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5-Mid" sheetId="6" r:id="rId6"/>
    <sheet name="Form 1.7a-Mid" sheetId="7" r:id="rId7"/>
    <sheet name="Form 2.2-Mid" sheetId="8" r:id="rId8"/>
    <sheet name="Form 2.3-Mid" sheetId="9" r:id="rId9"/>
  </sheets>
  <calcPr calcId="145621"/>
</workbook>
</file>

<file path=xl/calcChain.xml><?xml version="1.0" encoding="utf-8"?>
<calcChain xmlns="http://schemas.openxmlformats.org/spreadsheetml/2006/main">
  <c r="G48" i="5" l="1"/>
  <c r="E48" i="5"/>
  <c r="E49" i="5"/>
  <c r="G46" i="4"/>
  <c r="E46" i="4"/>
  <c r="E47" i="4"/>
  <c r="E49" i="9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3" i="7"/>
  <c r="F43" i="7"/>
  <c r="E43" i="7"/>
  <c r="D43" i="7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D49" i="5"/>
  <c r="C49" i="5"/>
  <c r="B49" i="5"/>
  <c r="I48" i="5"/>
  <c r="H48" i="5"/>
  <c r="D48" i="5"/>
  <c r="C48" i="5"/>
  <c r="B48" i="5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D47" i="4"/>
  <c r="C47" i="4"/>
  <c r="B47" i="4"/>
  <c r="H46" i="4"/>
  <c r="D46" i="4"/>
  <c r="C46" i="4"/>
  <c r="B46" i="4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  <c r="H25" i="7" l="1"/>
  <c r="H41" i="7"/>
  <c r="H21" i="7"/>
  <c r="H29" i="7"/>
  <c r="H17" i="7"/>
  <c r="H33" i="7"/>
  <c r="H37" i="7"/>
  <c r="H8" i="7"/>
  <c r="H10" i="7"/>
  <c r="H12" i="7"/>
  <c r="H13" i="7"/>
  <c r="H14" i="7"/>
  <c r="H15" i="7"/>
  <c r="H16" i="7"/>
  <c r="H18" i="7"/>
  <c r="H19" i="7"/>
  <c r="H20" i="7"/>
  <c r="H22" i="7"/>
  <c r="H23" i="7"/>
  <c r="H24" i="7"/>
  <c r="H26" i="7"/>
  <c r="H27" i="7"/>
  <c r="H28" i="7"/>
  <c r="H30" i="7"/>
  <c r="H31" i="7"/>
  <c r="H32" i="7"/>
  <c r="H34" i="7"/>
  <c r="H35" i="7"/>
  <c r="H36" i="7"/>
  <c r="H38" i="7"/>
  <c r="H39" i="7"/>
  <c r="H40" i="7"/>
  <c r="H42" i="7"/>
  <c r="H43" i="7"/>
  <c r="H9" i="7"/>
  <c r="H11" i="7"/>
  <c r="H7" i="7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<sst xmlns="http://schemas.openxmlformats.org/spreadsheetml/2006/main" count="156" uniqueCount="80">
  <si>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</si>
  <si>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</si>
  <si>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</si>
  <si>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</si>
  <si>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</si>
  <si>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</si>
  <si>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</si>
  <si>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</si>
  <si>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</si>
  <si>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</si>
  <si>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</si>
  <si>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</si>
  <si>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</si>
  <si>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</si>
  <si>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</si>
  <si>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</si>
  <si>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</si>
  <si>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</si>
  <si>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</si>
  <si>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</si>
  <si>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</si>
  <si>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</si>
  <si>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</si>
  <si>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</si>
  <si>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</si>
  <si>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</si>
  <si>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</si>
  <si>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</si>
  <si>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</si>
  <si>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</si>
  <si>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</si>
  <si>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</si>
  <si>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</si>
  <si>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</si>
  <si>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</si>
  <si>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</si>
  <si>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</si>
  <si>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</si>
  <si>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</si>
  <si>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</si>
  <si>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</si>
  <si>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</si>
  <si>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</si>
  <si>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</si>
  <si>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</si>
  <si>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</si>
  <si>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</si>
  <si>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</si>
  <si>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</si>
  <si>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</si>
  <si>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</si>
  <si>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</si>
  <si>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</si>
  <si>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</si>
  <si>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</si>
  <si>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</si>
  <si>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</si>
  <si>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</si>
  <si>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</si>
  <si>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</si>
  <si>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</si>
  <si>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</si>
  <si>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</si>
  <si>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</si>
  <si>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</si>
  <si>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</si>
  <si>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</si>
  <si>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</si>
  <si>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</si>
  <si>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</si>
  <si>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SDG&amp;E Planning Area</t>
  </si>
  <si>
    <t>Form 1.1b - SDG&amp;E Planning Area</t>
  </si>
  <si>
    <t>Form 1.2 - SDG&amp;E Planning Area</t>
  </si>
  <si>
    <t>Form 1.4 - SDG&amp;E Planning Area</t>
  </si>
  <si>
    <t>Form 1.5 - SDG&amp;E Planning Area</t>
  </si>
  <si>
    <t>Form 1.7a - SDG&amp;E Planning Area</t>
  </si>
  <si>
    <t>Form 2.2 - SDG&amp;E Planning Area</t>
  </si>
  <si>
    <t>Form 2.3 - SDG&amp;E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</si>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</sst>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5" fillId="33" borderId="0" xfId="0" applyNumberFormat="1" applyFont="1" applyFill="1" applyBorder="1" applyAlignment="1" applyProtection="1">
      <alignment wrapText="1"/>
    </xf>
    <xf numFmtId="0" fontId="18" fillId="33" borderId="13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14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4.1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3.5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5420.9901039999995</v>
      </c>
      <c r="C7" s="7">
        <v>0</v>
      </c>
      <c r="D7" s="7">
        <v>5834.1597772218429</v>
      </c>
      <c r="E7" s="7">
        <v>0</v>
      </c>
      <c r="F7" s="7">
        <v>1626.9657782046986</v>
      </c>
      <c r="G7" s="7">
        <v>292.17720600000001</v>
      </c>
      <c r="H7" s="7">
        <v>239.617481</v>
      </c>
      <c r="I7" s="7">
        <v>1369.8693574226015</v>
      </c>
      <c r="J7" s="7">
        <v>73.430699000000004</v>
      </c>
      <c r="K7" s="7">
        <v>14857.210402849141</v>
      </c>
    </row>
    <row r="8" spans="1:11" ht="13.5" thickBot="1" x14ac:dyDescent="0.25">
      <c r="A8" s="6">
        <v>1991</v>
      </c>
      <c r="B8" s="7">
        <v>5332.7488179999991</v>
      </c>
      <c r="C8" s="7">
        <v>0</v>
      </c>
      <c r="D8" s="7">
        <v>5693.6421604226261</v>
      </c>
      <c r="E8" s="7">
        <v>0</v>
      </c>
      <c r="F8" s="7">
        <v>1623.2279491820498</v>
      </c>
      <c r="G8" s="7">
        <v>315.76886499999995</v>
      </c>
      <c r="H8" s="7">
        <v>206.68030499999998</v>
      </c>
      <c r="I8" s="7">
        <v>1462.544500055282</v>
      </c>
      <c r="J8" s="7">
        <v>75.875294999999994</v>
      </c>
      <c r="K8" s="7">
        <v>14710.487892659958</v>
      </c>
    </row>
    <row r="9" spans="1:11" ht="13.5" thickBot="1" x14ac:dyDescent="0.25">
      <c r="A9" s="6">
        <v>1992</v>
      </c>
      <c r="B9" s="7">
        <v>5609.0789819999991</v>
      </c>
      <c r="C9" s="7">
        <v>0</v>
      </c>
      <c r="D9" s="7">
        <v>6258.4769289698879</v>
      </c>
      <c r="E9" s="7">
        <v>0</v>
      </c>
      <c r="F9" s="7">
        <v>1669.171</v>
      </c>
      <c r="G9" s="7">
        <v>332.46</v>
      </c>
      <c r="H9" s="7">
        <v>194.85084800000001</v>
      </c>
      <c r="I9" s="7">
        <v>1481.2137601294644</v>
      </c>
      <c r="J9" s="7">
        <v>76.396761999999995</v>
      </c>
      <c r="K9" s="7">
        <v>15621.648281099351</v>
      </c>
    </row>
    <row r="10" spans="1:11" ht="13.5" thickBot="1" x14ac:dyDescent="0.25">
      <c r="A10" s="6">
        <v>1993</v>
      </c>
      <c r="B10" s="7">
        <v>5548.9768110000005</v>
      </c>
      <c r="C10" s="7">
        <v>0</v>
      </c>
      <c r="D10" s="7">
        <v>6256.0151617647298</v>
      </c>
      <c r="E10" s="7">
        <v>0</v>
      </c>
      <c r="F10" s="7">
        <v>1661.991</v>
      </c>
      <c r="G10" s="7">
        <v>272.08000000000004</v>
      </c>
      <c r="H10" s="7">
        <v>211.28021300000003</v>
      </c>
      <c r="I10" s="7">
        <v>1487.7734939428447</v>
      </c>
      <c r="J10" s="7">
        <v>76.989474999999999</v>
      </c>
      <c r="K10" s="7">
        <v>15515.106154707575</v>
      </c>
    </row>
    <row r="11" spans="1:11" ht="13.5" thickBot="1" x14ac:dyDescent="0.25">
      <c r="A11" s="6">
        <v>1994</v>
      </c>
      <c r="B11" s="7">
        <v>5729.134262999999</v>
      </c>
      <c r="C11" s="7">
        <v>0</v>
      </c>
      <c r="D11" s="7">
        <v>6346.6489975441073</v>
      </c>
      <c r="E11" s="7">
        <v>0</v>
      </c>
      <c r="F11" s="7">
        <v>1631.0309999999999</v>
      </c>
      <c r="G11" s="7">
        <v>229.38</v>
      </c>
      <c r="H11" s="7">
        <v>231.83054800000002</v>
      </c>
      <c r="I11" s="7">
        <v>1505.7527360702713</v>
      </c>
      <c r="J11" s="7">
        <v>78.657229999999998</v>
      </c>
      <c r="K11" s="7">
        <v>15752.434774614378</v>
      </c>
    </row>
    <row r="12" spans="1:11" ht="13.5" thickBot="1" x14ac:dyDescent="0.25">
      <c r="A12" s="6">
        <v>1995</v>
      </c>
      <c r="B12" s="7">
        <v>5734.0680899999998</v>
      </c>
      <c r="C12" s="7">
        <v>0</v>
      </c>
      <c r="D12" s="7">
        <v>6502.015604305775</v>
      </c>
      <c r="E12" s="7">
        <v>0</v>
      </c>
      <c r="F12" s="7">
        <v>1606.1510000000001</v>
      </c>
      <c r="G12" s="7">
        <v>245.71</v>
      </c>
      <c r="H12" s="7">
        <v>227.73067500000002</v>
      </c>
      <c r="I12" s="7">
        <v>1504.6577639928132</v>
      </c>
      <c r="J12" s="7">
        <v>80.658864000000008</v>
      </c>
      <c r="K12" s="7">
        <v>15900.991997298588</v>
      </c>
    </row>
    <row r="13" spans="1:11" ht="13.5" thickBot="1" x14ac:dyDescent="0.25">
      <c r="A13" s="6">
        <v>1996</v>
      </c>
      <c r="B13" s="7">
        <v>5934.5216260000007</v>
      </c>
      <c r="C13" s="7">
        <v>0</v>
      </c>
      <c r="D13" s="7">
        <v>6853.0117775184208</v>
      </c>
      <c r="E13" s="7">
        <v>0</v>
      </c>
      <c r="F13" s="7">
        <v>1579.6809999999996</v>
      </c>
      <c r="G13" s="7">
        <v>247.80999999999997</v>
      </c>
      <c r="H13" s="7">
        <v>250.54516899999999</v>
      </c>
      <c r="I13" s="7">
        <v>1468.895023853257</v>
      </c>
      <c r="J13" s="7">
        <v>82.310513999999998</v>
      </c>
      <c r="K13" s="7">
        <v>16416.775110371676</v>
      </c>
    </row>
    <row r="14" spans="1:11" ht="13.5" thickBot="1" x14ac:dyDescent="0.25">
      <c r="A14" s="6">
        <v>1997</v>
      </c>
      <c r="B14" s="7">
        <v>6122.690619</v>
      </c>
      <c r="C14" s="7">
        <v>0</v>
      </c>
      <c r="D14" s="7">
        <v>7384.0021350555708</v>
      </c>
      <c r="E14" s="7">
        <v>0</v>
      </c>
      <c r="F14" s="7">
        <v>1702.09</v>
      </c>
      <c r="G14" s="7">
        <v>76.900000000000006</v>
      </c>
      <c r="H14" s="7">
        <v>83.530528000000018</v>
      </c>
      <c r="I14" s="7">
        <v>1609.4706727609416</v>
      </c>
      <c r="J14" s="7">
        <v>83.368229999999997</v>
      </c>
      <c r="K14" s="7">
        <v>17062.052184816512</v>
      </c>
    </row>
    <row r="15" spans="1:11" ht="13.5" thickBot="1" x14ac:dyDescent="0.25">
      <c r="A15" s="6">
        <v>1998</v>
      </c>
      <c r="B15" s="7">
        <v>6318.6823668425941</v>
      </c>
      <c r="C15" s="7">
        <v>0</v>
      </c>
      <c r="D15" s="7">
        <v>7353.7237160880122</v>
      </c>
      <c r="E15" s="7">
        <v>0</v>
      </c>
      <c r="F15" s="7">
        <v>1829.36</v>
      </c>
      <c r="G15" s="7">
        <v>216.77999999999997</v>
      </c>
      <c r="H15" s="7">
        <v>216.14725600000003</v>
      </c>
      <c r="I15" s="7">
        <v>1586.1050006494947</v>
      </c>
      <c r="J15" s="7">
        <v>92.946620999999993</v>
      </c>
      <c r="K15" s="7">
        <v>17613.744960580101</v>
      </c>
    </row>
    <row r="16" spans="1:11" ht="13.5" thickBot="1" x14ac:dyDescent="0.25">
      <c r="A16" s="6">
        <v>1999</v>
      </c>
      <c r="B16" s="7">
        <v>6452.5359279401873</v>
      </c>
      <c r="C16" s="7">
        <v>0</v>
      </c>
      <c r="D16" s="7">
        <v>7706.7623578171761</v>
      </c>
      <c r="E16" s="7">
        <v>0</v>
      </c>
      <c r="F16" s="7">
        <v>1931.29</v>
      </c>
      <c r="G16" s="7">
        <v>207.39</v>
      </c>
      <c r="H16" s="7">
        <v>239.37492299999997</v>
      </c>
      <c r="I16" s="7">
        <v>1610.7083361675136</v>
      </c>
      <c r="J16" s="7">
        <v>93.396800999999996</v>
      </c>
      <c r="K16" s="7">
        <v>18241.458345924875</v>
      </c>
    </row>
    <row r="17" spans="1:11" ht="13.5" thickBot="1" x14ac:dyDescent="0.25">
      <c r="A17" s="6">
        <v>2000</v>
      </c>
      <c r="B17" s="7">
        <v>6512.5530932736146</v>
      </c>
      <c r="C17" s="7">
        <v>0</v>
      </c>
      <c r="D17" s="7">
        <v>8288.7019770874158</v>
      </c>
      <c r="E17" s="7">
        <v>0</v>
      </c>
      <c r="F17" s="7">
        <v>1895.1099999999997</v>
      </c>
      <c r="G17" s="7">
        <v>137.5</v>
      </c>
      <c r="H17" s="7">
        <v>146.4262338862201</v>
      </c>
      <c r="I17" s="7">
        <v>1711.2212653535209</v>
      </c>
      <c r="J17" s="7">
        <v>92.059542705178927</v>
      </c>
      <c r="K17" s="7">
        <v>18783.572112305948</v>
      </c>
    </row>
    <row r="18" spans="1:11" ht="13.5" thickBot="1" x14ac:dyDescent="0.25">
      <c r="A18" s="6">
        <v>2001</v>
      </c>
      <c r="B18" s="7">
        <v>6116.3556851299727</v>
      </c>
      <c r="C18" s="7">
        <v>0</v>
      </c>
      <c r="D18" s="7">
        <v>7588.176336418338</v>
      </c>
      <c r="E18" s="7">
        <v>0</v>
      </c>
      <c r="F18" s="7">
        <v>1850.691</v>
      </c>
      <c r="G18" s="7">
        <v>200.10999999999996</v>
      </c>
      <c r="H18" s="7">
        <v>233.27165113190975</v>
      </c>
      <c r="I18" s="7">
        <v>1725.252127247998</v>
      </c>
      <c r="J18" s="7">
        <v>98.110031926240126</v>
      </c>
      <c r="K18" s="7">
        <v>17811.966831854461</v>
      </c>
    </row>
    <row r="19" spans="1:11" ht="13.5" thickBot="1" x14ac:dyDescent="0.25">
      <c r="A19" s="6">
        <v>2002</v>
      </c>
      <c r="B19" s="7">
        <v>6327.4053731798804</v>
      </c>
      <c r="C19" s="7">
        <v>0</v>
      </c>
      <c r="D19" s="7">
        <v>7974.4409748111111</v>
      </c>
      <c r="E19" s="7">
        <v>0</v>
      </c>
      <c r="F19" s="7">
        <v>1748.9309999999998</v>
      </c>
      <c r="G19" s="7">
        <v>225.21999999999997</v>
      </c>
      <c r="H19" s="7">
        <v>233.17867925419202</v>
      </c>
      <c r="I19" s="7">
        <v>1659.3614483094002</v>
      </c>
      <c r="J19" s="7">
        <v>95.725094743831932</v>
      </c>
      <c r="K19" s="7">
        <v>18264.262570298415</v>
      </c>
    </row>
    <row r="20" spans="1:11" ht="13.5" thickBot="1" x14ac:dyDescent="0.25">
      <c r="A20" s="6">
        <v>2003</v>
      </c>
      <c r="B20" s="7">
        <v>6748.3047929792619</v>
      </c>
      <c r="C20" s="7">
        <v>0</v>
      </c>
      <c r="D20" s="7">
        <v>8343.2415919661053</v>
      </c>
      <c r="E20" s="7">
        <v>0</v>
      </c>
      <c r="F20" s="7">
        <v>1697.7300000000007</v>
      </c>
      <c r="G20" s="7">
        <v>206.85</v>
      </c>
      <c r="H20" s="7">
        <v>227.99472752537034</v>
      </c>
      <c r="I20" s="7">
        <v>1674.6882389938298</v>
      </c>
      <c r="J20" s="7">
        <v>105.19062959758934</v>
      </c>
      <c r="K20" s="7">
        <v>19003.999981062152</v>
      </c>
    </row>
    <row r="21" spans="1:11" ht="13.5" thickBot="1" x14ac:dyDescent="0.25">
      <c r="A21" s="6">
        <v>2004</v>
      </c>
      <c r="B21" s="7">
        <v>7077.1874721198928</v>
      </c>
      <c r="C21" s="7">
        <v>0</v>
      </c>
      <c r="D21" s="7">
        <v>8951.8346972544987</v>
      </c>
      <c r="E21" s="7">
        <v>0</v>
      </c>
      <c r="F21" s="7">
        <v>1745.4099999999996</v>
      </c>
      <c r="G21" s="7">
        <v>176.16</v>
      </c>
      <c r="H21" s="7">
        <v>251.99632805014028</v>
      </c>
      <c r="I21" s="7">
        <v>1688.3636538806197</v>
      </c>
      <c r="J21" s="7">
        <v>101.95586355130531</v>
      </c>
      <c r="K21" s="7">
        <v>19992.908014856457</v>
      </c>
    </row>
    <row r="22" spans="1:11" ht="13.5" thickBot="1" x14ac:dyDescent="0.25">
      <c r="A22" s="6">
        <v>2005</v>
      </c>
      <c r="B22" s="7">
        <v>7109.5477870462</v>
      </c>
      <c r="C22" s="7">
        <v>0</v>
      </c>
      <c r="D22" s="7">
        <v>9010.0126572934096</v>
      </c>
      <c r="E22" s="7">
        <v>0</v>
      </c>
      <c r="F22" s="7">
        <v>1718.81</v>
      </c>
      <c r="G22" s="7">
        <v>171.79</v>
      </c>
      <c r="H22" s="7">
        <v>257.0976181174542</v>
      </c>
      <c r="I22" s="7">
        <v>1710.8346057215138</v>
      </c>
      <c r="J22" s="7">
        <v>105.52450873102447</v>
      </c>
      <c r="K22" s="7">
        <v>20083.617176909604</v>
      </c>
    </row>
    <row r="23" spans="1:11" ht="13.5" thickBot="1" x14ac:dyDescent="0.25">
      <c r="A23" s="6">
        <v>2006</v>
      </c>
      <c r="B23" s="7">
        <v>7531.9261716565261</v>
      </c>
      <c r="C23" s="7">
        <v>0</v>
      </c>
      <c r="D23" s="7">
        <v>9320.2620552694134</v>
      </c>
      <c r="E23" s="7">
        <v>0</v>
      </c>
      <c r="F23" s="7">
        <v>1677.63</v>
      </c>
      <c r="G23" s="7">
        <v>189.26999999999998</v>
      </c>
      <c r="H23" s="7">
        <v>313.04783144037009</v>
      </c>
      <c r="I23" s="7">
        <v>1812.8058961336915</v>
      </c>
      <c r="J23" s="7">
        <v>107.55637361547295</v>
      </c>
      <c r="K23" s="7">
        <v>20952.498328115475</v>
      </c>
    </row>
    <row r="24" spans="1:11" ht="13.5" thickBot="1" x14ac:dyDescent="0.25">
      <c r="A24" s="6">
        <v>2007</v>
      </c>
      <c r="B24" s="7">
        <v>7551.8994599086809</v>
      </c>
      <c r="C24" s="7">
        <v>0</v>
      </c>
      <c r="D24" s="7">
        <v>9306.6829546154913</v>
      </c>
      <c r="E24" s="7">
        <v>0</v>
      </c>
      <c r="F24" s="7">
        <v>1648.3099999999997</v>
      </c>
      <c r="G24" s="7">
        <v>202.73</v>
      </c>
      <c r="H24" s="7">
        <v>335.85310800207236</v>
      </c>
      <c r="I24" s="7">
        <v>1879.6244477153425</v>
      </c>
      <c r="J24" s="7">
        <v>176.47021718497857</v>
      </c>
      <c r="K24" s="7">
        <v>21101.570187426565</v>
      </c>
    </row>
    <row r="25" spans="1:11" ht="13.5" thickBot="1" x14ac:dyDescent="0.25">
      <c r="A25" s="6">
        <v>2008</v>
      </c>
      <c r="B25" s="7">
        <v>7733.7530389839494</v>
      </c>
      <c r="C25" s="7">
        <v>0</v>
      </c>
      <c r="D25" s="7">
        <v>9562.6828674027074</v>
      </c>
      <c r="E25" s="7">
        <v>0</v>
      </c>
      <c r="F25" s="7">
        <v>1674.75</v>
      </c>
      <c r="G25" s="7">
        <v>196.41000000000003</v>
      </c>
      <c r="H25" s="7">
        <v>322.27321217154736</v>
      </c>
      <c r="I25" s="7">
        <v>1787.3464963129777</v>
      </c>
      <c r="J25" s="7">
        <v>173.81689999971769</v>
      </c>
      <c r="K25" s="7">
        <v>21451.032514870902</v>
      </c>
    </row>
    <row r="26" spans="1:11" ht="13.5" thickBot="1" x14ac:dyDescent="0.25">
      <c r="A26" s="6">
        <v>2009</v>
      </c>
      <c r="B26" s="7">
        <v>7577.3721155948433</v>
      </c>
      <c r="C26" s="7">
        <v>0</v>
      </c>
      <c r="D26" s="7">
        <v>9219.8609445976508</v>
      </c>
      <c r="E26" s="7">
        <v>0</v>
      </c>
      <c r="F26" s="7">
        <v>1542.5399999999997</v>
      </c>
      <c r="G26" s="7">
        <v>174.01000000000002</v>
      </c>
      <c r="H26" s="7">
        <v>319.79509034488478</v>
      </c>
      <c r="I26" s="7">
        <v>1901.1107354992639</v>
      </c>
      <c r="J26" s="7">
        <v>178.52253542952516</v>
      </c>
      <c r="K26" s="7">
        <v>20913.211421466167</v>
      </c>
    </row>
    <row r="27" spans="1:11" ht="13.5" thickBot="1" x14ac:dyDescent="0.25">
      <c r="A27" s="6">
        <v>2010</v>
      </c>
      <c r="B27" s="7">
        <v>7366.0484364767181</v>
      </c>
      <c r="C27" s="7">
        <v>0</v>
      </c>
      <c r="D27" s="7">
        <v>8843.9368943622139</v>
      </c>
      <c r="E27" s="7">
        <v>0</v>
      </c>
      <c r="F27" s="7">
        <v>1489.34</v>
      </c>
      <c r="G27" s="7">
        <v>166.89</v>
      </c>
      <c r="H27" s="7">
        <v>311.15276793368452</v>
      </c>
      <c r="I27" s="7">
        <v>1937.5163066327143</v>
      </c>
      <c r="J27" s="7">
        <v>178.398809</v>
      </c>
      <c r="K27" s="7">
        <v>20293.283214405328</v>
      </c>
    </row>
    <row r="28" spans="1:11" ht="13.5" thickBot="1" x14ac:dyDescent="0.25">
      <c r="A28" s="6">
        <v>2011</v>
      </c>
      <c r="B28" s="7">
        <v>7460.3198623348017</v>
      </c>
      <c r="C28" s="7">
        <v>0</v>
      </c>
      <c r="D28" s="7">
        <v>8914.9704707188066</v>
      </c>
      <c r="E28" s="7">
        <v>0</v>
      </c>
      <c r="F28" s="7">
        <v>1472.1209999999999</v>
      </c>
      <c r="G28" s="7">
        <v>160.77000000000001</v>
      </c>
      <c r="H28" s="7">
        <v>365.91416389174555</v>
      </c>
      <c r="I28" s="7">
        <v>1777.6281574751438</v>
      </c>
      <c r="J28" s="7">
        <v>170.63375400000001</v>
      </c>
      <c r="K28" s="7">
        <v>20322.357408420499</v>
      </c>
    </row>
    <row r="29" spans="1:11" ht="13.5" thickBot="1" x14ac:dyDescent="0.25">
      <c r="A29" s="6">
        <v>2012</v>
      </c>
      <c r="B29" s="7">
        <v>7703.605966682594</v>
      </c>
      <c r="C29" s="7">
        <v>0</v>
      </c>
      <c r="D29" s="7">
        <v>9195.5761262389387</v>
      </c>
      <c r="E29" s="7">
        <v>0</v>
      </c>
      <c r="F29" s="7">
        <v>1474.3010000000002</v>
      </c>
      <c r="G29" s="7">
        <v>173.19</v>
      </c>
      <c r="H29" s="7">
        <v>379.91948815282871</v>
      </c>
      <c r="I29" s="7">
        <v>1856.2503848698839</v>
      </c>
      <c r="J29" s="7">
        <v>165.43718099999998</v>
      </c>
      <c r="K29" s="7">
        <v>20948.280146944242</v>
      </c>
    </row>
    <row r="30" spans="1:11" ht="13.5" thickBot="1" x14ac:dyDescent="0.25">
      <c r="A30" s="6">
        <v>2013</v>
      </c>
      <c r="B30" s="7">
        <v>7573.4033125101223</v>
      </c>
      <c r="C30" s="7">
        <v>8.7932530984366313</v>
      </c>
      <c r="D30" s="7">
        <v>9225.9616410750277</v>
      </c>
      <c r="E30" s="7">
        <v>16.866071474599259</v>
      </c>
      <c r="F30" s="7">
        <v>1430.8699999999997</v>
      </c>
      <c r="G30" s="7">
        <v>166.97000000000003</v>
      </c>
      <c r="H30" s="7">
        <v>357.59000210978087</v>
      </c>
      <c r="I30" s="7">
        <v>1839.5188193483787</v>
      </c>
      <c r="J30" s="7">
        <v>126.80430634593907</v>
      </c>
      <c r="K30" s="7">
        <v>20721.11808138925</v>
      </c>
    </row>
    <row r="31" spans="1:11" ht="13.5" thickBot="1" x14ac:dyDescent="0.25">
      <c r="A31" s="6">
        <v>2014</v>
      </c>
      <c r="B31" s="7">
        <v>7723.6012015640763</v>
      </c>
      <c r="C31" s="7">
        <v>11.633228477925682</v>
      </c>
      <c r="D31" s="7">
        <v>9321.6264564645753</v>
      </c>
      <c r="E31" s="7">
        <v>19.109475070945194</v>
      </c>
      <c r="F31" s="7">
        <v>1463.1925819104126</v>
      </c>
      <c r="G31" s="7">
        <v>169.87324955905638</v>
      </c>
      <c r="H31" s="7">
        <v>359.46802037144687</v>
      </c>
      <c r="I31" s="7">
        <v>1852.6175108778459</v>
      </c>
      <c r="J31" s="7">
        <v>126.80430634593907</v>
      </c>
      <c r="K31" s="7">
        <v>21017.183327093349</v>
      </c>
    </row>
    <row r="32" spans="1:11" ht="13.5" thickBot="1" x14ac:dyDescent="0.25">
      <c r="A32" s="6">
        <v>2015</v>
      </c>
      <c r="B32" s="7">
        <v>7835.629872737979</v>
      </c>
      <c r="C32" s="7">
        <v>14.801733484081247</v>
      </c>
      <c r="D32" s="7">
        <v>9510.8186332388996</v>
      </c>
      <c r="E32" s="7">
        <v>21.999239904085996</v>
      </c>
      <c r="F32" s="7">
        <v>1478.0641958976234</v>
      </c>
      <c r="G32" s="7">
        <v>174.40930066543663</v>
      </c>
      <c r="H32" s="7">
        <v>353.65943108129534</v>
      </c>
      <c r="I32" s="7">
        <v>1864.1659593481295</v>
      </c>
      <c r="J32" s="7">
        <v>126.80430634593907</v>
      </c>
      <c r="K32" s="7">
        <v>21343.551699315303</v>
      </c>
    </row>
    <row r="33" spans="1:11" ht="13.5" thickBot="1" x14ac:dyDescent="0.25">
      <c r="A33" s="6">
        <v>2016</v>
      </c>
      <c r="B33" s="7">
        <v>7942.7031853976614</v>
      </c>
      <c r="C33" s="7">
        <v>28.042315565921449</v>
      </c>
      <c r="D33" s="7">
        <v>9611.2648950209314</v>
      </c>
      <c r="E33" s="7">
        <v>37.045709288803188</v>
      </c>
      <c r="F33" s="7">
        <v>1478.7989933114018</v>
      </c>
      <c r="G33" s="7">
        <v>174.98184124727962</v>
      </c>
      <c r="H33" s="7">
        <v>354.59085575520828</v>
      </c>
      <c r="I33" s="7">
        <v>1872.537543827498</v>
      </c>
      <c r="J33" s="7">
        <v>126.80430634593907</v>
      </c>
      <c r="K33" s="7">
        <v>21561.681620905918</v>
      </c>
    </row>
    <row r="34" spans="1:11" ht="13.5" thickBot="1" x14ac:dyDescent="0.25">
      <c r="A34" s="6">
        <v>2017</v>
      </c>
      <c r="B34" s="7">
        <v>8087.38753572525</v>
      </c>
      <c r="C34" s="7">
        <v>49.629652548759424</v>
      </c>
      <c r="D34" s="7">
        <v>9766.6650291891401</v>
      </c>
      <c r="E34" s="7">
        <v>58.516497469299651</v>
      </c>
      <c r="F34" s="7">
        <v>1478.2106291405116</v>
      </c>
      <c r="G34" s="7">
        <v>176.02909110690155</v>
      </c>
      <c r="H34" s="7">
        <v>356.37617833396087</v>
      </c>
      <c r="I34" s="7">
        <v>1882.0533595061415</v>
      </c>
      <c r="J34" s="7">
        <v>126.80430634593907</v>
      </c>
      <c r="K34" s="7">
        <v>21873.526129347847</v>
      </c>
    </row>
    <row r="35" spans="1:11" ht="13.5" thickBot="1" x14ac:dyDescent="0.25">
      <c r="A35" s="6">
        <v>2018</v>
      </c>
      <c r="B35" s="7">
        <v>8217.0994518170137</v>
      </c>
      <c r="C35" s="7">
        <v>73.518993903327313</v>
      </c>
      <c r="D35" s="7">
        <v>9974.0364109262791</v>
      </c>
      <c r="E35" s="7">
        <v>77.759613760717272</v>
      </c>
      <c r="F35" s="7">
        <v>1481.8340075726451</v>
      </c>
      <c r="G35" s="7">
        <v>176.10659671917523</v>
      </c>
      <c r="H35" s="7">
        <v>359.34500675603778</v>
      </c>
      <c r="I35" s="7">
        <v>1889.9850969782788</v>
      </c>
      <c r="J35" s="7">
        <v>126.80430634593907</v>
      </c>
      <c r="K35" s="7">
        <v>22225.210877115369</v>
      </c>
    </row>
    <row r="36" spans="1:11" ht="13.5" thickBot="1" x14ac:dyDescent="0.25">
      <c r="A36" s="6">
        <v>2019</v>
      </c>
      <c r="B36" s="7">
        <v>8359.1286444627149</v>
      </c>
      <c r="C36" s="7">
        <v>104.00573221806847</v>
      </c>
      <c r="D36" s="7">
        <v>10146.724589562189</v>
      </c>
      <c r="E36" s="7">
        <v>99.12029794663799</v>
      </c>
      <c r="F36" s="7">
        <v>1481.4083283849793</v>
      </c>
      <c r="G36" s="7">
        <v>175.52673953779532</v>
      </c>
      <c r="H36" s="7">
        <v>361.8553235781319</v>
      </c>
      <c r="I36" s="7">
        <v>1900.6372419601701</v>
      </c>
      <c r="J36" s="7">
        <v>126.80430634593907</v>
      </c>
      <c r="K36" s="7">
        <v>22552.085173831922</v>
      </c>
    </row>
    <row r="37" spans="1:11" ht="13.5" thickBot="1" x14ac:dyDescent="0.25">
      <c r="A37" s="6">
        <v>2020</v>
      </c>
      <c r="B37" s="7">
        <v>8549.5657875608831</v>
      </c>
      <c r="C37" s="7">
        <v>140.60915131420916</v>
      </c>
      <c r="D37" s="7">
        <v>10325.803870381986</v>
      </c>
      <c r="E37" s="7">
        <v>120.66506246154297</v>
      </c>
      <c r="F37" s="7">
        <v>1483.3214015264439</v>
      </c>
      <c r="G37" s="7">
        <v>175.36519867166677</v>
      </c>
      <c r="H37" s="7">
        <v>364.65205225472994</v>
      </c>
      <c r="I37" s="7">
        <v>1910.233319630401</v>
      </c>
      <c r="J37" s="7">
        <v>126.80430634593907</v>
      </c>
      <c r="K37" s="7">
        <v>22935.745936372048</v>
      </c>
    </row>
    <row r="38" spans="1:11" ht="13.5" thickBot="1" x14ac:dyDescent="0.25">
      <c r="A38" s="6">
        <v>2021</v>
      </c>
      <c r="B38" s="7">
        <v>8756.0551892513613</v>
      </c>
      <c r="C38" s="7">
        <v>183.79851837767546</v>
      </c>
      <c r="D38" s="7">
        <v>10498.254014736456</v>
      </c>
      <c r="E38" s="7">
        <v>141.71557809465787</v>
      </c>
      <c r="F38" s="7">
        <v>1486.8204277511816</v>
      </c>
      <c r="G38" s="7">
        <v>174.86164451991002</v>
      </c>
      <c r="H38" s="7">
        <v>367.40201376106091</v>
      </c>
      <c r="I38" s="7">
        <v>1918.4457859179868</v>
      </c>
      <c r="J38" s="7">
        <v>126.80430634593907</v>
      </c>
      <c r="K38" s="7">
        <v>23328.643382283899</v>
      </c>
    </row>
    <row r="39" spans="1:11" ht="13.5" thickBot="1" x14ac:dyDescent="0.25">
      <c r="A39" s="6">
        <v>2022</v>
      </c>
      <c r="B39" s="7">
        <v>8962.4419568562607</v>
      </c>
      <c r="C39" s="7">
        <v>233.95034949196804</v>
      </c>
      <c r="D39" s="7">
        <v>10663.485460068843</v>
      </c>
      <c r="E39" s="7">
        <v>161.62780298189253</v>
      </c>
      <c r="F39" s="7">
        <v>1491.7667573350991</v>
      </c>
      <c r="G39" s="7">
        <v>174.52421502552235</v>
      </c>
      <c r="H39" s="7">
        <v>370.05227883225467</v>
      </c>
      <c r="I39" s="7">
        <v>1926.8782057786389</v>
      </c>
      <c r="J39" s="7">
        <v>126.80430634593907</v>
      </c>
      <c r="K39" s="7">
        <v>23715.953180242559</v>
      </c>
    </row>
    <row r="40" spans="1:11" ht="13.5" thickBot="1" x14ac:dyDescent="0.25">
      <c r="A40" s="6">
        <v>2023</v>
      </c>
      <c r="B40" s="7">
        <v>9171.9177648278146</v>
      </c>
      <c r="C40" s="7">
        <v>289.41711199502652</v>
      </c>
      <c r="D40" s="7">
        <v>10811.156786480644</v>
      </c>
      <c r="E40" s="7">
        <v>178.55328998033946</v>
      </c>
      <c r="F40" s="7">
        <v>1496.9204648832624</v>
      </c>
      <c r="G40" s="7">
        <v>174.76936756033669</v>
      </c>
      <c r="H40" s="7">
        <v>372.52825001611518</v>
      </c>
      <c r="I40" s="7">
        <v>1934.8709774943316</v>
      </c>
      <c r="J40" s="7">
        <v>126.80430634593907</v>
      </c>
      <c r="K40" s="7">
        <v>24088.967917608446</v>
      </c>
    </row>
    <row r="41" spans="1:11" ht="13.5" thickBot="1" x14ac:dyDescent="0.25">
      <c r="A41" s="6">
        <v>2024</v>
      </c>
      <c r="B41" s="7">
        <v>9378.7966879778814</v>
      </c>
      <c r="C41" s="7">
        <v>347.02687155420239</v>
      </c>
      <c r="D41" s="7">
        <v>10945.239521239413</v>
      </c>
      <c r="E41" s="7">
        <v>189.49200505264821</v>
      </c>
      <c r="F41" s="7">
        <v>1500.6604677500779</v>
      </c>
      <c r="G41" s="7">
        <v>175.12188672354173</v>
      </c>
      <c r="H41" s="7">
        <v>374.72098417033658</v>
      </c>
      <c r="I41" s="7">
        <v>1942.1172497496477</v>
      </c>
      <c r="J41" s="7">
        <v>126.80430634593907</v>
      </c>
      <c r="K41" s="7">
        <v>24443.461103956837</v>
      </c>
    </row>
    <row r="42" spans="1:11" ht="13.5" thickBot="1" x14ac:dyDescent="0.25">
      <c r="A42" s="6">
        <v>2025</v>
      </c>
      <c r="B42" s="7">
        <v>9590.8186097278376</v>
      </c>
      <c r="C42" s="7">
        <v>411.51667988946519</v>
      </c>
      <c r="D42" s="7">
        <v>11080.363745924446</v>
      </c>
      <c r="E42" s="7">
        <v>198.72585844622495</v>
      </c>
      <c r="F42" s="7">
        <v>1504.3164814310139</v>
      </c>
      <c r="G42" s="7">
        <v>175.22818986935081</v>
      </c>
      <c r="H42" s="7">
        <v>376.97124293486866</v>
      </c>
      <c r="I42" s="7">
        <v>1948.8635023328729</v>
      </c>
      <c r="J42" s="7">
        <v>126.80430634593907</v>
      </c>
      <c r="K42" s="7">
        <v>24803.366078566331</v>
      </c>
    </row>
    <row r="43" spans="1:11" ht="13.5" thickBot="1" x14ac:dyDescent="0.25">
      <c r="A43" s="6">
        <v>2026</v>
      </c>
      <c r="B43" s="7">
        <v>9818.0063914042439</v>
      </c>
      <c r="C43" s="7">
        <v>488.97661266560914</v>
      </c>
      <c r="D43" s="7">
        <v>11209.668215064472</v>
      </c>
      <c r="E43" s="7">
        <v>207.3909168278638</v>
      </c>
      <c r="F43" s="7">
        <v>1507.3277369330301</v>
      </c>
      <c r="G43" s="7">
        <v>175.0346058285572</v>
      </c>
      <c r="H43" s="7">
        <v>379.22504839630051</v>
      </c>
      <c r="I43" s="7">
        <v>1956.2579409265759</v>
      </c>
      <c r="J43" s="7">
        <v>126.80430634593907</v>
      </c>
      <c r="K43" s="7">
        <v>25172.324244899122</v>
      </c>
    </row>
    <row r="44" spans="1:11" ht="14.1" customHeight="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20" t="s">
        <v>24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x14ac:dyDescent="0.2">
      <c r="A47" s="4"/>
    </row>
    <row r="48" spans="1:11" ht="15.75" x14ac:dyDescent="0.25">
      <c r="A48" s="19" t="s">
        <v>25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2">
      <c r="A49" s="8" t="s">
        <v>26</v>
      </c>
      <c r="B49" s="12">
        <f>EXP((LN(B17/B7)/10))-1</f>
        <v>1.8514617406466316E-2</v>
      </c>
      <c r="C49" s="13" t="s">
        <v>61</v>
      </c>
      <c r="D49" s="12">
        <f>EXP((LN(D17/D7)/10))-1</f>
        <v>3.5740170972092145E-2</v>
      </c>
      <c r="E49" s="13" t="s">
        <v>61</v>
      </c>
      <c r="F49" s="12">
        <f t="shared" ref="F49:K49" si="0">EXP((LN(F17/F7)/10))-1</f>
        <v>1.537297596530518E-2</v>
      </c>
      <c r="G49" s="12">
        <f t="shared" si="0"/>
        <v>-7.2603106850256949E-2</v>
      </c>
      <c r="H49" s="12">
        <f t="shared" si="0"/>
        <v>-4.8058984291112439E-2</v>
      </c>
      <c r="I49" s="12">
        <f t="shared" si="0"/>
        <v>2.2498552219921697E-2</v>
      </c>
      <c r="J49" s="12">
        <f t="shared" si="0"/>
        <v>2.2866876530656777E-2</v>
      </c>
      <c r="K49" s="12">
        <f t="shared" si="0"/>
        <v>2.3726843624837235E-2</v>
      </c>
    </row>
    <row r="50" spans="1:11" x14ac:dyDescent="0.2">
      <c r="A50" s="8" t="s">
        <v>27</v>
      </c>
      <c r="B50" s="12">
        <f>EXP((LN(B30/B17)/13))-1</f>
        <v>1.1676177920640685E-2</v>
      </c>
      <c r="C50" s="13" t="s">
        <v>61</v>
      </c>
      <c r="D50" s="12">
        <f>EXP((LN(D30/D17)/13))-1</f>
        <v>8.2746663983117585E-3</v>
      </c>
      <c r="E50" s="13" t="s">
        <v>61</v>
      </c>
      <c r="F50" s="12">
        <f t="shared" ref="F50:K50" si="1">EXP((LN(F30/F17)/13))-1</f>
        <v>-2.1383012245240751E-2</v>
      </c>
      <c r="G50" s="12">
        <f t="shared" si="1"/>
        <v>1.5049835852338322E-2</v>
      </c>
      <c r="H50" s="12">
        <f t="shared" si="1"/>
        <v>7.1095489415160973E-2</v>
      </c>
      <c r="I50" s="12">
        <f t="shared" si="1"/>
        <v>5.5767788375928884E-3</v>
      </c>
      <c r="J50" s="12">
        <f t="shared" si="1"/>
        <v>2.4937356157513246E-2</v>
      </c>
      <c r="K50" s="12">
        <f t="shared" si="1"/>
        <v>7.5801785268976296E-3</v>
      </c>
    </row>
    <row r="51" spans="1:11" x14ac:dyDescent="0.2">
      <c r="A51" s="8" t="s">
        <v>28</v>
      </c>
      <c r="B51" s="12">
        <f t="shared" ref="B51:K51" si="2">EXP((LN(B32/B30)/2))-1</f>
        <v>1.7165014147880076E-2</v>
      </c>
      <c r="C51" s="12">
        <f t="shared" si="2"/>
        <v>0.29742273295350419</v>
      </c>
      <c r="D51" s="12">
        <f t="shared" si="2"/>
        <v>1.5320436205585652E-2</v>
      </c>
      <c r="E51" s="12">
        <f t="shared" si="2"/>
        <v>0.14208090302727139</v>
      </c>
      <c r="F51" s="12">
        <f t="shared" si="2"/>
        <v>1.6357647530738539E-2</v>
      </c>
      <c r="G51" s="12">
        <f t="shared" si="2"/>
        <v>2.2034595506624122E-2</v>
      </c>
      <c r="H51" s="12">
        <f t="shared" si="2"/>
        <v>-5.5111046546868492E-3</v>
      </c>
      <c r="I51" s="12">
        <f t="shared" si="2"/>
        <v>6.6770528277420027E-3</v>
      </c>
      <c r="J51" s="12">
        <f t="shared" si="2"/>
        <v>0</v>
      </c>
      <c r="K51" s="12">
        <f t="shared" si="2"/>
        <v>1.4908178900012725E-2</v>
      </c>
    </row>
    <row r="52" spans="1:11" ht="14.1" customHeight="1" x14ac:dyDescent="0.2">
      <c r="A52" s="8" t="s">
        <v>60</v>
      </c>
      <c r="B52" s="12">
        <f t="shared" ref="B52:K52" si="3">EXP((LN(B43/B30)/13))-1</f>
        <v>2.0168030311985774E-2</v>
      </c>
      <c r="C52" s="12">
        <f t="shared" si="3"/>
        <v>0.36220171948313062</v>
      </c>
      <c r="D52" s="12">
        <f t="shared" si="3"/>
        <v>1.5093950371950271E-2</v>
      </c>
      <c r="E52" s="12">
        <f t="shared" si="3"/>
        <v>0.21291092344021889</v>
      </c>
      <c r="F52" s="12">
        <f t="shared" si="3"/>
        <v>4.0123141362555792E-3</v>
      </c>
      <c r="G52" s="12">
        <f t="shared" si="3"/>
        <v>3.6350173553878484E-3</v>
      </c>
      <c r="H52" s="12">
        <f t="shared" si="3"/>
        <v>4.5288968630465831E-3</v>
      </c>
      <c r="I52" s="12">
        <f t="shared" si="3"/>
        <v>4.7442498976870695E-3</v>
      </c>
      <c r="J52" s="12">
        <f t="shared" si="3"/>
        <v>0</v>
      </c>
      <c r="K52" s="12">
        <f t="shared" si="3"/>
        <v>1.5081188173664994E-2</v>
      </c>
    </row>
    <row r="53" spans="1:1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11" ht="15.9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3"/>
      <c r="K4" s="23"/>
    </row>
    <row r="5" spans="1:11" ht="13.5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5420.9901039999995</v>
      </c>
      <c r="C7" s="7">
        <v>5663.4779602218432</v>
      </c>
      <c r="D7" s="7">
        <v>1423.8812482046985</v>
      </c>
      <c r="E7" s="7">
        <v>292.17720600000001</v>
      </c>
      <c r="F7" s="7">
        <v>239.19457</v>
      </c>
      <c r="G7" s="7">
        <v>1283.7484934226015</v>
      </c>
      <c r="H7" s="7">
        <v>73.430699000000004</v>
      </c>
      <c r="I7" s="7">
        <v>14396.900280849142</v>
      </c>
    </row>
    <row r="8" spans="1:11" ht="13.5" thickBot="1" x14ac:dyDescent="0.25">
      <c r="A8" s="6">
        <v>1991</v>
      </c>
      <c r="B8" s="7">
        <v>5332.7488179999991</v>
      </c>
      <c r="C8" s="7">
        <v>5536.2304554226266</v>
      </c>
      <c r="D8" s="7">
        <v>1405.9098541820497</v>
      </c>
      <c r="E8" s="7">
        <v>315.76886499999995</v>
      </c>
      <c r="F8" s="7">
        <v>206.34885699999998</v>
      </c>
      <c r="G8" s="7">
        <v>1372.8764240552821</v>
      </c>
      <c r="H8" s="7">
        <v>75.875294999999994</v>
      </c>
      <c r="I8" s="7">
        <v>14245.758568659958</v>
      </c>
    </row>
    <row r="9" spans="1:11" ht="13.5" thickBot="1" x14ac:dyDescent="0.25">
      <c r="A9" s="6">
        <v>1992</v>
      </c>
      <c r="B9" s="7">
        <v>5609.0789819999991</v>
      </c>
      <c r="C9" s="7">
        <v>6112.2579779698881</v>
      </c>
      <c r="D9" s="7">
        <v>1455.8147200000001</v>
      </c>
      <c r="E9" s="7">
        <v>332.46</v>
      </c>
      <c r="F9" s="7">
        <v>194.51961700000001</v>
      </c>
      <c r="G9" s="7">
        <v>1403.7216141294643</v>
      </c>
      <c r="H9" s="7">
        <v>76.396761999999995</v>
      </c>
      <c r="I9" s="7">
        <v>15184.249673099352</v>
      </c>
    </row>
    <row r="10" spans="1:11" ht="13.5" thickBot="1" x14ac:dyDescent="0.25">
      <c r="A10" s="6">
        <v>1993</v>
      </c>
      <c r="B10" s="7">
        <v>5548.9768110000005</v>
      </c>
      <c r="C10" s="7">
        <v>6107.0851117647298</v>
      </c>
      <c r="D10" s="7">
        <v>1462.697637</v>
      </c>
      <c r="E10" s="7">
        <v>272.08000000000004</v>
      </c>
      <c r="F10" s="7">
        <v>211.21478400000004</v>
      </c>
      <c r="G10" s="7">
        <v>1433.3346979428447</v>
      </c>
      <c r="H10" s="7">
        <v>76.989474999999999</v>
      </c>
      <c r="I10" s="7">
        <v>15112.378516707573</v>
      </c>
    </row>
    <row r="11" spans="1:11" ht="13.5" thickBot="1" x14ac:dyDescent="0.25">
      <c r="A11" s="6">
        <v>1994</v>
      </c>
      <c r="B11" s="7">
        <v>5729.134262999999</v>
      </c>
      <c r="C11" s="7">
        <v>6200.5132605441077</v>
      </c>
      <c r="D11" s="7">
        <v>1440.7649099999999</v>
      </c>
      <c r="E11" s="7">
        <v>229.38</v>
      </c>
      <c r="F11" s="7">
        <v>231.83054800000002</v>
      </c>
      <c r="G11" s="7">
        <v>1450.2092430702714</v>
      </c>
      <c r="H11" s="7">
        <v>78.657229999999998</v>
      </c>
      <c r="I11" s="7">
        <v>15360.489454614377</v>
      </c>
    </row>
    <row r="12" spans="1:11" ht="13.5" thickBot="1" x14ac:dyDescent="0.25">
      <c r="A12" s="6">
        <v>1995</v>
      </c>
      <c r="B12" s="7">
        <v>5734.0680899999998</v>
      </c>
      <c r="C12" s="7">
        <v>6354.1458763057753</v>
      </c>
      <c r="D12" s="7">
        <v>1413.913726</v>
      </c>
      <c r="E12" s="7">
        <v>245.71</v>
      </c>
      <c r="F12" s="7">
        <v>227.73067500000002</v>
      </c>
      <c r="G12" s="7">
        <v>1452.7957559928132</v>
      </c>
      <c r="H12" s="7">
        <v>80.658864000000008</v>
      </c>
      <c r="I12" s="7">
        <v>15509.022987298589</v>
      </c>
    </row>
    <row r="13" spans="1:11" ht="13.5" thickBot="1" x14ac:dyDescent="0.25">
      <c r="A13" s="6">
        <v>1996</v>
      </c>
      <c r="B13" s="7">
        <v>5934.5216260000007</v>
      </c>
      <c r="C13" s="7">
        <v>6700.7313805184203</v>
      </c>
      <c r="D13" s="7">
        <v>1399.7412959999997</v>
      </c>
      <c r="E13" s="7">
        <v>247.80999999999997</v>
      </c>
      <c r="F13" s="7">
        <v>250.54516899999999</v>
      </c>
      <c r="G13" s="7">
        <v>1412.115282853257</v>
      </c>
      <c r="H13" s="7">
        <v>82.310513999999998</v>
      </c>
      <c r="I13" s="7">
        <v>16027.775268371679</v>
      </c>
    </row>
    <row r="14" spans="1:11" ht="13.5" thickBot="1" x14ac:dyDescent="0.25">
      <c r="A14" s="6">
        <v>1997</v>
      </c>
      <c r="B14" s="7">
        <v>6122.690619</v>
      </c>
      <c r="C14" s="7">
        <v>7234.2030650555707</v>
      </c>
      <c r="D14" s="7">
        <v>1521.493105</v>
      </c>
      <c r="E14" s="7">
        <v>76.900000000000006</v>
      </c>
      <c r="F14" s="7">
        <v>83.530528000000018</v>
      </c>
      <c r="G14" s="7">
        <v>1555.7960447609416</v>
      </c>
      <c r="H14" s="7">
        <v>83.368229999999997</v>
      </c>
      <c r="I14" s="7">
        <v>16677.981591816511</v>
      </c>
    </row>
    <row r="15" spans="1:11" ht="13.5" thickBot="1" x14ac:dyDescent="0.25">
      <c r="A15" s="6">
        <v>1998</v>
      </c>
      <c r="B15" s="7">
        <v>6318.6823539999996</v>
      </c>
      <c r="C15" s="7">
        <v>7211.8347510880121</v>
      </c>
      <c r="D15" s="7">
        <v>1657.9711109999998</v>
      </c>
      <c r="E15" s="7">
        <v>216.77999999999997</v>
      </c>
      <c r="F15" s="7">
        <v>216.14725600000003</v>
      </c>
      <c r="G15" s="7">
        <v>1533.0585186494948</v>
      </c>
      <c r="H15" s="7">
        <v>92.946620999999993</v>
      </c>
      <c r="I15" s="7">
        <v>17247.420611737507</v>
      </c>
    </row>
    <row r="16" spans="1:11" ht="13.5" thickBot="1" x14ac:dyDescent="0.25">
      <c r="A16" s="6">
        <v>1999</v>
      </c>
      <c r="B16" s="7">
        <v>6452.5267799999992</v>
      </c>
      <c r="C16" s="7">
        <v>7569.9373618171758</v>
      </c>
      <c r="D16" s="7">
        <v>1807.3103980000001</v>
      </c>
      <c r="E16" s="7">
        <v>207.39</v>
      </c>
      <c r="F16" s="7">
        <v>239.37492299999997</v>
      </c>
      <c r="G16" s="7">
        <v>1543.0803521675136</v>
      </c>
      <c r="H16" s="7">
        <v>93.396800999999996</v>
      </c>
      <c r="I16" s="7">
        <v>17913.016615984685</v>
      </c>
    </row>
    <row r="17" spans="1:9" ht="13.5" thickBot="1" x14ac:dyDescent="0.25">
      <c r="A17" s="6">
        <v>2000</v>
      </c>
      <c r="B17" s="7">
        <v>6512.5160550000001</v>
      </c>
      <c r="C17" s="7">
        <v>8147.7711995517766</v>
      </c>
      <c r="D17" s="7">
        <v>1769.0730259999996</v>
      </c>
      <c r="E17" s="7">
        <v>137.5</v>
      </c>
      <c r="F17" s="7">
        <v>146.4262338862201</v>
      </c>
      <c r="G17" s="7">
        <v>1618.951257353521</v>
      </c>
      <c r="H17" s="7">
        <v>92.059542705178927</v>
      </c>
      <c r="I17" s="7">
        <v>18424.297314496696</v>
      </c>
    </row>
    <row r="18" spans="1:9" ht="13.5" thickBot="1" x14ac:dyDescent="0.25">
      <c r="A18" s="6">
        <v>2001</v>
      </c>
      <c r="B18" s="7">
        <v>6115.9685629999985</v>
      </c>
      <c r="C18" s="7">
        <v>7490.4695528490074</v>
      </c>
      <c r="D18" s="7">
        <v>1697.478468</v>
      </c>
      <c r="E18" s="7">
        <v>200.10999999999996</v>
      </c>
      <c r="F18" s="7">
        <v>233.24400213190975</v>
      </c>
      <c r="G18" s="7">
        <v>1627.778522291198</v>
      </c>
      <c r="H18" s="7">
        <v>98.110031926240126</v>
      </c>
      <c r="I18" s="7">
        <v>17463.159140198353</v>
      </c>
    </row>
    <row r="19" spans="1:9" ht="13.5" thickBot="1" x14ac:dyDescent="0.25">
      <c r="A19" s="6">
        <v>2002</v>
      </c>
      <c r="B19" s="7">
        <v>6325.7740479999993</v>
      </c>
      <c r="C19" s="7">
        <v>7702.7618731185194</v>
      </c>
      <c r="D19" s="7">
        <v>1592.5323039999998</v>
      </c>
      <c r="E19" s="7">
        <v>225.21999999999997</v>
      </c>
      <c r="F19" s="7">
        <v>232.47011625419202</v>
      </c>
      <c r="G19" s="7">
        <v>1574.3518103094002</v>
      </c>
      <c r="H19" s="7">
        <v>95.725094743831932</v>
      </c>
      <c r="I19" s="7">
        <v>17748.835246425944</v>
      </c>
    </row>
    <row r="20" spans="1:9" ht="13.5" thickBot="1" x14ac:dyDescent="0.25">
      <c r="A20" s="6">
        <v>2003</v>
      </c>
      <c r="B20" s="7">
        <v>6745.4606509999994</v>
      </c>
      <c r="C20" s="7">
        <v>7984.0497954111652</v>
      </c>
      <c r="D20" s="7">
        <v>1514.5695945670345</v>
      </c>
      <c r="E20" s="7">
        <v>206.85</v>
      </c>
      <c r="F20" s="7">
        <v>227.54403152537034</v>
      </c>
      <c r="G20" s="7">
        <v>1582.0400798138298</v>
      </c>
      <c r="H20" s="7">
        <v>105.19062959758934</v>
      </c>
      <c r="I20" s="7">
        <v>18365.704781914985</v>
      </c>
    </row>
    <row r="21" spans="1:9" ht="13.5" thickBot="1" x14ac:dyDescent="0.25">
      <c r="A21" s="6">
        <v>2004</v>
      </c>
      <c r="B21" s="7">
        <v>7072.0926100000006</v>
      </c>
      <c r="C21" s="7">
        <v>8530.2486295936033</v>
      </c>
      <c r="D21" s="7">
        <v>1543.3405955277633</v>
      </c>
      <c r="E21" s="7">
        <v>176.16</v>
      </c>
      <c r="F21" s="7">
        <v>251.88204105014029</v>
      </c>
      <c r="G21" s="7">
        <v>1576.910834334728</v>
      </c>
      <c r="H21" s="7">
        <v>101.95586355130531</v>
      </c>
      <c r="I21" s="7">
        <v>19252.59057405754</v>
      </c>
    </row>
    <row r="22" spans="1:9" ht="13.5" thickBot="1" x14ac:dyDescent="0.25">
      <c r="A22" s="6">
        <v>2005</v>
      </c>
      <c r="B22" s="7">
        <v>7102.4020199999995</v>
      </c>
      <c r="C22" s="7">
        <v>8564.6083997772821</v>
      </c>
      <c r="D22" s="7">
        <v>1515.83932503612</v>
      </c>
      <c r="E22" s="7">
        <v>171.79</v>
      </c>
      <c r="F22" s="7">
        <v>256.74138811745422</v>
      </c>
      <c r="G22" s="7">
        <v>1587.1362595415226</v>
      </c>
      <c r="H22" s="7">
        <v>105.52450873102447</v>
      </c>
      <c r="I22" s="7">
        <v>19304.041901203404</v>
      </c>
    </row>
    <row r="23" spans="1:9" ht="13.5" thickBot="1" x14ac:dyDescent="0.25">
      <c r="A23" s="6">
        <v>2006</v>
      </c>
      <c r="B23" s="7">
        <v>7522.3565269999981</v>
      </c>
      <c r="C23" s="7">
        <v>8865.6394367886896</v>
      </c>
      <c r="D23" s="7">
        <v>1484.9332397272406</v>
      </c>
      <c r="E23" s="7">
        <v>189.26999999999998</v>
      </c>
      <c r="F23" s="7">
        <v>312.55718387192479</v>
      </c>
      <c r="G23" s="7">
        <v>1664.2403611140114</v>
      </c>
      <c r="H23" s="7">
        <v>107.55637361547295</v>
      </c>
      <c r="I23" s="7">
        <v>20146.553122117337</v>
      </c>
    </row>
    <row r="24" spans="1:9" ht="13.5" thickBot="1" x14ac:dyDescent="0.25">
      <c r="A24" s="6">
        <v>2007</v>
      </c>
      <c r="B24" s="7">
        <v>7539.0243350000001</v>
      </c>
      <c r="C24" s="7">
        <v>8816.7610568924174</v>
      </c>
      <c r="D24" s="7">
        <v>1478.6097209831353</v>
      </c>
      <c r="E24" s="7">
        <v>202.72901698697353</v>
      </c>
      <c r="F24" s="7">
        <v>334.91676035106434</v>
      </c>
      <c r="G24" s="7">
        <v>1727.3848143162159</v>
      </c>
      <c r="H24" s="7">
        <v>176.47021718497857</v>
      </c>
      <c r="I24" s="7">
        <v>20275.895921714786</v>
      </c>
    </row>
    <row r="25" spans="1:9" ht="13.5" thickBot="1" x14ac:dyDescent="0.25">
      <c r="A25" s="6">
        <v>2008</v>
      </c>
      <c r="B25" s="7">
        <v>7715.5391470000004</v>
      </c>
      <c r="C25" s="7">
        <v>9048.939948371335</v>
      </c>
      <c r="D25" s="7">
        <v>1491.9333124567506</v>
      </c>
      <c r="E25" s="7">
        <v>196.32231766305136</v>
      </c>
      <c r="F25" s="7">
        <v>321.40646043709933</v>
      </c>
      <c r="G25" s="7">
        <v>1696.5161953126951</v>
      </c>
      <c r="H25" s="7">
        <v>173.81689999971769</v>
      </c>
      <c r="I25" s="7">
        <v>20644.474281240648</v>
      </c>
    </row>
    <row r="26" spans="1:9" ht="13.5" thickBot="1" x14ac:dyDescent="0.25">
      <c r="A26" s="6">
        <v>2009</v>
      </c>
      <c r="B26" s="7">
        <v>7549.8656129999999</v>
      </c>
      <c r="C26" s="7">
        <v>8708.8647992881379</v>
      </c>
      <c r="D26" s="7">
        <v>1379.528452406689</v>
      </c>
      <c r="E26" s="7">
        <v>173.87891113840709</v>
      </c>
      <c r="F26" s="7">
        <v>316.05488420224418</v>
      </c>
      <c r="G26" s="7">
        <v>1806.016630081531</v>
      </c>
      <c r="H26" s="7">
        <v>178.52253542952516</v>
      </c>
      <c r="I26" s="7">
        <v>20112.731825546536</v>
      </c>
    </row>
    <row r="27" spans="1:9" ht="13.5" thickBot="1" x14ac:dyDescent="0.25">
      <c r="A27" s="6">
        <v>2010</v>
      </c>
      <c r="B27" s="7">
        <v>7315.8699070000002</v>
      </c>
      <c r="C27" s="7">
        <v>8343.4148580548899</v>
      </c>
      <c r="D27" s="7">
        <v>1330.6484158689898</v>
      </c>
      <c r="E27" s="7">
        <v>166.76022202702299</v>
      </c>
      <c r="F27" s="7">
        <v>305.74575580299194</v>
      </c>
      <c r="G27" s="7">
        <v>1844.1965981782159</v>
      </c>
      <c r="H27" s="7">
        <v>178.398809</v>
      </c>
      <c r="I27" s="7">
        <v>19485.03456593211</v>
      </c>
    </row>
    <row r="28" spans="1:9" ht="13.5" thickBot="1" x14ac:dyDescent="0.25">
      <c r="A28" s="6">
        <v>2011</v>
      </c>
      <c r="B28" s="7">
        <v>7385.4553590000005</v>
      </c>
      <c r="C28" s="7">
        <v>8394.4222274588064</v>
      </c>
      <c r="D28" s="7">
        <v>1328.5064308440012</v>
      </c>
      <c r="E28" s="7">
        <v>160.6415198067528</v>
      </c>
      <c r="F28" s="7">
        <v>360.37114178496165</v>
      </c>
      <c r="G28" s="7">
        <v>1714.2886427181934</v>
      </c>
      <c r="H28" s="7">
        <v>170.63375400000001</v>
      </c>
      <c r="I28" s="7">
        <v>19514.319075612715</v>
      </c>
    </row>
    <row r="29" spans="1:9" ht="13.5" thickBot="1" x14ac:dyDescent="0.25">
      <c r="A29" s="6">
        <v>2012</v>
      </c>
      <c r="B29" s="7">
        <v>7597.7005520000002</v>
      </c>
      <c r="C29" s="7">
        <v>8631.3121953349109</v>
      </c>
      <c r="D29" s="7">
        <v>1333.0219737755615</v>
      </c>
      <c r="E29" s="7">
        <v>173.06280460868524</v>
      </c>
      <c r="F29" s="7">
        <v>364.99785736711266</v>
      </c>
      <c r="G29" s="7">
        <v>1750.5613419500621</v>
      </c>
      <c r="H29" s="7">
        <v>165.43718099999998</v>
      </c>
      <c r="I29" s="7">
        <v>20016.093906036338</v>
      </c>
    </row>
    <row r="30" spans="1:9" ht="13.5" thickBot="1" x14ac:dyDescent="0.25">
      <c r="A30" s="6">
        <v>2013</v>
      </c>
      <c r="B30" s="7">
        <v>7428.4006979999995</v>
      </c>
      <c r="C30" s="7">
        <v>8651.1971341488497</v>
      </c>
      <c r="D30" s="7">
        <v>1277.0541212778055</v>
      </c>
      <c r="E30" s="7">
        <v>166.84407656259842</v>
      </c>
      <c r="F30" s="7">
        <v>342.81422537192202</v>
      </c>
      <c r="G30" s="7">
        <v>1768.7355304100495</v>
      </c>
      <c r="H30" s="7">
        <v>126.80430634593907</v>
      </c>
      <c r="I30" s="7">
        <v>19761.850092117169</v>
      </c>
    </row>
    <row r="31" spans="1:9" ht="13.5" thickBot="1" x14ac:dyDescent="0.25">
      <c r="A31" s="6">
        <v>2014</v>
      </c>
      <c r="B31" s="7">
        <v>7506.2263679679827</v>
      </c>
      <c r="C31" s="7">
        <v>8700.0444179733895</v>
      </c>
      <c r="D31" s="7">
        <v>1306.9309408154404</v>
      </c>
      <c r="E31" s="7">
        <v>169.7128265560288</v>
      </c>
      <c r="F31" s="7">
        <v>344.83663914096655</v>
      </c>
      <c r="G31" s="7">
        <v>1782.0897547811942</v>
      </c>
      <c r="H31" s="7">
        <v>126.80430634593907</v>
      </c>
      <c r="I31" s="7">
        <v>19936.64525358094</v>
      </c>
    </row>
    <row r="32" spans="1:9" ht="13.5" thickBot="1" x14ac:dyDescent="0.25">
      <c r="A32" s="6">
        <v>2015</v>
      </c>
      <c r="B32" s="7">
        <v>7480.876264992803</v>
      </c>
      <c r="C32" s="7">
        <v>8811.2302345670068</v>
      </c>
      <c r="D32" s="7">
        <v>1311.376681229601</v>
      </c>
      <c r="E32" s="7">
        <v>174.11807216443933</v>
      </c>
      <c r="F32" s="7">
        <v>339.17100140311987</v>
      </c>
      <c r="G32" s="7">
        <v>1793.8911807647385</v>
      </c>
      <c r="H32" s="7">
        <v>126.80430634593907</v>
      </c>
      <c r="I32" s="7">
        <v>20037.467741467648</v>
      </c>
    </row>
    <row r="33" spans="1:11" ht="13.5" thickBot="1" x14ac:dyDescent="0.25">
      <c r="A33" s="6">
        <v>2016</v>
      </c>
      <c r="B33" s="7">
        <v>7440.547618171684</v>
      </c>
      <c r="C33" s="7">
        <v>8851.8706038044838</v>
      </c>
      <c r="D33" s="7">
        <v>1312.2789510300595</v>
      </c>
      <c r="E33" s="7">
        <v>174.6935250312923</v>
      </c>
      <c r="F33" s="7">
        <v>340.24394811381455</v>
      </c>
      <c r="G33" s="7">
        <v>1802.5132129822352</v>
      </c>
      <c r="H33" s="7">
        <v>126.80430634593907</v>
      </c>
      <c r="I33" s="7">
        <v>20048.95216547951</v>
      </c>
      <c r="K33" s="15" t="s">
        <v>0</v>
      </c>
    </row>
    <row r="34" spans="1:11" ht="13.5" thickBot="1" x14ac:dyDescent="0.25">
      <c r="A34" s="6">
        <v>2017</v>
      </c>
      <c r="B34" s="7">
        <v>7485.2259273578948</v>
      </c>
      <c r="C34" s="7">
        <v>8972.8260511888639</v>
      </c>
      <c r="D34" s="7">
        <v>1311.8563845219828</v>
      </c>
      <c r="E34" s="7">
        <v>175.74365805307409</v>
      </c>
      <c r="F34" s="7">
        <v>342.16937750898109</v>
      </c>
      <c r="G34" s="7">
        <v>1812.2769719216255</v>
      </c>
      <c r="H34" s="7">
        <v>126.80430634593907</v>
      </c>
      <c r="I34" s="7">
        <v>20226.902676898364</v>
      </c>
    </row>
    <row r="35" spans="1:11" ht="13.5" thickBot="1" x14ac:dyDescent="0.25">
      <c r="A35" s="6">
        <v>2018</v>
      </c>
      <c r="B35" s="7">
        <v>7504.3888214874669</v>
      </c>
      <c r="C35" s="7">
        <v>9141.6514132789762</v>
      </c>
      <c r="D35" s="7">
        <v>1315.6439026403013</v>
      </c>
      <c r="E35" s="7">
        <v>175.82401799588604</v>
      </c>
      <c r="F35" s="7">
        <v>345.27691167930777</v>
      </c>
      <c r="G35" s="7">
        <v>1820.4541732219022</v>
      </c>
      <c r="H35" s="7">
        <v>126.80430634593907</v>
      </c>
      <c r="I35" s="7">
        <v>20430.04354664978</v>
      </c>
    </row>
    <row r="36" spans="1:11" ht="13.5" thickBot="1" x14ac:dyDescent="0.25">
      <c r="A36" s="6">
        <v>2019</v>
      </c>
      <c r="B36" s="7">
        <v>7527.0782588697775</v>
      </c>
      <c r="C36" s="7">
        <v>9273.112556055552</v>
      </c>
      <c r="D36" s="7">
        <v>1315.3807217419592</v>
      </c>
      <c r="E36" s="7">
        <v>175.24698660173902</v>
      </c>
      <c r="F36" s="7">
        <v>347.9245471921692</v>
      </c>
      <c r="G36" s="7">
        <v>1831.3493273936515</v>
      </c>
      <c r="H36" s="7">
        <v>126.80430634593907</v>
      </c>
      <c r="I36" s="7">
        <v>20596.896704200786</v>
      </c>
    </row>
    <row r="37" spans="1:11" ht="13.5" thickBot="1" x14ac:dyDescent="0.25">
      <c r="A37" s="6">
        <v>2020</v>
      </c>
      <c r="B37" s="7">
        <v>7590.9742136461318</v>
      </c>
      <c r="C37" s="7">
        <v>9409.930312221657</v>
      </c>
      <c r="D37" s="7">
        <v>1317.4546681898539</v>
      </c>
      <c r="E37" s="7">
        <v>175.08824326497106</v>
      </c>
      <c r="F37" s="7">
        <v>350.8572213726269</v>
      </c>
      <c r="G37" s="7">
        <v>1841.1859841618418</v>
      </c>
      <c r="H37" s="7">
        <v>126.80430634593907</v>
      </c>
      <c r="I37" s="7">
        <v>20812.29494920302</v>
      </c>
    </row>
    <row r="38" spans="1:11" ht="13.5" thickBot="1" x14ac:dyDescent="0.25">
      <c r="A38" s="6">
        <v>2021</v>
      </c>
      <c r="B38" s="7">
        <v>7664.1724909714349</v>
      </c>
      <c r="C38" s="7">
        <v>9541.1527976143152</v>
      </c>
      <c r="D38" s="7">
        <v>1321.1129589879574</v>
      </c>
      <c r="E38" s="7">
        <v>174.58745866728123</v>
      </c>
      <c r="F38" s="7">
        <v>353.74176892777888</v>
      </c>
      <c r="G38" s="7">
        <v>1849.6366237564075</v>
      </c>
      <c r="H38" s="7">
        <v>126.80430634593907</v>
      </c>
      <c r="I38" s="7">
        <v>21031.208405271114</v>
      </c>
    </row>
    <row r="39" spans="1:11" ht="13.5" thickBot="1" x14ac:dyDescent="0.25">
      <c r="A39" s="6">
        <v>2022</v>
      </c>
      <c r="B39" s="7">
        <v>7731.463202895593</v>
      </c>
      <c r="C39" s="7">
        <v>9667.4150101192099</v>
      </c>
      <c r="D39" s="7">
        <v>1326.2169604995072</v>
      </c>
      <c r="E39" s="7">
        <v>174.25277103141985</v>
      </c>
      <c r="F39" s="7">
        <v>356.52527418730546</v>
      </c>
      <c r="G39" s="7">
        <v>1858.3048351909695</v>
      </c>
      <c r="H39" s="7">
        <v>126.80430634593907</v>
      </c>
      <c r="I39" s="7">
        <v>21240.982360269947</v>
      </c>
    </row>
    <row r="40" spans="1:11" ht="13.5" thickBot="1" x14ac:dyDescent="0.25">
      <c r="A40" s="6">
        <v>2023</v>
      </c>
      <c r="B40" s="7">
        <v>7797.8326772739038</v>
      </c>
      <c r="C40" s="7">
        <v>9779.2153248417635</v>
      </c>
      <c r="D40" s="7">
        <v>1331.5267632560265</v>
      </c>
      <c r="E40" s="7">
        <v>174.50063800617522</v>
      </c>
      <c r="F40" s="7">
        <v>359.13315315761548</v>
      </c>
      <c r="G40" s="7">
        <v>1866.5310405648331</v>
      </c>
      <c r="H40" s="7">
        <v>126.80430634593907</v>
      </c>
      <c r="I40" s="7">
        <v>21435.543903446262</v>
      </c>
    </row>
    <row r="41" spans="1:11" ht="13.5" thickBot="1" x14ac:dyDescent="0.25">
      <c r="A41" s="6">
        <v>2024</v>
      </c>
      <c r="B41" s="7">
        <v>7858.8591403055743</v>
      </c>
      <c r="C41" s="7">
        <v>9880.8916189693882</v>
      </c>
      <c r="D41" s="7">
        <v>1335.4213003791144</v>
      </c>
      <c r="E41" s="7">
        <v>174.85584446492189</v>
      </c>
      <c r="F41" s="7">
        <v>361.45647602042186</v>
      </c>
      <c r="G41" s="7">
        <v>1874.0084121417385</v>
      </c>
      <c r="H41" s="7">
        <v>126.80430634593907</v>
      </c>
      <c r="I41" s="7">
        <v>21612.297098627099</v>
      </c>
    </row>
    <row r="42" spans="1:11" ht="13.5" thickBot="1" x14ac:dyDescent="0.25">
      <c r="A42" s="6">
        <v>2025</v>
      </c>
      <c r="B42" s="7">
        <v>7923.8937084236222</v>
      </c>
      <c r="C42" s="7">
        <v>9987.9765670198776</v>
      </c>
      <c r="D42" s="7">
        <v>1339.23030297376</v>
      </c>
      <c r="E42" s="7">
        <v>174.96480803331715</v>
      </c>
      <c r="F42" s="7">
        <v>363.83601760645308</v>
      </c>
      <c r="G42" s="7">
        <v>1880.9834530533371</v>
      </c>
      <c r="H42" s="7">
        <v>126.80430634593907</v>
      </c>
      <c r="I42" s="7">
        <v>21797.689163456307</v>
      </c>
    </row>
    <row r="43" spans="1:11" ht="13.5" thickBot="1" x14ac:dyDescent="0.25">
      <c r="A43" s="6">
        <v>2026</v>
      </c>
      <c r="B43" s="7">
        <v>8004.1801854119767</v>
      </c>
      <c r="C43" s="7">
        <v>10093.78940488505</v>
      </c>
      <c r="D43" s="7">
        <v>1342.3930175003488</v>
      </c>
      <c r="E43" s="7">
        <v>174.7738578108839</v>
      </c>
      <c r="F43" s="7">
        <v>366.21781306116907</v>
      </c>
      <c r="G43" s="7">
        <v>1888.6043920921297</v>
      </c>
      <c r="H43" s="7">
        <v>126.80430634593907</v>
      </c>
      <c r="I43" s="7">
        <v>21996.762977107497</v>
      </c>
    </row>
    <row r="44" spans="1:11" ht="14.1" customHeight="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11" ht="14.1" customHeight="1" x14ac:dyDescent="0.2">
      <c r="A45" s="20" t="s">
        <v>31</v>
      </c>
      <c r="B45" s="20"/>
      <c r="C45" s="20"/>
      <c r="D45" s="20"/>
      <c r="E45" s="20"/>
      <c r="F45" s="20"/>
      <c r="G45" s="20"/>
      <c r="H45" s="20"/>
      <c r="I45" s="20"/>
    </row>
    <row r="46" spans="1:11" x14ac:dyDescent="0.2">
      <c r="A46" s="4"/>
    </row>
    <row r="47" spans="1:11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11" x14ac:dyDescent="0.2">
      <c r="A48" s="8" t="s">
        <v>26</v>
      </c>
      <c r="B48" s="12">
        <f t="shared" ref="B48:I48" si="0">EXP((LN(B17/B7)/10))-1</f>
        <v>1.8514038154073376E-2</v>
      </c>
      <c r="C48" s="12">
        <f t="shared" si="0"/>
        <v>3.7040126540091922E-2</v>
      </c>
      <c r="D48" s="12">
        <f t="shared" si="0"/>
        <v>2.1944237221915186E-2</v>
      </c>
      <c r="E48" s="12">
        <f t="shared" si="0"/>
        <v>-7.2603106850256949E-2</v>
      </c>
      <c r="F48" s="12">
        <f t="shared" si="0"/>
        <v>-4.7890808911518312E-2</v>
      </c>
      <c r="G48" s="12">
        <f t="shared" si="0"/>
        <v>2.34706257389794E-2</v>
      </c>
      <c r="H48" s="12">
        <f t="shared" si="0"/>
        <v>2.2866876530656777E-2</v>
      </c>
      <c r="I48" s="12">
        <f t="shared" si="0"/>
        <v>2.4972453361512326E-2</v>
      </c>
    </row>
    <row r="49" spans="1:9" x14ac:dyDescent="0.2">
      <c r="A49" s="8" t="s">
        <v>27</v>
      </c>
      <c r="B49" s="12">
        <f t="shared" ref="B49:I49" si="1">EXP((LN(B30/B17)/13))-1</f>
        <v>1.0173300789467765E-2</v>
      </c>
      <c r="C49" s="12">
        <f t="shared" si="1"/>
        <v>4.6224422909737495E-3</v>
      </c>
      <c r="D49" s="12">
        <f t="shared" si="1"/>
        <v>-2.475758740070888E-2</v>
      </c>
      <c r="E49" s="12">
        <f t="shared" si="1"/>
        <v>1.4990929334466108E-2</v>
      </c>
      <c r="F49" s="12">
        <f t="shared" si="1"/>
        <v>6.7624317218455632E-2</v>
      </c>
      <c r="G49" s="12">
        <f t="shared" si="1"/>
        <v>6.8298589134265786E-3</v>
      </c>
      <c r="H49" s="12">
        <f t="shared" si="1"/>
        <v>2.4937356157513246E-2</v>
      </c>
      <c r="I49" s="12">
        <f t="shared" si="1"/>
        <v>5.405558852791037E-3</v>
      </c>
    </row>
    <row r="50" spans="1:9" x14ac:dyDescent="0.2">
      <c r="A50" s="8" t="s">
        <v>28</v>
      </c>
      <c r="B50" s="12">
        <f t="shared" ref="B50:I50" si="2">EXP((LN(B32/B30)/2))-1</f>
        <v>3.5258745988797635E-3</v>
      </c>
      <c r="C50" s="12">
        <f t="shared" si="2"/>
        <v>9.2068055381535618E-3</v>
      </c>
      <c r="D50" s="12">
        <f t="shared" si="2"/>
        <v>1.3349078564103722E-2</v>
      </c>
      <c r="E50" s="12">
        <f t="shared" si="2"/>
        <v>2.1566231711583672E-2</v>
      </c>
      <c r="F50" s="12">
        <f t="shared" si="2"/>
        <v>-5.3278933258653627E-3</v>
      </c>
      <c r="G50" s="12">
        <f t="shared" si="2"/>
        <v>7.086089749949176E-3</v>
      </c>
      <c r="H50" s="12">
        <f t="shared" si="2"/>
        <v>0</v>
      </c>
      <c r="I50" s="12">
        <f t="shared" si="2"/>
        <v>6.949331286945748E-3</v>
      </c>
    </row>
    <row r="51" spans="1:9" ht="14.1" customHeight="1" x14ac:dyDescent="0.2">
      <c r="A51" s="8" t="s">
        <v>60</v>
      </c>
      <c r="B51" s="12">
        <f t="shared" ref="B51:I51" si="3">EXP((LN(B43/B30)/13))-1</f>
        <v>5.7590849086217588E-3</v>
      </c>
      <c r="C51" s="12">
        <f t="shared" si="3"/>
        <v>1.1933925927346101E-2</v>
      </c>
      <c r="D51" s="12">
        <f t="shared" si="3"/>
        <v>3.8456755125850783E-3</v>
      </c>
      <c r="E51" s="12">
        <f t="shared" si="3"/>
        <v>3.5781705905133521E-3</v>
      </c>
      <c r="F51" s="12">
        <f t="shared" si="3"/>
        <v>5.0928934241567525E-3</v>
      </c>
      <c r="G51" s="12">
        <f t="shared" si="3"/>
        <v>5.0568380751061515E-3</v>
      </c>
      <c r="H51" s="12">
        <f t="shared" si="3"/>
        <v>0</v>
      </c>
      <c r="I51" s="12">
        <f t="shared" si="3"/>
        <v>8.2757477003596591E-3</v>
      </c>
    </row>
    <row r="52" spans="1:9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72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32</v>
      </c>
      <c r="B3" s="18"/>
      <c r="C3" s="18"/>
      <c r="D3" s="18"/>
      <c r="E3" s="18"/>
      <c r="F3" s="18"/>
      <c r="G3" s="18"/>
      <c r="H3" s="18"/>
    </row>
    <row r="4" spans="1:11" ht="14.1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3"/>
    </row>
    <row r="5" spans="1:11" ht="13.5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14857.210402849141</v>
      </c>
      <c r="C7" s="7">
        <v>1020.7402299122036</v>
      </c>
      <c r="D7" s="7">
        <v>15877.950632761345</v>
      </c>
      <c r="E7" s="7">
        <v>460.31012199999998</v>
      </c>
      <c r="F7" s="7">
        <v>0</v>
      </c>
      <c r="G7" s="7">
        <v>460.31012199999998</v>
      </c>
      <c r="H7" s="7">
        <v>15417.640510761345</v>
      </c>
    </row>
    <row r="8" spans="1:11" ht="13.5" thickBot="1" x14ac:dyDescent="0.25">
      <c r="A8" s="6">
        <v>1991</v>
      </c>
      <c r="B8" s="7">
        <v>14710.487892659958</v>
      </c>
      <c r="C8" s="7">
        <v>1010.0242825179905</v>
      </c>
      <c r="D8" s="7">
        <v>15720.512175177948</v>
      </c>
      <c r="E8" s="7">
        <v>464.72932400000002</v>
      </c>
      <c r="F8" s="7">
        <v>0</v>
      </c>
      <c r="G8" s="7">
        <v>464.72932400000002</v>
      </c>
      <c r="H8" s="7">
        <v>15255.782851177948</v>
      </c>
    </row>
    <row r="9" spans="1:11" ht="13.5" thickBot="1" x14ac:dyDescent="0.25">
      <c r="A9" s="6">
        <v>1992</v>
      </c>
      <c r="B9" s="7">
        <v>15621.648281099351</v>
      </c>
      <c r="C9" s="7">
        <v>1076.5633018227434</v>
      </c>
      <c r="D9" s="7">
        <v>16698.211582922093</v>
      </c>
      <c r="E9" s="7">
        <v>437.39860800000002</v>
      </c>
      <c r="F9" s="7">
        <v>0</v>
      </c>
      <c r="G9" s="7">
        <v>437.39860800000002</v>
      </c>
      <c r="H9" s="7">
        <v>16260.812974922093</v>
      </c>
    </row>
    <row r="10" spans="1:11" ht="13.5" thickBot="1" x14ac:dyDescent="0.25">
      <c r="A10" s="6">
        <v>1993</v>
      </c>
      <c r="B10" s="7">
        <v>15515.106154707575</v>
      </c>
      <c r="C10" s="7">
        <v>1071.4676368345665</v>
      </c>
      <c r="D10" s="7">
        <v>16586.573791542141</v>
      </c>
      <c r="E10" s="7">
        <v>402.72763799999996</v>
      </c>
      <c r="F10" s="7">
        <v>0</v>
      </c>
      <c r="G10" s="7">
        <v>402.72763799999996</v>
      </c>
      <c r="H10" s="7">
        <v>16183.846153542141</v>
      </c>
    </row>
    <row r="11" spans="1:11" ht="13.5" thickBot="1" x14ac:dyDescent="0.25">
      <c r="A11" s="6">
        <v>1994</v>
      </c>
      <c r="B11" s="7">
        <v>15752.434774614378</v>
      </c>
      <c r="C11" s="7">
        <v>1089.0587023321586</v>
      </c>
      <c r="D11" s="7">
        <v>16841.493476946536</v>
      </c>
      <c r="E11" s="7">
        <v>391.94532000000004</v>
      </c>
      <c r="F11" s="7">
        <v>0</v>
      </c>
      <c r="G11" s="7">
        <v>391.94532000000004</v>
      </c>
      <c r="H11" s="7">
        <v>16449.548156946537</v>
      </c>
    </row>
    <row r="12" spans="1:11" ht="13.5" thickBot="1" x14ac:dyDescent="0.25">
      <c r="A12" s="6">
        <v>1995</v>
      </c>
      <c r="B12" s="7">
        <v>15900.991997298588</v>
      </c>
      <c r="C12" s="7">
        <v>1099.5897297994693</v>
      </c>
      <c r="D12" s="7">
        <v>17000.581727098059</v>
      </c>
      <c r="E12" s="7">
        <v>391.96900999999997</v>
      </c>
      <c r="F12" s="7">
        <v>0</v>
      </c>
      <c r="G12" s="7">
        <v>391.96900999999997</v>
      </c>
      <c r="H12" s="7">
        <v>16608.612717098058</v>
      </c>
    </row>
    <row r="13" spans="1:11" ht="13.5" thickBot="1" x14ac:dyDescent="0.25">
      <c r="A13" s="6">
        <v>1996</v>
      </c>
      <c r="B13" s="7">
        <v>16416.775110371676</v>
      </c>
      <c r="C13" s="7">
        <v>1136.3692665275516</v>
      </c>
      <c r="D13" s="7">
        <v>17553.144376899229</v>
      </c>
      <c r="E13" s="7">
        <v>388.999842</v>
      </c>
      <c r="F13" s="7">
        <v>0</v>
      </c>
      <c r="G13" s="7">
        <v>388.999842</v>
      </c>
      <c r="H13" s="7">
        <v>17164.144534899227</v>
      </c>
    </row>
    <row r="14" spans="1:11" ht="13.5" thickBot="1" x14ac:dyDescent="0.25">
      <c r="A14" s="6">
        <v>1997</v>
      </c>
      <c r="B14" s="7">
        <v>17062.052184816512</v>
      </c>
      <c r="C14" s="7">
        <v>1182.46889485979</v>
      </c>
      <c r="D14" s="7">
        <v>18244.521079676302</v>
      </c>
      <c r="E14" s="7">
        <v>384.07059299999997</v>
      </c>
      <c r="F14" s="7">
        <v>0</v>
      </c>
      <c r="G14" s="7">
        <v>384.07059299999997</v>
      </c>
      <c r="H14" s="7">
        <v>17860.450486676302</v>
      </c>
    </row>
    <row r="15" spans="1:11" ht="13.5" thickBot="1" x14ac:dyDescent="0.25">
      <c r="A15" s="6">
        <v>1998</v>
      </c>
      <c r="B15" s="7">
        <v>17613.744960580101</v>
      </c>
      <c r="C15" s="7">
        <v>1222.8421213721883</v>
      </c>
      <c r="D15" s="7">
        <v>18836.58708195229</v>
      </c>
      <c r="E15" s="7">
        <v>366.32433600000002</v>
      </c>
      <c r="F15" s="7">
        <v>1.28425941675117E-5</v>
      </c>
      <c r="G15" s="7">
        <v>366.32434884259419</v>
      </c>
      <c r="H15" s="7">
        <v>18470.262733109696</v>
      </c>
    </row>
    <row r="16" spans="1:11" ht="13.5" thickBot="1" x14ac:dyDescent="0.25">
      <c r="A16" s="6">
        <v>1999</v>
      </c>
      <c r="B16" s="7">
        <v>18241.458345924875</v>
      </c>
      <c r="C16" s="7">
        <v>1270.0328780733137</v>
      </c>
      <c r="D16" s="7">
        <v>19511.49122399819</v>
      </c>
      <c r="E16" s="7">
        <v>328.43258199999997</v>
      </c>
      <c r="F16" s="7">
        <v>9.1479401883472807E-3</v>
      </c>
      <c r="G16" s="7">
        <v>328.44172994018834</v>
      </c>
      <c r="H16" s="7">
        <v>19183.049494058003</v>
      </c>
    </row>
    <row r="17" spans="1:8" ht="13.5" thickBot="1" x14ac:dyDescent="0.25">
      <c r="A17" s="6">
        <v>2000</v>
      </c>
      <c r="B17" s="7">
        <v>18783.572112305948</v>
      </c>
      <c r="C17" s="7">
        <v>1306.2826795978151</v>
      </c>
      <c r="D17" s="7">
        <v>20089.854791903763</v>
      </c>
      <c r="E17" s="7">
        <v>359.21294900000004</v>
      </c>
      <c r="F17" s="7">
        <v>6.1848809253516296E-2</v>
      </c>
      <c r="G17" s="7">
        <v>359.27479780925353</v>
      </c>
      <c r="H17" s="7">
        <v>19730.579994094511</v>
      </c>
    </row>
    <row r="18" spans="1:8" ht="13.5" thickBot="1" x14ac:dyDescent="0.25">
      <c r="A18" s="6">
        <v>2001</v>
      </c>
      <c r="B18" s="7">
        <v>17811.966831854461</v>
      </c>
      <c r="C18" s="7">
        <v>1238.1379830400626</v>
      </c>
      <c r="D18" s="7">
        <v>19050.104814894523</v>
      </c>
      <c r="E18" s="7">
        <v>348.25516565679999</v>
      </c>
      <c r="F18" s="7">
        <v>0.55252599930495605</v>
      </c>
      <c r="G18" s="7">
        <v>348.80769165610496</v>
      </c>
      <c r="H18" s="7">
        <v>18701.297123238419</v>
      </c>
    </row>
    <row r="19" spans="1:8" ht="13.5" thickBot="1" x14ac:dyDescent="0.25">
      <c r="A19" s="6">
        <v>2002</v>
      </c>
      <c r="B19" s="7">
        <v>18264.262570298415</v>
      </c>
      <c r="C19" s="7">
        <v>1258.3924189715985</v>
      </c>
      <c r="D19" s="7">
        <v>19522.654989270013</v>
      </c>
      <c r="E19" s="7">
        <v>513.50887</v>
      </c>
      <c r="F19" s="7">
        <v>1.9184538724728748</v>
      </c>
      <c r="G19" s="7">
        <v>515.42732387247293</v>
      </c>
      <c r="H19" s="7">
        <v>19007.227665397539</v>
      </c>
    </row>
    <row r="20" spans="1:8" ht="13.5" thickBot="1" x14ac:dyDescent="0.25">
      <c r="A20" s="6">
        <v>2003</v>
      </c>
      <c r="B20" s="7">
        <v>19003.999981062152</v>
      </c>
      <c r="C20" s="7">
        <v>1302.1284690377722</v>
      </c>
      <c r="D20" s="7">
        <v>20306.128450099925</v>
      </c>
      <c r="E20" s="7">
        <v>633.68655584500004</v>
      </c>
      <c r="F20" s="7">
        <v>4.6086433021688826</v>
      </c>
      <c r="G20" s="7">
        <v>638.29519914716889</v>
      </c>
      <c r="H20" s="7">
        <v>19667.833250952757</v>
      </c>
    </row>
    <row r="21" spans="1:8" ht="13.5" thickBot="1" x14ac:dyDescent="0.25">
      <c r="A21" s="6">
        <v>2004</v>
      </c>
      <c r="B21" s="7">
        <v>19992.908014856457</v>
      </c>
      <c r="C21" s="7">
        <v>1365.0086717006789</v>
      </c>
      <c r="D21" s="7">
        <v>21357.916686557135</v>
      </c>
      <c r="E21" s="7">
        <v>731.93032431646634</v>
      </c>
      <c r="F21" s="7">
        <v>8.3871164824496098</v>
      </c>
      <c r="G21" s="7">
        <v>740.31744079891598</v>
      </c>
      <c r="H21" s="7">
        <v>20617.599245758218</v>
      </c>
    </row>
    <row r="22" spans="1:8" ht="13.5" thickBot="1" x14ac:dyDescent="0.25">
      <c r="A22" s="6">
        <v>2005</v>
      </c>
      <c r="B22" s="7">
        <v>20083.617176909604</v>
      </c>
      <c r="C22" s="7">
        <v>1368.6565707953202</v>
      </c>
      <c r="D22" s="7">
        <v>21452.273747704923</v>
      </c>
      <c r="E22" s="7">
        <v>766.41478776899999</v>
      </c>
      <c r="F22" s="7">
        <v>13.160487937199608</v>
      </c>
      <c r="G22" s="7">
        <v>779.57527570619959</v>
      </c>
      <c r="H22" s="7">
        <v>20672.698471998723</v>
      </c>
    </row>
    <row r="23" spans="1:8" ht="13.5" thickBot="1" x14ac:dyDescent="0.25">
      <c r="A23" s="6">
        <v>2006</v>
      </c>
      <c r="B23" s="7">
        <v>20952.498328115475</v>
      </c>
      <c r="C23" s="7">
        <v>1428.3906163581185</v>
      </c>
      <c r="D23" s="7">
        <v>22380.888944473594</v>
      </c>
      <c r="E23" s="7">
        <v>784.07529825159997</v>
      </c>
      <c r="F23" s="7">
        <v>21.869907746536168</v>
      </c>
      <c r="G23" s="7">
        <v>805.94520599813609</v>
      </c>
      <c r="H23" s="7">
        <v>21574.943738475456</v>
      </c>
    </row>
    <row r="24" spans="1:8" ht="13.5" thickBot="1" x14ac:dyDescent="0.25">
      <c r="A24" s="6">
        <v>2007</v>
      </c>
      <c r="B24" s="7">
        <v>21101.570187426565</v>
      </c>
      <c r="C24" s="7">
        <v>1437.5610208495775</v>
      </c>
      <c r="D24" s="7">
        <v>22539.131208276143</v>
      </c>
      <c r="E24" s="7">
        <v>792.66572100839994</v>
      </c>
      <c r="F24" s="7">
        <v>33.00854470337957</v>
      </c>
      <c r="G24" s="7">
        <v>825.67426571177953</v>
      </c>
      <c r="H24" s="7">
        <v>21713.456942564364</v>
      </c>
    </row>
    <row r="25" spans="1:8" ht="13.5" thickBot="1" x14ac:dyDescent="0.25">
      <c r="A25" s="6">
        <v>2008</v>
      </c>
      <c r="B25" s="7">
        <v>21451.032514870902</v>
      </c>
      <c r="C25" s="7">
        <v>1463.6932265399614</v>
      </c>
      <c r="D25" s="7">
        <v>22914.725741410864</v>
      </c>
      <c r="E25" s="7">
        <v>760.10645878501839</v>
      </c>
      <c r="F25" s="7">
        <v>46.451774845232265</v>
      </c>
      <c r="G25" s="7">
        <v>806.5582336302507</v>
      </c>
      <c r="H25" s="7">
        <v>22108.167507780614</v>
      </c>
    </row>
    <row r="26" spans="1:8" ht="13.5" thickBot="1" x14ac:dyDescent="0.25">
      <c r="A26" s="6">
        <v>2009</v>
      </c>
      <c r="B26" s="7">
        <v>20913.211421466167</v>
      </c>
      <c r="C26" s="7">
        <v>1425.9926864312483</v>
      </c>
      <c r="D26" s="7">
        <v>22339.204107897414</v>
      </c>
      <c r="E26" s="7">
        <v>727.51622951481863</v>
      </c>
      <c r="F26" s="7">
        <v>72.963366404815872</v>
      </c>
      <c r="G26" s="7">
        <v>800.47959591963445</v>
      </c>
      <c r="H26" s="7">
        <v>21538.72451197778</v>
      </c>
    </row>
    <row r="27" spans="1:8" ht="13.5" thickBot="1" x14ac:dyDescent="0.25">
      <c r="A27" s="6">
        <v>2010</v>
      </c>
      <c r="B27" s="7">
        <v>20293.283214405328</v>
      </c>
      <c r="C27" s="7">
        <v>1381.4889507245859</v>
      </c>
      <c r="D27" s="7">
        <v>21674.772165129914</v>
      </c>
      <c r="E27" s="7">
        <v>705.09032124732062</v>
      </c>
      <c r="F27" s="7">
        <v>103.15832722589938</v>
      </c>
      <c r="G27" s="7">
        <v>808.24864847321999</v>
      </c>
      <c r="H27" s="7">
        <v>20866.523516656693</v>
      </c>
    </row>
    <row r="28" spans="1:8" ht="13.5" thickBot="1" x14ac:dyDescent="0.25">
      <c r="A28" s="6">
        <v>2011</v>
      </c>
      <c r="B28" s="7">
        <v>20322.357408420499</v>
      </c>
      <c r="C28" s="7">
        <v>1383.5652224609407</v>
      </c>
      <c r="D28" s="7">
        <v>21705.92263088144</v>
      </c>
      <c r="E28" s="7">
        <v>656.60359239995</v>
      </c>
      <c r="F28" s="7">
        <v>151.43474040783045</v>
      </c>
      <c r="G28" s="7">
        <v>808.03833280778042</v>
      </c>
      <c r="H28" s="7">
        <v>20897.884298073659</v>
      </c>
    </row>
    <row r="29" spans="1:8" ht="13.5" thickBot="1" x14ac:dyDescent="0.25">
      <c r="A29" s="6">
        <v>2012</v>
      </c>
      <c r="B29" s="7">
        <v>20948.280146944242</v>
      </c>
      <c r="C29" s="7">
        <v>1419.1410579379753</v>
      </c>
      <c r="D29" s="7">
        <v>22367.421204882216</v>
      </c>
      <c r="E29" s="7">
        <v>720.51575825972031</v>
      </c>
      <c r="F29" s="7">
        <v>211.67048264819184</v>
      </c>
      <c r="G29" s="7">
        <v>932.18624090791218</v>
      </c>
      <c r="H29" s="7">
        <v>21435.234963974304</v>
      </c>
    </row>
    <row r="30" spans="1:8" ht="13.5" thickBot="1" x14ac:dyDescent="0.25">
      <c r="A30" s="6">
        <v>2013</v>
      </c>
      <c r="B30" s="7">
        <v>20721.11808138925</v>
      </c>
      <c r="C30" s="7">
        <v>1401.1151715311064</v>
      </c>
      <c r="D30" s="7">
        <v>22122.233252920356</v>
      </c>
      <c r="E30" s="7">
        <v>688.20939231732882</v>
      </c>
      <c r="F30" s="7">
        <v>271.05859695475613</v>
      </c>
      <c r="G30" s="7">
        <v>959.26798927208495</v>
      </c>
      <c r="H30" s="7">
        <v>21162.965263648272</v>
      </c>
    </row>
    <row r="31" spans="1:8" ht="13.5" thickBot="1" x14ac:dyDescent="0.25">
      <c r="A31" s="6">
        <v>2014</v>
      </c>
      <c r="B31" s="7">
        <v>21017.183327093349</v>
      </c>
      <c r="C31" s="7">
        <v>1413.5081484788882</v>
      </c>
      <c r="D31" s="7">
        <v>22430.691475572239</v>
      </c>
      <c r="E31" s="7">
        <v>705.93177558717207</v>
      </c>
      <c r="F31" s="7">
        <v>374.60629792523861</v>
      </c>
      <c r="G31" s="7">
        <v>1080.5380735124106</v>
      </c>
      <c r="H31" s="7">
        <v>21350.15340205983</v>
      </c>
    </row>
    <row r="32" spans="1:8" ht="13.5" thickBot="1" x14ac:dyDescent="0.25">
      <c r="A32" s="6">
        <v>2015</v>
      </c>
      <c r="B32" s="7">
        <v>21343.551699315303</v>
      </c>
      <c r="C32" s="7">
        <v>1420.6564628700557</v>
      </c>
      <c r="D32" s="7">
        <v>22764.208162185358</v>
      </c>
      <c r="E32" s="7">
        <v>745.86697957869637</v>
      </c>
      <c r="F32" s="7">
        <v>560.21697826895729</v>
      </c>
      <c r="G32" s="7">
        <v>1306.0839578476537</v>
      </c>
      <c r="H32" s="7">
        <v>21458.124204337702</v>
      </c>
    </row>
    <row r="33" spans="1:8" ht="13.5" thickBot="1" x14ac:dyDescent="0.25">
      <c r="A33" s="6">
        <v>2016</v>
      </c>
      <c r="B33" s="7">
        <v>21561.681620905918</v>
      </c>
      <c r="C33" s="7">
        <v>1421.4707085324965</v>
      </c>
      <c r="D33" s="7">
        <v>22983.152329438413</v>
      </c>
      <c r="E33" s="7">
        <v>783.21003648445469</v>
      </c>
      <c r="F33" s="7">
        <v>729.51941894195704</v>
      </c>
      <c r="G33" s="7">
        <v>1512.7294554264117</v>
      </c>
      <c r="H33" s="7">
        <v>21470.422874012002</v>
      </c>
    </row>
    <row r="34" spans="1:8" ht="13.5" thickBot="1" x14ac:dyDescent="0.25">
      <c r="A34" s="6">
        <v>2017</v>
      </c>
      <c r="B34" s="7">
        <v>21873.526129347847</v>
      </c>
      <c r="C34" s="7">
        <v>1434.0873997920933</v>
      </c>
      <c r="D34" s="7">
        <v>23307.613529139941</v>
      </c>
      <c r="E34" s="7">
        <v>802.9281055430431</v>
      </c>
      <c r="F34" s="7">
        <v>843.69534690644036</v>
      </c>
      <c r="G34" s="7">
        <v>1646.6234524494835</v>
      </c>
      <c r="H34" s="7">
        <v>21660.990076690457</v>
      </c>
    </row>
    <row r="35" spans="1:8" ht="13.5" thickBot="1" x14ac:dyDescent="0.25">
      <c r="A35" s="6">
        <v>2018</v>
      </c>
      <c r="B35" s="7">
        <v>22225.210877115369</v>
      </c>
      <c r="C35" s="7">
        <v>1448.4900874574689</v>
      </c>
      <c r="D35" s="7">
        <v>23673.700964572839</v>
      </c>
      <c r="E35" s="7">
        <v>824.45924938642906</v>
      </c>
      <c r="F35" s="7">
        <v>970.70808107915923</v>
      </c>
      <c r="G35" s="7">
        <v>1795.1673304655883</v>
      </c>
      <c r="H35" s="7">
        <v>21878.533634107251</v>
      </c>
    </row>
    <row r="36" spans="1:8" ht="13.5" thickBot="1" x14ac:dyDescent="0.25">
      <c r="A36" s="6">
        <v>2019</v>
      </c>
      <c r="B36" s="7">
        <v>22552.085173831922</v>
      </c>
      <c r="C36" s="7">
        <v>1460.3199763278351</v>
      </c>
      <c r="D36" s="7">
        <v>24012.405150159757</v>
      </c>
      <c r="E36" s="7">
        <v>846.88372895243447</v>
      </c>
      <c r="F36" s="7">
        <v>1108.304740678698</v>
      </c>
      <c r="G36" s="7">
        <v>1955.1884696311324</v>
      </c>
      <c r="H36" s="7">
        <v>22057.216680528625</v>
      </c>
    </row>
    <row r="37" spans="1:8" ht="13.5" thickBot="1" x14ac:dyDescent="0.25">
      <c r="A37" s="6">
        <v>2020</v>
      </c>
      <c r="B37" s="7">
        <v>22935.745936372048</v>
      </c>
      <c r="C37" s="7">
        <v>1475.5917118984939</v>
      </c>
      <c r="D37" s="7">
        <v>24411.337648270543</v>
      </c>
      <c r="E37" s="7">
        <v>869.1328066626163</v>
      </c>
      <c r="F37" s="7">
        <v>1254.3181805064107</v>
      </c>
      <c r="G37" s="7">
        <v>2123.450987169027</v>
      </c>
      <c r="H37" s="7">
        <v>22287.886661101515</v>
      </c>
    </row>
    <row r="38" spans="1:8" ht="13.5" thickBot="1" x14ac:dyDescent="0.25">
      <c r="A38" s="6">
        <v>2021</v>
      </c>
      <c r="B38" s="7">
        <v>23328.643382283899</v>
      </c>
      <c r="C38" s="7">
        <v>1491.1126759337212</v>
      </c>
      <c r="D38" s="7">
        <v>24819.756058217619</v>
      </c>
      <c r="E38" s="7">
        <v>890.14353975460972</v>
      </c>
      <c r="F38" s="7">
        <v>1407.2914372581731</v>
      </c>
      <c r="G38" s="7">
        <v>2297.4349770127828</v>
      </c>
      <c r="H38" s="7">
        <v>22522.321081204835</v>
      </c>
    </row>
    <row r="39" spans="1:8" ht="13.5" thickBot="1" x14ac:dyDescent="0.25">
      <c r="A39" s="6">
        <v>2022</v>
      </c>
      <c r="B39" s="7">
        <v>23715.953180242559</v>
      </c>
      <c r="C39" s="7">
        <v>1505.9856493431384</v>
      </c>
      <c r="D39" s="7">
        <v>25221.938829585699</v>
      </c>
      <c r="E39" s="7">
        <v>909.38250944345714</v>
      </c>
      <c r="F39" s="7">
        <v>1565.5883105291557</v>
      </c>
      <c r="G39" s="7">
        <v>2474.9708199726128</v>
      </c>
      <c r="H39" s="7">
        <v>22746.968009613087</v>
      </c>
    </row>
    <row r="40" spans="1:8" ht="13.5" thickBot="1" x14ac:dyDescent="0.25">
      <c r="A40" s="6">
        <v>2023</v>
      </c>
      <c r="B40" s="7">
        <v>24088.967917608446</v>
      </c>
      <c r="C40" s="7">
        <v>1519.7800627543388</v>
      </c>
      <c r="D40" s="7">
        <v>25608.747980362787</v>
      </c>
      <c r="E40" s="7">
        <v>926.53489407581151</v>
      </c>
      <c r="F40" s="7">
        <v>1726.8891200863748</v>
      </c>
      <c r="G40" s="7">
        <v>2653.4240141621863</v>
      </c>
      <c r="H40" s="7">
        <v>22955.323966200602</v>
      </c>
    </row>
    <row r="41" spans="1:8" ht="13.5" thickBot="1" x14ac:dyDescent="0.25">
      <c r="A41" s="6">
        <v>2024</v>
      </c>
      <c r="B41" s="7">
        <v>24443.461103956837</v>
      </c>
      <c r="C41" s="7">
        <v>1532.3118642926602</v>
      </c>
      <c r="D41" s="7">
        <v>25975.772968249497</v>
      </c>
      <c r="E41" s="7">
        <v>941.81001863866368</v>
      </c>
      <c r="F41" s="7">
        <v>1889.353986691076</v>
      </c>
      <c r="G41" s="7">
        <v>2831.1640053297397</v>
      </c>
      <c r="H41" s="7">
        <v>23144.60896291976</v>
      </c>
    </row>
    <row r="42" spans="1:8" ht="13.5" thickBot="1" x14ac:dyDescent="0.25">
      <c r="A42" s="6">
        <v>2025</v>
      </c>
      <c r="B42" s="7">
        <v>24803.366078566331</v>
      </c>
      <c r="C42" s="7">
        <v>1545.4561616890512</v>
      </c>
      <c r="D42" s="7">
        <v>26348.82224025538</v>
      </c>
      <c r="E42" s="7">
        <v>954.65504348594322</v>
      </c>
      <c r="F42" s="7">
        <v>2051.0218716240788</v>
      </c>
      <c r="G42" s="7">
        <v>3005.676915110022</v>
      </c>
      <c r="H42" s="7">
        <v>23343.145325145357</v>
      </c>
    </row>
    <row r="43" spans="1:8" ht="14.1" customHeight="1" thickBot="1" x14ac:dyDescent="0.25">
      <c r="A43" s="6">
        <v>2026</v>
      </c>
      <c r="B43" s="7">
        <v>25172.324244899122</v>
      </c>
      <c r="C43" s="7">
        <v>1559.5704950769207</v>
      </c>
      <c r="D43" s="7">
        <v>26731.894739976044</v>
      </c>
      <c r="E43" s="7">
        <v>965.19683077295804</v>
      </c>
      <c r="F43" s="7">
        <v>2210.364437018663</v>
      </c>
      <c r="G43" s="7">
        <v>3175.561267791621</v>
      </c>
      <c r="H43" s="7">
        <v>23556.333472184422</v>
      </c>
    </row>
    <row r="44" spans="1:8" x14ac:dyDescent="0.2">
      <c r="A44" s="4"/>
    </row>
    <row r="45" spans="1:8" ht="15.75" x14ac:dyDescent="0.25">
      <c r="A45" s="19" t="s">
        <v>25</v>
      </c>
      <c r="B45" s="19"/>
      <c r="C45" s="19"/>
      <c r="D45" s="19"/>
      <c r="E45" s="19"/>
      <c r="F45" s="19"/>
      <c r="G45" s="19"/>
      <c r="H45" s="19"/>
    </row>
    <row r="46" spans="1:8" x14ac:dyDescent="0.2">
      <c r="A46" s="8" t="s">
        <v>26</v>
      </c>
      <c r="B46" s="12">
        <f>EXP((LN(B17/B7)/10))-1</f>
        <v>2.3726843624837235E-2</v>
      </c>
      <c r="C46" s="12">
        <f t="shared" ref="C46:H46" si="0">EXP((LN(C17/C7)/10))-1</f>
        <v>2.4972453361512326E-2</v>
      </c>
      <c r="D46" s="12">
        <f t="shared" si="0"/>
        <v>2.3807331086365124E-2</v>
      </c>
      <c r="E46" s="12">
        <f t="shared" ref="E46:G46" si="1">EXP((LN(E17/E7)/10))-1</f>
        <v>-2.4493548613345517E-2</v>
      </c>
      <c r="F46" s="13" t="s">
        <v>61</v>
      </c>
      <c r="G46" s="12">
        <f t="shared" si="1"/>
        <v>-2.4476753773844506E-2</v>
      </c>
      <c r="H46" s="12">
        <f t="shared" si="0"/>
        <v>2.4972453361512326E-2</v>
      </c>
    </row>
    <row r="47" spans="1:8" x14ac:dyDescent="0.2">
      <c r="A47" s="8" t="s">
        <v>27</v>
      </c>
      <c r="B47" s="12">
        <f>EXP((LN(B30/B17)/13))-1</f>
        <v>7.5801785268976296E-3</v>
      </c>
      <c r="C47" s="12">
        <f t="shared" ref="C47:H47" si="2">EXP((LN(C30/C17)/13))-1</f>
        <v>5.405558852791037E-3</v>
      </c>
      <c r="D47" s="12">
        <f t="shared" si="2"/>
        <v>7.4404808695751612E-3</v>
      </c>
      <c r="E47" s="12">
        <f t="shared" ref="E47" si="3">EXP((LN(E30/E17)/13))-1</f>
        <v>5.1285471037245234E-2</v>
      </c>
      <c r="F47" s="12">
        <f t="shared" si="2"/>
        <v>0.90604530277315809</v>
      </c>
      <c r="G47" s="12">
        <f t="shared" si="2"/>
        <v>7.8471586398268567E-2</v>
      </c>
      <c r="H47" s="12">
        <f t="shared" si="2"/>
        <v>5.405558852791037E-3</v>
      </c>
    </row>
    <row r="48" spans="1:8" x14ac:dyDescent="0.2">
      <c r="A48" s="8" t="s">
        <v>28</v>
      </c>
      <c r="B48" s="12">
        <f>EXP((LN(B32/B30)/2))-1</f>
        <v>1.4908178900012725E-2</v>
      </c>
      <c r="C48" s="12">
        <f t="shared" ref="C48:H48" si="4">EXP((LN(C32/C30)/2))-1</f>
        <v>6.94933128694597E-3</v>
      </c>
      <c r="D48" s="12">
        <f t="shared" si="4"/>
        <v>1.4405956217853788E-2</v>
      </c>
      <c r="E48" s="12">
        <f t="shared" si="4"/>
        <v>4.1047133671919367E-2</v>
      </c>
      <c r="F48" s="12">
        <f t="shared" si="4"/>
        <v>0.43762805825362783</v>
      </c>
      <c r="G48" s="12">
        <f t="shared" si="4"/>
        <v>0.16685145326536865</v>
      </c>
      <c r="H48" s="12">
        <f t="shared" si="4"/>
        <v>6.94933128694597E-3</v>
      </c>
    </row>
    <row r="49" spans="1:8" ht="14.1" customHeight="1" x14ac:dyDescent="0.2">
      <c r="A49" s="8" t="s">
        <v>60</v>
      </c>
      <c r="B49" s="12">
        <f>EXP((LN(B43/B30)/13))-1</f>
        <v>1.5081188173664994E-2</v>
      </c>
      <c r="C49" s="12">
        <f t="shared" ref="C49:H49" si="5">EXP((LN(C43/C30)/13))-1</f>
        <v>8.2757477003596591E-3</v>
      </c>
      <c r="D49" s="12">
        <f t="shared" si="5"/>
        <v>1.4666066637543107E-2</v>
      </c>
      <c r="E49" s="12">
        <f t="shared" si="5"/>
        <v>2.6359810371699766E-2</v>
      </c>
      <c r="F49" s="12">
        <f t="shared" si="5"/>
        <v>0.17518907663053307</v>
      </c>
      <c r="G49" s="12">
        <f t="shared" si="5"/>
        <v>9.6454996780439561E-2</v>
      </c>
      <c r="H49" s="12">
        <f t="shared" si="5"/>
        <v>8.2757477003596591E-3</v>
      </c>
    </row>
    <row r="50" spans="1:8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73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39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2794.8224972007483</v>
      </c>
      <c r="C7" s="7">
        <v>260.84671532846721</v>
      </c>
      <c r="D7" s="7">
        <v>3055.6692125292157</v>
      </c>
      <c r="E7" s="7">
        <v>77.669212529215386</v>
      </c>
      <c r="F7" s="7">
        <v>0</v>
      </c>
      <c r="G7" s="7">
        <v>77.669212529215386</v>
      </c>
      <c r="H7" s="7">
        <v>2978.0000000000005</v>
      </c>
      <c r="I7" s="9">
        <v>59.100222448493454</v>
      </c>
    </row>
    <row r="8" spans="1:11" ht="13.5" thickBot="1" x14ac:dyDescent="0.25">
      <c r="A8" s="6">
        <v>1991</v>
      </c>
      <c r="B8" s="7">
        <v>2821.2113903963163</v>
      </c>
      <c r="C8" s="7">
        <v>263.29927007299267</v>
      </c>
      <c r="D8" s="7">
        <v>3084.5106604693092</v>
      </c>
      <c r="E8" s="7">
        <v>78.510660469309329</v>
      </c>
      <c r="F8" s="7">
        <v>0</v>
      </c>
      <c r="G8" s="7">
        <v>78.510660469309329</v>
      </c>
      <c r="H8" s="7">
        <v>3006</v>
      </c>
      <c r="I8" s="9">
        <v>57.93505398327374</v>
      </c>
    </row>
    <row r="9" spans="1:11" ht="13.5" thickBot="1" x14ac:dyDescent="0.25">
      <c r="A9" s="6">
        <v>1992</v>
      </c>
      <c r="B9" s="7">
        <v>3071.3670482404486</v>
      </c>
      <c r="C9" s="7">
        <v>287.73722627737214</v>
      </c>
      <c r="D9" s="7">
        <v>3359.1042745178206</v>
      </c>
      <c r="E9" s="7">
        <v>74.10427451782185</v>
      </c>
      <c r="F9" s="7">
        <v>0</v>
      </c>
      <c r="G9" s="7">
        <v>74.10427451782185</v>
      </c>
      <c r="H9" s="7">
        <v>3284.9999999999986</v>
      </c>
      <c r="I9" s="9">
        <v>56.507068155800546</v>
      </c>
    </row>
    <row r="10" spans="1:11" ht="13.5" thickBot="1" x14ac:dyDescent="0.25">
      <c r="A10" s="6">
        <v>1993</v>
      </c>
      <c r="B10" s="7">
        <v>2671.0616179824801</v>
      </c>
      <c r="C10" s="7">
        <v>249.89781021897807</v>
      </c>
      <c r="D10" s="7">
        <v>2920.9594282014582</v>
      </c>
      <c r="E10" s="7">
        <v>67.959428201458465</v>
      </c>
      <c r="F10" s="7">
        <v>0</v>
      </c>
      <c r="G10" s="7">
        <v>67.959428201458465</v>
      </c>
      <c r="H10" s="7">
        <v>2852.9999999999995</v>
      </c>
      <c r="I10" s="9">
        <v>64.755381075844795</v>
      </c>
    </row>
    <row r="11" spans="1:11" ht="13.5" thickBot="1" x14ac:dyDescent="0.25">
      <c r="A11" s="6">
        <v>1994</v>
      </c>
      <c r="B11" s="7">
        <v>3077.7276063786653</v>
      </c>
      <c r="C11" s="7">
        <v>289.13868613138686</v>
      </c>
      <c r="D11" s="7">
        <v>3366.8662925100521</v>
      </c>
      <c r="E11" s="7">
        <v>65.86629251005256</v>
      </c>
      <c r="F11" s="7">
        <v>0</v>
      </c>
      <c r="G11" s="7">
        <v>65.86629251005256</v>
      </c>
      <c r="H11" s="7">
        <v>3300.9999999999995</v>
      </c>
      <c r="I11" s="9">
        <v>56.885861890981353</v>
      </c>
    </row>
    <row r="12" spans="1:11" ht="13.5" thickBot="1" x14ac:dyDescent="0.25">
      <c r="A12" s="6">
        <v>1995</v>
      </c>
      <c r="B12" s="7">
        <v>3040.4923593175508</v>
      </c>
      <c r="C12" s="7">
        <v>285.54744525547443</v>
      </c>
      <c r="D12" s="7">
        <v>3326.0398045730253</v>
      </c>
      <c r="E12" s="7">
        <v>66.03980457302535</v>
      </c>
      <c r="F12" s="7">
        <v>0</v>
      </c>
      <c r="G12" s="7">
        <v>66.03980457302535</v>
      </c>
      <c r="H12" s="7">
        <v>3260</v>
      </c>
      <c r="I12" s="9">
        <v>58.158293123715083</v>
      </c>
    </row>
    <row r="13" spans="1:11" ht="13.5" thickBot="1" x14ac:dyDescent="0.25">
      <c r="A13" s="6">
        <v>1996</v>
      </c>
      <c r="B13" s="7">
        <v>3080.798137278312</v>
      </c>
      <c r="C13" s="7">
        <v>289.48905109489056</v>
      </c>
      <c r="D13" s="7">
        <v>3370.2871883732023</v>
      </c>
      <c r="E13" s="7">
        <v>65.28718837320244</v>
      </c>
      <c r="F13" s="7">
        <v>0</v>
      </c>
      <c r="G13" s="7">
        <v>65.28718837320244</v>
      </c>
      <c r="H13" s="7">
        <v>3305</v>
      </c>
      <c r="I13" s="9">
        <v>59.285241452687671</v>
      </c>
    </row>
    <row r="14" spans="1:11" ht="13.5" thickBot="1" x14ac:dyDescent="0.25">
      <c r="A14" s="6">
        <v>1997</v>
      </c>
      <c r="B14" s="7">
        <v>3422.9906643489871</v>
      </c>
      <c r="C14" s="7">
        <v>322.42335766423349</v>
      </c>
      <c r="D14" s="7">
        <v>3745.4140220132208</v>
      </c>
      <c r="E14" s="7">
        <v>64.414022013221512</v>
      </c>
      <c r="F14" s="7">
        <v>0</v>
      </c>
      <c r="G14" s="7">
        <v>64.414022013221512</v>
      </c>
      <c r="H14" s="7">
        <v>3680.9999999999991</v>
      </c>
      <c r="I14" s="9">
        <v>55.388867449274585</v>
      </c>
    </row>
    <row r="15" spans="1:11" ht="13.5" thickBot="1" x14ac:dyDescent="0.25">
      <c r="A15" s="6">
        <v>1998</v>
      </c>
      <c r="B15" s="7">
        <v>3674.4645324136732</v>
      </c>
      <c r="C15" s="7">
        <v>346.86131386861308</v>
      </c>
      <c r="D15" s="7">
        <v>4021.3258462822864</v>
      </c>
      <c r="E15" s="7">
        <v>61.325846282287074</v>
      </c>
      <c r="F15" s="7">
        <v>0</v>
      </c>
      <c r="G15" s="7">
        <v>61.325846282287074</v>
      </c>
      <c r="H15" s="7">
        <v>3959.9999999999995</v>
      </c>
      <c r="I15" s="9">
        <v>53.244380832035247</v>
      </c>
    </row>
    <row r="16" spans="1:11" ht="13.5" thickBot="1" x14ac:dyDescent="0.25">
      <c r="A16" s="6">
        <v>1999</v>
      </c>
      <c r="B16" s="7">
        <v>3345.065778520926</v>
      </c>
      <c r="C16" s="7">
        <v>315.85401459854012</v>
      </c>
      <c r="D16" s="7">
        <v>3660.9197931194662</v>
      </c>
      <c r="E16" s="7">
        <v>54.915162373066238</v>
      </c>
      <c r="F16" s="7">
        <v>4.6307464E-3</v>
      </c>
      <c r="G16" s="7">
        <v>54.919793119466235</v>
      </c>
      <c r="H16" s="7">
        <v>3606</v>
      </c>
      <c r="I16" s="9">
        <v>60.727837844010622</v>
      </c>
    </row>
    <row r="17" spans="1:9" ht="13.5" thickBot="1" x14ac:dyDescent="0.25">
      <c r="A17" s="6">
        <v>2000</v>
      </c>
      <c r="B17" s="7">
        <v>3239.6381662658605</v>
      </c>
      <c r="C17" s="7">
        <v>305.25547445255484</v>
      </c>
      <c r="D17" s="7">
        <v>3544.8936407184156</v>
      </c>
      <c r="E17" s="7">
        <v>59.865017208478157</v>
      </c>
      <c r="F17" s="7">
        <v>2.8623509935999998E-2</v>
      </c>
      <c r="G17" s="7">
        <v>59.893640718414154</v>
      </c>
      <c r="H17" s="7">
        <v>3485.0000000000014</v>
      </c>
      <c r="I17" s="9">
        <v>64.629822507728832</v>
      </c>
    </row>
    <row r="18" spans="1:9" ht="13.5" thickBot="1" x14ac:dyDescent="0.25">
      <c r="A18" s="6">
        <v>2001</v>
      </c>
      <c r="B18" s="7">
        <v>2994.6985096465696</v>
      </c>
      <c r="C18" s="7">
        <v>282.46721167883214</v>
      </c>
      <c r="D18" s="7">
        <v>3277.1657213254016</v>
      </c>
      <c r="E18" s="7">
        <v>52.071425352165278</v>
      </c>
      <c r="F18" s="7">
        <v>0.26029597323664</v>
      </c>
      <c r="G18" s="7">
        <v>52.331721325401915</v>
      </c>
      <c r="H18" s="7">
        <v>3224.8339999999998</v>
      </c>
      <c r="I18" s="9">
        <v>66.200346119399484</v>
      </c>
    </row>
    <row r="19" spans="1:9" ht="13.5" thickBot="1" x14ac:dyDescent="0.25">
      <c r="A19" s="6">
        <v>2002</v>
      </c>
      <c r="B19" s="7">
        <v>3313.3890388482414</v>
      </c>
      <c r="C19" s="7">
        <v>310.16058394160586</v>
      </c>
      <c r="D19" s="7">
        <v>3623.5496227898475</v>
      </c>
      <c r="E19" s="7">
        <v>81.774087803142777</v>
      </c>
      <c r="F19" s="7">
        <v>0.77553498670427401</v>
      </c>
      <c r="G19" s="7">
        <v>82.549622789847049</v>
      </c>
      <c r="H19" s="7">
        <v>3541.0000000000005</v>
      </c>
      <c r="I19" s="9">
        <v>61.275765254112414</v>
      </c>
    </row>
    <row r="20" spans="1:9" ht="13.5" thickBot="1" x14ac:dyDescent="0.25">
      <c r="A20" s="6">
        <v>2003</v>
      </c>
      <c r="B20" s="7">
        <v>3652.5955035959005</v>
      </c>
      <c r="C20" s="7">
        <v>341.45991240875907</v>
      </c>
      <c r="D20" s="7">
        <v>3994.0554160046595</v>
      </c>
      <c r="E20" s="7">
        <v>93.676469759823291</v>
      </c>
      <c r="F20" s="7">
        <v>2.04494624483723</v>
      </c>
      <c r="G20" s="7">
        <v>95.721416004660526</v>
      </c>
      <c r="H20" s="7">
        <v>3898.3339999999989</v>
      </c>
      <c r="I20" s="9">
        <v>57.593485939703726</v>
      </c>
    </row>
    <row r="21" spans="1:9" ht="13.5" thickBot="1" x14ac:dyDescent="0.25">
      <c r="A21" s="6">
        <v>2004</v>
      </c>
      <c r="B21" s="7">
        <v>3823.7788141375468</v>
      </c>
      <c r="C21" s="7">
        <v>356.69176642335765</v>
      </c>
      <c r="D21" s="7">
        <v>4180.4705805609046</v>
      </c>
      <c r="E21" s="7">
        <v>104.81572318271616</v>
      </c>
      <c r="F21" s="7">
        <v>3.4238573781888597</v>
      </c>
      <c r="G21" s="7">
        <v>108.23958056090501</v>
      </c>
      <c r="H21" s="7">
        <v>4072.2309999999998</v>
      </c>
      <c r="I21" s="9">
        <v>57.796505646055273</v>
      </c>
    </row>
    <row r="22" spans="1:9" ht="13.5" thickBot="1" x14ac:dyDescent="0.25">
      <c r="A22" s="6">
        <v>2005</v>
      </c>
      <c r="B22" s="7">
        <v>3827.1337306575933</v>
      </c>
      <c r="C22" s="7">
        <v>356.00277372262764</v>
      </c>
      <c r="D22" s="7">
        <v>4183.1365043802207</v>
      </c>
      <c r="E22" s="7">
        <v>112.9127373677252</v>
      </c>
      <c r="F22" s="7">
        <v>5.85876701249697</v>
      </c>
      <c r="G22" s="7">
        <v>118.77150438022217</v>
      </c>
      <c r="H22" s="7">
        <v>4064.3649999999984</v>
      </c>
      <c r="I22" s="9">
        <v>58.063118982783394</v>
      </c>
    </row>
    <row r="23" spans="1:9" ht="13.5" thickBot="1" x14ac:dyDescent="0.25">
      <c r="A23" s="6">
        <v>2006</v>
      </c>
      <c r="B23" s="7">
        <v>4211.5768048569962</v>
      </c>
      <c r="C23" s="7">
        <v>391.87524087591225</v>
      </c>
      <c r="D23" s="7">
        <v>4603.4520457329081</v>
      </c>
      <c r="E23" s="7">
        <v>120.86689859834843</v>
      </c>
      <c r="F23" s="7">
        <v>8.6761471345620009</v>
      </c>
      <c r="G23" s="7">
        <v>129.54304573291043</v>
      </c>
      <c r="H23" s="7">
        <v>4473.9089999999978</v>
      </c>
      <c r="I23" s="9">
        <v>55.050138946289088</v>
      </c>
    </row>
    <row r="24" spans="1:9" ht="13.5" thickBot="1" x14ac:dyDescent="0.25">
      <c r="A24" s="6">
        <v>2007</v>
      </c>
      <c r="B24" s="7">
        <v>4364.8539227926703</v>
      </c>
      <c r="C24" s="7">
        <v>406.62078832116782</v>
      </c>
      <c r="D24" s="7">
        <v>4771.4747111138386</v>
      </c>
      <c r="E24" s="7">
        <v>118.02776226177627</v>
      </c>
      <c r="F24" s="7">
        <v>11.192948852062221</v>
      </c>
      <c r="G24" s="7">
        <v>129.22071111383849</v>
      </c>
      <c r="H24" s="7">
        <v>4642.2539999999999</v>
      </c>
      <c r="I24" s="9">
        <v>53.394431464321471</v>
      </c>
    </row>
    <row r="25" spans="1:9" ht="13.5" thickBot="1" x14ac:dyDescent="0.25">
      <c r="A25" s="6">
        <v>2008</v>
      </c>
      <c r="B25" s="7">
        <v>4105.3191670086235</v>
      </c>
      <c r="C25" s="7">
        <v>381.10817518248183</v>
      </c>
      <c r="D25" s="7">
        <v>4486.4273421911057</v>
      </c>
      <c r="E25" s="7">
        <v>117.64234165238798</v>
      </c>
      <c r="F25" s="7">
        <v>17.800000538716539</v>
      </c>
      <c r="G25" s="7">
        <v>135.44234219110453</v>
      </c>
      <c r="H25" s="7">
        <v>4350.9850000000015</v>
      </c>
      <c r="I25" s="9">
        <v>58.004415416973536</v>
      </c>
    </row>
    <row r="26" spans="1:9" ht="13.5" thickBot="1" x14ac:dyDescent="0.25">
      <c r="A26" s="6">
        <v>2009</v>
      </c>
      <c r="B26" s="7">
        <v>4227.3573853255739</v>
      </c>
      <c r="C26" s="7">
        <v>392.58394160583936</v>
      </c>
      <c r="D26" s="7">
        <v>4619.9413269314136</v>
      </c>
      <c r="E26" s="7">
        <v>112.62050033390673</v>
      </c>
      <c r="F26" s="7">
        <v>25.320826597507327</v>
      </c>
      <c r="G26" s="7">
        <v>137.94132693141407</v>
      </c>
      <c r="H26" s="7">
        <v>4482</v>
      </c>
      <c r="I26" s="9">
        <v>54.85851195746401</v>
      </c>
    </row>
    <row r="27" spans="1:9" ht="13.5" thickBot="1" x14ac:dyDescent="0.25">
      <c r="A27" s="6">
        <v>2010</v>
      </c>
      <c r="B27" s="7">
        <v>4424.4970686878942</v>
      </c>
      <c r="C27" s="7">
        <v>410.54014598540152</v>
      </c>
      <c r="D27" s="7">
        <v>4835.0372146732952</v>
      </c>
      <c r="E27" s="7">
        <v>111.39847524804352</v>
      </c>
      <c r="F27" s="7">
        <v>36.638739425251856</v>
      </c>
      <c r="G27" s="7">
        <v>148.03721467329538</v>
      </c>
      <c r="H27" s="7">
        <v>4687</v>
      </c>
      <c r="I27" s="9">
        <v>50.821916631001841</v>
      </c>
    </row>
    <row r="28" spans="1:9" ht="13.5" thickBot="1" x14ac:dyDescent="0.25">
      <c r="A28" s="6">
        <v>2011</v>
      </c>
      <c r="B28" s="7">
        <v>4125.4834059499262</v>
      </c>
      <c r="C28" s="7">
        <v>381.45985401459865</v>
      </c>
      <c r="D28" s="7">
        <v>4506.9432599645252</v>
      </c>
      <c r="E28" s="7">
        <v>103.77507712532142</v>
      </c>
      <c r="F28" s="7">
        <v>48.168182839202473</v>
      </c>
      <c r="G28" s="7">
        <v>151.94325996452389</v>
      </c>
      <c r="H28" s="7">
        <v>4355.0000000000009</v>
      </c>
      <c r="I28" s="9">
        <v>54.778489790440986</v>
      </c>
    </row>
    <row r="29" spans="1:9" ht="13.5" thickBot="1" x14ac:dyDescent="0.25">
      <c r="A29" s="6">
        <v>2012</v>
      </c>
      <c r="B29" s="7">
        <v>4391.1299408585364</v>
      </c>
      <c r="C29" s="7">
        <v>404.67153284671537</v>
      </c>
      <c r="D29" s="7">
        <v>4795.8014737052517</v>
      </c>
      <c r="E29" s="7">
        <v>112.39130329105771</v>
      </c>
      <c r="F29" s="7">
        <v>63.410170414194077</v>
      </c>
      <c r="G29" s="7">
        <v>175.80147370525179</v>
      </c>
      <c r="H29" s="7">
        <v>4620</v>
      </c>
      <c r="I29" s="9">
        <v>52.964169493304631</v>
      </c>
    </row>
    <row r="30" spans="1:9" ht="13.5" thickBot="1" x14ac:dyDescent="0.25">
      <c r="A30" s="6">
        <v>2013</v>
      </c>
      <c r="B30" s="7">
        <v>4456.1736118157396</v>
      </c>
      <c r="C30" s="7">
        <v>409.75182481751818</v>
      </c>
      <c r="D30" s="7">
        <v>4865.925436633258</v>
      </c>
      <c r="E30" s="7">
        <v>107.26834033189469</v>
      </c>
      <c r="F30" s="7">
        <v>80.657096301364462</v>
      </c>
      <c r="G30" s="7">
        <v>187.92543663325915</v>
      </c>
      <c r="H30" s="7">
        <v>4677.9999999999991</v>
      </c>
      <c r="I30" s="9">
        <v>51.643087100720841</v>
      </c>
    </row>
    <row r="31" spans="1:9" ht="13.5" thickBot="1" x14ac:dyDescent="0.25">
      <c r="A31" s="6">
        <v>2014</v>
      </c>
      <c r="B31" s="7">
        <v>4485.9256554373724</v>
      </c>
      <c r="C31" s="7">
        <v>409.39263766423352</v>
      </c>
      <c r="D31" s="7">
        <v>4895.3182931016063</v>
      </c>
      <c r="E31" s="7">
        <v>110.5052953821622</v>
      </c>
      <c r="F31" s="7">
        <v>110.91371771944456</v>
      </c>
      <c r="G31" s="7">
        <v>221.41901310160677</v>
      </c>
      <c r="H31" s="7">
        <v>4673.8992799999996</v>
      </c>
      <c r="I31" s="9">
        <v>52.145585035431317</v>
      </c>
    </row>
    <row r="32" spans="1:9" ht="13.5" thickBot="1" x14ac:dyDescent="0.25">
      <c r="A32" s="6">
        <v>2015</v>
      </c>
      <c r="B32" s="7">
        <v>4592.9738259450105</v>
      </c>
      <c r="C32" s="7">
        <v>415.43200203069341</v>
      </c>
      <c r="D32" s="7">
        <v>5008.4058279757037</v>
      </c>
      <c r="E32" s="7">
        <v>117.34661899605447</v>
      </c>
      <c r="F32" s="7">
        <v>148.21051912923264</v>
      </c>
      <c r="G32" s="7">
        <v>265.55713812528711</v>
      </c>
      <c r="H32" s="7">
        <v>4742.8486898504161</v>
      </c>
      <c r="I32" s="9">
        <v>51.647389949731952</v>
      </c>
    </row>
    <row r="33" spans="1:9" ht="13.5" thickBot="1" x14ac:dyDescent="0.25">
      <c r="A33" s="6">
        <v>2016</v>
      </c>
      <c r="B33" s="7">
        <v>4640.6013000062921</v>
      </c>
      <c r="C33" s="7">
        <v>416.3520210107082</v>
      </c>
      <c r="D33" s="7">
        <v>5056.9533210170002</v>
      </c>
      <c r="E33" s="7">
        <v>123.17012101088736</v>
      </c>
      <c r="F33" s="7">
        <v>180.43096013386113</v>
      </c>
      <c r="G33" s="7">
        <v>303.60108114474849</v>
      </c>
      <c r="H33" s="7">
        <v>4753.3522398722516</v>
      </c>
      <c r="I33" s="9">
        <v>51.562800137951577</v>
      </c>
    </row>
    <row r="34" spans="1:9" ht="13.5" thickBot="1" x14ac:dyDescent="0.25">
      <c r="A34" s="6">
        <v>2017</v>
      </c>
      <c r="B34" s="7">
        <v>4682.9539144917999</v>
      </c>
      <c r="C34" s="7">
        <v>417.6911787598188</v>
      </c>
      <c r="D34" s="7">
        <v>5100.6450932516191</v>
      </c>
      <c r="E34" s="7">
        <v>127.91057881767154</v>
      </c>
      <c r="F34" s="7">
        <v>204.09355692601645</v>
      </c>
      <c r="G34" s="7">
        <v>332.00413574368798</v>
      </c>
      <c r="H34" s="7">
        <v>4768.6409575079315</v>
      </c>
      <c r="I34" s="9">
        <v>51.853678735995778</v>
      </c>
    </row>
    <row r="35" spans="1:9" ht="13.5" thickBot="1" x14ac:dyDescent="0.25">
      <c r="A35" s="6">
        <v>2018</v>
      </c>
      <c r="B35" s="7">
        <v>4765.6654614774561</v>
      </c>
      <c r="C35" s="7">
        <v>422.61682417330644</v>
      </c>
      <c r="D35" s="7">
        <v>5188.2822856507628</v>
      </c>
      <c r="E35" s="7">
        <v>133.08785917061419</v>
      </c>
      <c r="F35" s="7">
        <v>230.31901716823364</v>
      </c>
      <c r="G35" s="7">
        <v>363.40687633884784</v>
      </c>
      <c r="H35" s="7">
        <v>4824.8754093119151</v>
      </c>
      <c r="I35" s="9">
        <v>51.764020616785153</v>
      </c>
    </row>
    <row r="36" spans="1:9" ht="13.5" thickBot="1" x14ac:dyDescent="0.25">
      <c r="A36" s="6">
        <v>2019</v>
      </c>
      <c r="B36" s="7">
        <v>4832.1374694515844</v>
      </c>
      <c r="C36" s="7">
        <v>425.76363785451855</v>
      </c>
      <c r="D36" s="7">
        <v>5257.9011073061029</v>
      </c>
      <c r="E36" s="7">
        <v>138.4884731355038</v>
      </c>
      <c r="F36" s="7">
        <v>258.61110199817938</v>
      </c>
      <c r="G36" s="7">
        <v>397.09957513368317</v>
      </c>
      <c r="H36" s="7">
        <v>4860.8015321724197</v>
      </c>
      <c r="I36" s="9">
        <v>51.801068053976891</v>
      </c>
    </row>
    <row r="37" spans="1:9" ht="13.5" thickBot="1" x14ac:dyDescent="0.25">
      <c r="A37" s="6">
        <v>2020</v>
      </c>
      <c r="B37" s="7">
        <v>4906.9412740346179</v>
      </c>
      <c r="C37" s="7">
        <v>429.56071490188964</v>
      </c>
      <c r="D37" s="7">
        <v>5336.5019889365076</v>
      </c>
      <c r="E37" s="7">
        <v>143.85285637288644</v>
      </c>
      <c r="F37" s="7">
        <v>288.4976374337142</v>
      </c>
      <c r="G37" s="7">
        <v>432.35049380660064</v>
      </c>
      <c r="H37" s="7">
        <v>4904.1514951299068</v>
      </c>
      <c r="I37" s="9">
        <v>51.88011222204517</v>
      </c>
    </row>
    <row r="38" spans="1:9" ht="13.5" thickBot="1" x14ac:dyDescent="0.25">
      <c r="A38" s="6">
        <v>2021</v>
      </c>
      <c r="B38" s="7">
        <v>4967.6822466087169</v>
      </c>
      <c r="C38" s="7">
        <v>431.90889078516415</v>
      </c>
      <c r="D38" s="7">
        <v>5399.5911373938807</v>
      </c>
      <c r="E38" s="7">
        <v>148.95694500226199</v>
      </c>
      <c r="F38" s="7">
        <v>319.67435592766145</v>
      </c>
      <c r="G38" s="7">
        <v>468.63130092992344</v>
      </c>
      <c r="H38" s="7">
        <v>4930.9598364639569</v>
      </c>
      <c r="I38" s="9">
        <v>52.140786065686981</v>
      </c>
    </row>
    <row r="39" spans="1:9" ht="13.5" thickBot="1" x14ac:dyDescent="0.25">
      <c r="A39" s="6">
        <v>2022</v>
      </c>
      <c r="B39" s="7">
        <v>5039.6617640024178</v>
      </c>
      <c r="C39" s="7">
        <v>435.28259760088963</v>
      </c>
      <c r="D39" s="7">
        <v>5474.9443616033077</v>
      </c>
      <c r="E39" s="7">
        <v>153.68217795321607</v>
      </c>
      <c r="F39" s="7">
        <v>351.78586103993473</v>
      </c>
      <c r="G39" s="7">
        <v>505.4680389931508</v>
      </c>
      <c r="H39" s="7">
        <v>4969.4763226101568</v>
      </c>
      <c r="I39" s="9">
        <v>52.252705864234102</v>
      </c>
    </row>
    <row r="40" spans="1:9" ht="13.5" thickBot="1" x14ac:dyDescent="0.25">
      <c r="A40" s="6">
        <v>2023</v>
      </c>
      <c r="B40" s="7">
        <v>5106.8387973174895</v>
      </c>
      <c r="C40" s="7">
        <v>438.19618421958666</v>
      </c>
      <c r="D40" s="7">
        <v>5545.0349815370764</v>
      </c>
      <c r="E40" s="7">
        <v>157.95082500297133</v>
      </c>
      <c r="F40" s="7">
        <v>384.34438669382416</v>
      </c>
      <c r="G40" s="7">
        <v>542.29521169679549</v>
      </c>
      <c r="H40" s="7">
        <v>5002.739769840281</v>
      </c>
      <c r="I40" s="9">
        <v>52.380713228283525</v>
      </c>
    </row>
    <row r="41" spans="1:9" ht="13.5" thickBot="1" x14ac:dyDescent="0.25">
      <c r="A41" s="6">
        <v>2024</v>
      </c>
      <c r="B41" s="7">
        <v>5170.3506007318538</v>
      </c>
      <c r="C41" s="7">
        <v>440.79077922884363</v>
      </c>
      <c r="D41" s="7">
        <v>5611.1413799606971</v>
      </c>
      <c r="E41" s="7">
        <v>161.81774381165803</v>
      </c>
      <c r="F41" s="7">
        <v>416.96223995307457</v>
      </c>
      <c r="G41" s="7">
        <v>578.77998376473261</v>
      </c>
      <c r="H41" s="7">
        <v>5032.3613961959645</v>
      </c>
      <c r="I41" s="9">
        <v>52.501766878911319</v>
      </c>
    </row>
    <row r="42" spans="1:9" ht="13.5" thickBot="1" x14ac:dyDescent="0.25">
      <c r="A42" s="6">
        <v>2025</v>
      </c>
      <c r="B42" s="7">
        <v>5233.5673711487843</v>
      </c>
      <c r="C42" s="7">
        <v>443.44250495468526</v>
      </c>
      <c r="D42" s="7">
        <v>5677.0098761034697</v>
      </c>
      <c r="E42" s="7">
        <v>165.13773209096325</v>
      </c>
      <c r="F42" s="7">
        <v>449.23687911318279</v>
      </c>
      <c r="G42" s="7">
        <v>614.37461120414605</v>
      </c>
      <c r="H42" s="7">
        <v>5062.6352648993234</v>
      </c>
      <c r="I42" s="9">
        <v>52.635484833385824</v>
      </c>
    </row>
    <row r="43" spans="1:9" ht="13.5" thickBot="1" x14ac:dyDescent="0.25">
      <c r="A43" s="6">
        <v>2026</v>
      </c>
      <c r="B43" s="7">
        <v>5296.9083740292563</v>
      </c>
      <c r="C43" s="7">
        <v>446.21863402044568</v>
      </c>
      <c r="D43" s="7">
        <v>5743.1270080497015</v>
      </c>
      <c r="E43" s="7">
        <v>167.94016983954361</v>
      </c>
      <c r="F43" s="7">
        <v>480.85743314340323</v>
      </c>
      <c r="G43" s="7">
        <v>648.79760298294684</v>
      </c>
      <c r="H43" s="7">
        <v>5094.3294050667546</v>
      </c>
      <c r="I43" s="9">
        <v>52.785733894962675</v>
      </c>
    </row>
    <row r="44" spans="1:9" x14ac:dyDescent="0.2">
      <c r="A44" s="24" t="s">
        <v>0</v>
      </c>
      <c r="B44" s="24"/>
      <c r="C44" s="24"/>
      <c r="D44" s="24"/>
      <c r="E44" s="24"/>
      <c r="F44" s="24"/>
      <c r="G44" s="24"/>
      <c r="H44" s="24"/>
      <c r="I44" s="24"/>
    </row>
    <row r="45" spans="1:9" ht="14.1" customHeight="1" x14ac:dyDescent="0.2">
      <c r="A45" s="20" t="s">
        <v>45</v>
      </c>
      <c r="B45" s="20"/>
      <c r="C45" s="20"/>
      <c r="D45" s="20"/>
      <c r="E45" s="20"/>
      <c r="F45" s="20"/>
      <c r="G45" s="20"/>
      <c r="H45" s="20"/>
      <c r="I45" s="20"/>
    </row>
    <row r="46" spans="1:9" ht="14.1" customHeight="1" x14ac:dyDescent="0.2">
      <c r="A46" s="4"/>
    </row>
    <row r="47" spans="1:9" ht="15.75" customHeight="1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9" x14ac:dyDescent="0.2">
      <c r="A48" s="8" t="s">
        <v>26</v>
      </c>
      <c r="B48" s="12">
        <f>EXP((LN(B17/B7)/10))-1</f>
        <v>1.4878910032380954E-2</v>
      </c>
      <c r="C48" s="12">
        <f t="shared" ref="C48:I48" si="0">EXP((LN(C17/C7)/10))-1</f>
        <v>1.5845845724036245E-2</v>
      </c>
      <c r="D48" s="12">
        <f t="shared" si="0"/>
        <v>1.4961776683093619E-2</v>
      </c>
      <c r="E48" s="12">
        <f t="shared" ref="E48:G48" si="1">EXP((LN(E17/E7)/10))-1</f>
        <v>-2.5700631694464349E-2</v>
      </c>
      <c r="F48" s="13" t="s">
        <v>61</v>
      </c>
      <c r="G48" s="12">
        <f t="shared" si="1"/>
        <v>-2.5654057133223329E-2</v>
      </c>
      <c r="H48" s="12">
        <f t="shared" si="0"/>
        <v>1.5845845724036245E-2</v>
      </c>
      <c r="I48" s="12">
        <f t="shared" si="0"/>
        <v>8.9842446822934185E-3</v>
      </c>
    </row>
    <row r="49" spans="1:9" x14ac:dyDescent="0.2">
      <c r="A49" s="8" t="s">
        <v>46</v>
      </c>
      <c r="B49" s="12">
        <f>EXP((LN(B30/B17)/13))-1</f>
        <v>2.4828512376757317E-2</v>
      </c>
      <c r="C49" s="12">
        <f t="shared" ref="C49:I49" si="2">EXP((LN(C30/C17)/13))-1</f>
        <v>2.2904731135793721E-2</v>
      </c>
      <c r="D49" s="12">
        <f t="shared" si="2"/>
        <v>2.4664548774404382E-2</v>
      </c>
      <c r="E49" s="12">
        <f t="shared" ref="E49" si="3">EXP((LN(E30/E17)/13))-1</f>
        <v>4.5886352693085719E-2</v>
      </c>
      <c r="F49" s="12">
        <f t="shared" si="2"/>
        <v>0.84237672338473923</v>
      </c>
      <c r="G49" s="12">
        <f t="shared" si="2"/>
        <v>9.1944018021579144E-2</v>
      </c>
      <c r="H49" s="12">
        <f t="shared" si="2"/>
        <v>2.2904731135793721E-2</v>
      </c>
      <c r="I49" s="12">
        <f t="shared" si="2"/>
        <v>-1.7107333410778303E-2</v>
      </c>
    </row>
    <row r="50" spans="1:9" x14ac:dyDescent="0.2">
      <c r="A50" s="8" t="s">
        <v>47</v>
      </c>
      <c r="B50" s="12">
        <f>EXP((LN(B32/B30)/2))-1</f>
        <v>1.5233486204710989E-2</v>
      </c>
      <c r="C50" s="12">
        <f t="shared" ref="C50:I50" si="4">EXP((LN(C32/C30)/2))-1</f>
        <v>6.9073849157459399E-3</v>
      </c>
      <c r="D50" s="12">
        <f t="shared" si="4"/>
        <v>1.4534993234420979E-2</v>
      </c>
      <c r="E50" s="12">
        <f t="shared" si="4"/>
        <v>4.5922510326813715E-2</v>
      </c>
      <c r="F50" s="12">
        <f t="shared" si="4"/>
        <v>0.35555836918934025</v>
      </c>
      <c r="G50" s="12">
        <f t="shared" si="4"/>
        <v>0.18873816413830169</v>
      </c>
      <c r="H50" s="12">
        <f t="shared" si="4"/>
        <v>6.9073849157459399E-3</v>
      </c>
      <c r="I50" s="12">
        <f t="shared" si="4"/>
        <v>4.1658619083007054E-5</v>
      </c>
    </row>
    <row r="51" spans="1:9" x14ac:dyDescent="0.2">
      <c r="A51" s="8" t="s">
        <v>63</v>
      </c>
      <c r="B51" s="12">
        <f>EXP((LN(B43/B30)/13))-1</f>
        <v>1.3383604778507863E-2</v>
      </c>
      <c r="C51" s="12">
        <f t="shared" ref="C51:I51" si="5">EXP((LN(C43/C30)/13))-1</f>
        <v>6.5798118273177053E-3</v>
      </c>
      <c r="D51" s="12">
        <f t="shared" si="5"/>
        <v>1.2831387525365834E-2</v>
      </c>
      <c r="E51" s="12">
        <f t="shared" si="5"/>
        <v>3.5084052428990598E-2</v>
      </c>
      <c r="F51" s="12">
        <f t="shared" si="5"/>
        <v>0.14721319804718092</v>
      </c>
      <c r="G51" s="12">
        <f t="shared" si="5"/>
        <v>0.10000365541555323</v>
      </c>
      <c r="H51" s="12">
        <f t="shared" si="5"/>
        <v>6.5798118273177053E-3</v>
      </c>
      <c r="I51" s="12">
        <f t="shared" si="5"/>
        <v>1.6848498778883059E-3</v>
      </c>
    </row>
    <row r="52" spans="1:9" ht="14.1" customHeight="1" x14ac:dyDescent="0.2">
      <c r="A52" s="4"/>
    </row>
  </sheetData>
  <mergeCells count="7">
    <mergeCell ref="A4:I4"/>
    <mergeCell ref="A47:I47"/>
    <mergeCell ref="A2:K2"/>
    <mergeCell ref="A1:I1"/>
    <mergeCell ref="A3:I3"/>
    <mergeCell ref="A44:I44"/>
    <mergeCell ref="A45:I45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74</v>
      </c>
      <c r="B1" s="18"/>
      <c r="C1" s="18"/>
      <c r="D1" s="18"/>
      <c r="E1" s="18"/>
      <c r="F1" s="18"/>
      <c r="G1" s="18"/>
      <c r="H1" s="18"/>
      <c r="I1" s="22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48</v>
      </c>
      <c r="B3" s="18"/>
      <c r="C3" s="18"/>
      <c r="D3" s="18"/>
      <c r="E3" s="18"/>
      <c r="F3" s="18"/>
      <c r="G3" s="18"/>
      <c r="H3" s="18"/>
      <c r="I3" s="22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3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4678</v>
      </c>
      <c r="C7" s="10">
        <v>1.0740000000000001</v>
      </c>
      <c r="D7" s="7">
        <v>5024.1720000000005</v>
      </c>
      <c r="E7" s="10">
        <v>1.115</v>
      </c>
      <c r="F7" s="7">
        <v>5215.97</v>
      </c>
      <c r="G7" s="10">
        <v>1.143</v>
      </c>
      <c r="H7" s="7">
        <v>5346.9539999999997</v>
      </c>
    </row>
    <row r="8" spans="1:11" ht="13.5" thickBot="1" x14ac:dyDescent="0.25">
      <c r="A8" s="6">
        <v>2014</v>
      </c>
      <c r="B8" s="7">
        <v>4673.8992799999996</v>
      </c>
      <c r="C8" s="10">
        <v>1.0740000000000001</v>
      </c>
      <c r="D8" s="7">
        <v>5019.7678267199999</v>
      </c>
      <c r="E8" s="10">
        <v>1.115</v>
      </c>
      <c r="F8" s="7">
        <v>5211.3976971999991</v>
      </c>
      <c r="G8" s="10">
        <v>1.143</v>
      </c>
      <c r="H8" s="7">
        <v>5342.2668770399996</v>
      </c>
    </row>
    <row r="9" spans="1:11" ht="13.5" thickBot="1" x14ac:dyDescent="0.25">
      <c r="A9" s="6">
        <v>2015</v>
      </c>
      <c r="B9" s="7">
        <v>4742.8486898504179</v>
      </c>
      <c r="C9" s="10">
        <v>1.0740000000000001</v>
      </c>
      <c r="D9" s="7">
        <v>5093.8194928993489</v>
      </c>
      <c r="E9" s="10">
        <v>1.115</v>
      </c>
      <c r="F9" s="7">
        <v>5288.2762891832162</v>
      </c>
      <c r="G9" s="10">
        <v>1.143</v>
      </c>
      <c r="H9" s="7">
        <v>5421.0760524990274</v>
      </c>
    </row>
    <row r="10" spans="1:11" ht="13.5" thickBot="1" x14ac:dyDescent="0.25">
      <c r="A10" s="6">
        <v>2016</v>
      </c>
      <c r="B10" s="7">
        <v>4753.3522398722516</v>
      </c>
      <c r="C10" s="10">
        <v>1.0740000000000001</v>
      </c>
      <c r="D10" s="7">
        <v>5105.1003056227983</v>
      </c>
      <c r="E10" s="10">
        <v>1.115</v>
      </c>
      <c r="F10" s="7">
        <v>5299.9877474575605</v>
      </c>
      <c r="G10" s="10">
        <v>1.143</v>
      </c>
      <c r="H10" s="7">
        <v>5433.0816101739838</v>
      </c>
    </row>
    <row r="11" spans="1:11" ht="13.5" thickBot="1" x14ac:dyDescent="0.25">
      <c r="A11" s="6">
        <v>2017</v>
      </c>
      <c r="B11" s="7">
        <v>4768.6409575079315</v>
      </c>
      <c r="C11" s="10">
        <v>1.0740000000000001</v>
      </c>
      <c r="D11" s="7">
        <v>5121.5203883635186</v>
      </c>
      <c r="E11" s="10">
        <v>1.115</v>
      </c>
      <c r="F11" s="7">
        <v>5317.0346676213439</v>
      </c>
      <c r="G11" s="10">
        <v>1.143</v>
      </c>
      <c r="H11" s="7">
        <v>5450.5566144315653</v>
      </c>
    </row>
    <row r="12" spans="1:11" ht="13.5" thickBot="1" x14ac:dyDescent="0.25">
      <c r="A12" s="6">
        <v>2018</v>
      </c>
      <c r="B12" s="7">
        <v>4824.8754093119151</v>
      </c>
      <c r="C12" s="10">
        <v>1.0740000000000001</v>
      </c>
      <c r="D12" s="7">
        <v>5181.9161896009973</v>
      </c>
      <c r="E12" s="10">
        <v>1.115</v>
      </c>
      <c r="F12" s="7">
        <v>5379.7360813827854</v>
      </c>
      <c r="G12" s="10">
        <v>1.143</v>
      </c>
      <c r="H12" s="7">
        <v>5514.8325928435188</v>
      </c>
    </row>
    <row r="13" spans="1:11" ht="13.5" thickBot="1" x14ac:dyDescent="0.25">
      <c r="A13" s="6">
        <v>2019</v>
      </c>
      <c r="B13" s="7">
        <v>4860.8015321724197</v>
      </c>
      <c r="C13" s="10">
        <v>1.0740000000000001</v>
      </c>
      <c r="D13" s="7">
        <v>5220.5008455531788</v>
      </c>
      <c r="E13" s="10">
        <v>1.115</v>
      </c>
      <c r="F13" s="7">
        <v>5419.7937083722481</v>
      </c>
      <c r="G13" s="10">
        <v>1.143</v>
      </c>
      <c r="H13" s="7">
        <v>5555.8961512730757</v>
      </c>
    </row>
    <row r="14" spans="1:11" ht="13.5" thickBot="1" x14ac:dyDescent="0.25">
      <c r="A14" s="6">
        <v>2020</v>
      </c>
      <c r="B14" s="7">
        <v>4904.1514951299068</v>
      </c>
      <c r="C14" s="10">
        <v>1.0740000000000001</v>
      </c>
      <c r="D14" s="7">
        <v>5267.0587057695202</v>
      </c>
      <c r="E14" s="10">
        <v>1.115</v>
      </c>
      <c r="F14" s="7">
        <v>5468.1289170698465</v>
      </c>
      <c r="G14" s="10">
        <v>1.143</v>
      </c>
      <c r="H14" s="7">
        <v>5605.445158933484</v>
      </c>
    </row>
    <row r="15" spans="1:11" ht="13.5" thickBot="1" x14ac:dyDescent="0.25">
      <c r="A15" s="6">
        <v>2021</v>
      </c>
      <c r="B15" s="7">
        <v>4930.9598364639578</v>
      </c>
      <c r="C15" s="10">
        <v>1.0740000000000001</v>
      </c>
      <c r="D15" s="7">
        <v>5295.8508643622908</v>
      </c>
      <c r="E15" s="10">
        <v>1.115</v>
      </c>
      <c r="F15" s="7">
        <v>5498.020217657313</v>
      </c>
      <c r="G15" s="10">
        <v>1.143</v>
      </c>
      <c r="H15" s="7">
        <v>5636.087093078304</v>
      </c>
    </row>
    <row r="16" spans="1:11" ht="13.5" thickBot="1" x14ac:dyDescent="0.25">
      <c r="A16" s="6">
        <v>2022</v>
      </c>
      <c r="B16" s="7">
        <v>4969.4763226101568</v>
      </c>
      <c r="C16" s="10">
        <v>1.0740000000000001</v>
      </c>
      <c r="D16" s="7">
        <v>5337.2175704833089</v>
      </c>
      <c r="E16" s="10">
        <v>1.115</v>
      </c>
      <c r="F16" s="7">
        <v>5540.9660997103247</v>
      </c>
      <c r="G16" s="10">
        <v>1.143</v>
      </c>
      <c r="H16" s="7">
        <v>5680.1114367434093</v>
      </c>
    </row>
    <row r="17" spans="1:8" ht="13.5" thickBot="1" x14ac:dyDescent="0.25">
      <c r="A17" s="6">
        <v>2023</v>
      </c>
      <c r="B17" s="7">
        <v>5002.739769840281</v>
      </c>
      <c r="C17" s="10">
        <v>1.0740000000000001</v>
      </c>
      <c r="D17" s="7">
        <v>5372.9425128084622</v>
      </c>
      <c r="E17" s="10">
        <v>1.115</v>
      </c>
      <c r="F17" s="7">
        <v>5578.0548433719132</v>
      </c>
      <c r="G17" s="10">
        <v>1.143</v>
      </c>
      <c r="H17" s="7">
        <v>5718.1315569274411</v>
      </c>
    </row>
    <row r="18" spans="1:8" ht="13.5" thickBot="1" x14ac:dyDescent="0.25">
      <c r="A18" s="6">
        <v>2024</v>
      </c>
      <c r="B18" s="7">
        <v>5032.3613961959654</v>
      </c>
      <c r="C18" s="10">
        <v>1.0740000000000001</v>
      </c>
      <c r="D18" s="7">
        <v>5404.7561395144676</v>
      </c>
      <c r="E18" s="10">
        <v>1.115</v>
      </c>
      <c r="F18" s="7">
        <v>5611.0829567585015</v>
      </c>
      <c r="G18" s="10">
        <v>1.143</v>
      </c>
      <c r="H18" s="7">
        <v>5751.9890758519887</v>
      </c>
    </row>
    <row r="19" spans="1:8" ht="13.5" thickBot="1" x14ac:dyDescent="0.25">
      <c r="A19" s="6">
        <v>2025</v>
      </c>
      <c r="B19" s="7">
        <v>5062.6352648993234</v>
      </c>
      <c r="C19" s="10">
        <v>1.0740000000000001</v>
      </c>
      <c r="D19" s="7">
        <v>5437.2702745018732</v>
      </c>
      <c r="E19" s="10">
        <v>1.115</v>
      </c>
      <c r="F19" s="7">
        <v>5644.8383203627454</v>
      </c>
      <c r="G19" s="10">
        <v>1.143</v>
      </c>
      <c r="H19" s="7">
        <v>5786.5921077799267</v>
      </c>
    </row>
    <row r="20" spans="1:8" ht="14.1" customHeight="1" thickBot="1" x14ac:dyDescent="0.25">
      <c r="A20" s="6">
        <v>2026</v>
      </c>
      <c r="B20" s="7">
        <v>5094.3294050667555</v>
      </c>
      <c r="C20" s="10">
        <v>1.0740000000000001</v>
      </c>
      <c r="D20" s="7">
        <v>5471.3097810416957</v>
      </c>
      <c r="E20" s="10">
        <v>1.115</v>
      </c>
      <c r="F20" s="7">
        <v>5680.1772866494321</v>
      </c>
      <c r="G20" s="10">
        <v>1.143</v>
      </c>
      <c r="H20" s="7">
        <v>5822.8185099913017</v>
      </c>
    </row>
  </sheetData>
  <mergeCells count="4">
    <mergeCell ref="A4:H4"/>
    <mergeCell ref="A3:H3"/>
    <mergeCell ref="A2:H2"/>
    <mergeCell ref="A1:H1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75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56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1.1-Mid'!B7-'Form 1.1b-Mid'!B7</f>
        <v>0</v>
      </c>
      <c r="C7" s="7">
        <f>'Form 1.1-Mid'!D7-'Form 1.1b-Mid'!C7</f>
        <v>170.68181699999968</v>
      </c>
      <c r="D7" s="7">
        <f>'Form 1.1-Mid'!F7-'Form 1.1b-Mid'!D7</f>
        <v>203.08453000000009</v>
      </c>
      <c r="E7" s="7">
        <f>'Form 1.1-Mid'!G7-'Form 1.1b-Mid'!E7</f>
        <v>0</v>
      </c>
      <c r="F7" s="7">
        <f>'Form 1.1-Mid'!H7-'Form 1.1b-Mid'!F7</f>
        <v>0.42291099999999915</v>
      </c>
      <c r="G7" s="7">
        <f>'Form 1.1-Mid'!I7-'Form 1.1b-Mid'!G7</f>
        <v>86.120863999999983</v>
      </c>
      <c r="H7" s="7">
        <f>SUM(B7:G7)</f>
        <v>460.31012199999975</v>
      </c>
    </row>
    <row r="8" spans="1:11" ht="13.5" thickBot="1" x14ac:dyDescent="0.25">
      <c r="A8" s="6">
        <v>1991</v>
      </c>
      <c r="B8" s="7">
        <f>'Form 1.1-Mid'!B8-'Form 1.1b-Mid'!B8</f>
        <v>0</v>
      </c>
      <c r="C8" s="7">
        <f>'Form 1.1-Mid'!D8-'Form 1.1b-Mid'!C8</f>
        <v>157.41170499999953</v>
      </c>
      <c r="D8" s="7">
        <f>'Form 1.1-Mid'!F8-'Form 1.1b-Mid'!D8</f>
        <v>217.31809500000008</v>
      </c>
      <c r="E8" s="7">
        <f>'Form 1.1-Mid'!G8-'Form 1.1b-Mid'!E8</f>
        <v>0</v>
      </c>
      <c r="F8" s="7">
        <f>'Form 1.1-Mid'!H8-'Form 1.1b-Mid'!F8</f>
        <v>0.33144799999999464</v>
      </c>
      <c r="G8" s="7">
        <f>'Form 1.1-Mid'!I8-'Form 1.1b-Mid'!G8</f>
        <v>89.668075999999928</v>
      </c>
      <c r="H8" s="7">
        <f t="shared" ref="H8:H43" si="0">SUM(B8:G8)</f>
        <v>464.72932399999956</v>
      </c>
    </row>
    <row r="9" spans="1:11" ht="13.5" thickBot="1" x14ac:dyDescent="0.25">
      <c r="A9" s="6">
        <v>1992</v>
      </c>
      <c r="B9" s="7">
        <f>'Form 1.1-Mid'!B9-'Form 1.1b-Mid'!B9</f>
        <v>0</v>
      </c>
      <c r="C9" s="7">
        <f>'Form 1.1-Mid'!D9-'Form 1.1b-Mid'!C9</f>
        <v>146.21895099999983</v>
      </c>
      <c r="D9" s="7">
        <f>'Form 1.1-Mid'!F9-'Form 1.1b-Mid'!D9</f>
        <v>213.35627999999997</v>
      </c>
      <c r="E9" s="7">
        <f>'Form 1.1-Mid'!G9-'Form 1.1b-Mid'!E9</f>
        <v>0</v>
      </c>
      <c r="F9" s="7">
        <f>'Form 1.1-Mid'!H9-'Form 1.1b-Mid'!F9</f>
        <v>0.3312310000000025</v>
      </c>
      <c r="G9" s="7">
        <f>'Form 1.1-Mid'!I9-'Form 1.1b-Mid'!G9</f>
        <v>77.492146000000048</v>
      </c>
      <c r="H9" s="7">
        <f t="shared" si="0"/>
        <v>437.39860799999985</v>
      </c>
    </row>
    <row r="10" spans="1:11" ht="13.5" thickBot="1" x14ac:dyDescent="0.25">
      <c r="A10" s="6">
        <v>1993</v>
      </c>
      <c r="B10" s="7">
        <f>'Form 1.1-Mid'!B10-'Form 1.1b-Mid'!B10</f>
        <v>0</v>
      </c>
      <c r="C10" s="7">
        <f>'Form 1.1-Mid'!D10-'Form 1.1b-Mid'!C10</f>
        <v>148.93004999999994</v>
      </c>
      <c r="D10" s="7">
        <f>'Form 1.1-Mid'!F10-'Form 1.1b-Mid'!D10</f>
        <v>199.293363</v>
      </c>
      <c r="E10" s="7">
        <f>'Form 1.1-Mid'!G10-'Form 1.1b-Mid'!E10</f>
        <v>0</v>
      </c>
      <c r="F10" s="7">
        <f>'Form 1.1-Mid'!H10-'Form 1.1b-Mid'!F10</f>
        <v>6.542899999999463E-2</v>
      </c>
      <c r="G10" s="7">
        <f>'Form 1.1-Mid'!I10-'Form 1.1b-Mid'!G10</f>
        <v>54.438795999999911</v>
      </c>
      <c r="H10" s="7">
        <f t="shared" si="0"/>
        <v>402.72763799999984</v>
      </c>
    </row>
    <row r="11" spans="1:11" ht="13.5" thickBot="1" x14ac:dyDescent="0.25">
      <c r="A11" s="6">
        <v>1994</v>
      </c>
      <c r="B11" s="7">
        <f>'Form 1.1-Mid'!B11-'Form 1.1b-Mid'!B11</f>
        <v>0</v>
      </c>
      <c r="C11" s="7">
        <f>'Form 1.1-Mid'!D11-'Form 1.1b-Mid'!C11</f>
        <v>146.13573699999961</v>
      </c>
      <c r="D11" s="7">
        <f>'Form 1.1-Mid'!F11-'Form 1.1b-Mid'!D11</f>
        <v>190.26609000000008</v>
      </c>
      <c r="E11" s="7">
        <f>'Form 1.1-Mid'!G11-'Form 1.1b-Mid'!E11</f>
        <v>0</v>
      </c>
      <c r="F11" s="7">
        <f>'Form 1.1-Mid'!H11-'Form 1.1b-Mid'!F11</f>
        <v>0</v>
      </c>
      <c r="G11" s="7">
        <f>'Form 1.1-Mid'!I11-'Form 1.1b-Mid'!G11</f>
        <v>55.543492999999899</v>
      </c>
      <c r="H11" s="7">
        <f t="shared" si="0"/>
        <v>391.94531999999958</v>
      </c>
    </row>
    <row r="12" spans="1:11" ht="13.5" thickBot="1" x14ac:dyDescent="0.25">
      <c r="A12" s="6">
        <v>1995</v>
      </c>
      <c r="B12" s="7">
        <f>'Form 1.1-Mid'!B12-'Form 1.1b-Mid'!B12</f>
        <v>0</v>
      </c>
      <c r="C12" s="7">
        <f>'Form 1.1-Mid'!D12-'Form 1.1b-Mid'!C12</f>
        <v>147.86972799999967</v>
      </c>
      <c r="D12" s="7">
        <f>'Form 1.1-Mid'!F12-'Form 1.1b-Mid'!D12</f>
        <v>192.23727400000007</v>
      </c>
      <c r="E12" s="7">
        <f>'Form 1.1-Mid'!G12-'Form 1.1b-Mid'!E12</f>
        <v>0</v>
      </c>
      <c r="F12" s="7">
        <f>'Form 1.1-Mid'!H12-'Form 1.1b-Mid'!F12</f>
        <v>0</v>
      </c>
      <c r="G12" s="7">
        <f>'Form 1.1-Mid'!I12-'Form 1.1b-Mid'!G12</f>
        <v>51.86200800000006</v>
      </c>
      <c r="H12" s="7">
        <f t="shared" si="0"/>
        <v>391.9690099999998</v>
      </c>
    </row>
    <row r="13" spans="1:11" ht="13.5" thickBot="1" x14ac:dyDescent="0.25">
      <c r="A13" s="6">
        <v>1996</v>
      </c>
      <c r="B13" s="7">
        <f>'Form 1.1-Mid'!B13-'Form 1.1b-Mid'!B13</f>
        <v>0</v>
      </c>
      <c r="C13" s="7">
        <f>'Form 1.1-Mid'!D13-'Form 1.1b-Mid'!C13</f>
        <v>152.28039700000045</v>
      </c>
      <c r="D13" s="7">
        <f>'Form 1.1-Mid'!F13-'Form 1.1b-Mid'!D13</f>
        <v>179.93970399999989</v>
      </c>
      <c r="E13" s="7">
        <f>'Form 1.1-Mid'!G13-'Form 1.1b-Mid'!E13</f>
        <v>0</v>
      </c>
      <c r="F13" s="7">
        <f>'Form 1.1-Mid'!H13-'Form 1.1b-Mid'!F13</f>
        <v>0</v>
      </c>
      <c r="G13" s="7">
        <f>'Form 1.1-Mid'!I13-'Form 1.1b-Mid'!G13</f>
        <v>56.779741000000058</v>
      </c>
      <c r="H13" s="7">
        <f t="shared" si="0"/>
        <v>388.9998420000004</v>
      </c>
    </row>
    <row r="14" spans="1:11" ht="13.5" thickBot="1" x14ac:dyDescent="0.25">
      <c r="A14" s="6">
        <v>1997</v>
      </c>
      <c r="B14" s="7">
        <f>'Form 1.1-Mid'!B14-'Form 1.1b-Mid'!B14</f>
        <v>0</v>
      </c>
      <c r="C14" s="7">
        <f>'Form 1.1-Mid'!D14-'Form 1.1b-Mid'!C14</f>
        <v>149.79907000000003</v>
      </c>
      <c r="D14" s="7">
        <f>'Form 1.1-Mid'!F14-'Form 1.1b-Mid'!D14</f>
        <v>180.5968949999999</v>
      </c>
      <c r="E14" s="7">
        <f>'Form 1.1-Mid'!G14-'Form 1.1b-Mid'!E14</f>
        <v>0</v>
      </c>
      <c r="F14" s="7">
        <f>'Form 1.1-Mid'!H14-'Form 1.1b-Mid'!F14</f>
        <v>0</v>
      </c>
      <c r="G14" s="7">
        <f>'Form 1.1-Mid'!I14-'Form 1.1b-Mid'!G14</f>
        <v>53.674627999999984</v>
      </c>
      <c r="H14" s="7">
        <f t="shared" si="0"/>
        <v>384.07059299999992</v>
      </c>
    </row>
    <row r="15" spans="1:11" ht="13.5" thickBot="1" x14ac:dyDescent="0.25">
      <c r="A15" s="6">
        <v>1998</v>
      </c>
      <c r="B15" s="7">
        <f>'Form 1.1-Mid'!B15-'Form 1.1b-Mid'!B15</f>
        <v>1.2842594514950179E-5</v>
      </c>
      <c r="C15" s="7">
        <f>'Form 1.1-Mid'!D15-'Form 1.1b-Mid'!C15</f>
        <v>141.8889650000001</v>
      </c>
      <c r="D15" s="7">
        <f>'Form 1.1-Mid'!F15-'Form 1.1b-Mid'!D15</f>
        <v>171.38888900000006</v>
      </c>
      <c r="E15" s="7">
        <f>'Form 1.1-Mid'!G15-'Form 1.1b-Mid'!E15</f>
        <v>0</v>
      </c>
      <c r="F15" s="7">
        <f>'Form 1.1-Mid'!H15-'Form 1.1b-Mid'!F15</f>
        <v>0</v>
      </c>
      <c r="G15" s="7">
        <f>'Form 1.1-Mid'!I15-'Form 1.1b-Mid'!G15</f>
        <v>53.046481999999969</v>
      </c>
      <c r="H15" s="7">
        <f t="shared" si="0"/>
        <v>366.32434884259465</v>
      </c>
    </row>
    <row r="16" spans="1:11" ht="13.5" thickBot="1" x14ac:dyDescent="0.25">
      <c r="A16" s="6">
        <v>1999</v>
      </c>
      <c r="B16" s="7">
        <f>'Form 1.1-Mid'!B16-'Form 1.1b-Mid'!B16</f>
        <v>9.1479401880860678E-3</v>
      </c>
      <c r="C16" s="7">
        <f>'Form 1.1-Mid'!D16-'Form 1.1b-Mid'!C16</f>
        <v>136.82499600000028</v>
      </c>
      <c r="D16" s="7">
        <f>'Form 1.1-Mid'!F16-'Form 1.1b-Mid'!D16</f>
        <v>123.97960199999989</v>
      </c>
      <c r="E16" s="7">
        <f>'Form 1.1-Mid'!G16-'Form 1.1b-Mid'!E16</f>
        <v>0</v>
      </c>
      <c r="F16" s="7">
        <f>'Form 1.1-Mid'!H16-'Form 1.1b-Mid'!F16</f>
        <v>0</v>
      </c>
      <c r="G16" s="7">
        <f>'Form 1.1-Mid'!I16-'Form 1.1b-Mid'!G16</f>
        <v>67.627983999999969</v>
      </c>
      <c r="H16" s="7">
        <f t="shared" si="0"/>
        <v>328.44172994018822</v>
      </c>
    </row>
    <row r="17" spans="1:8" ht="13.5" thickBot="1" x14ac:dyDescent="0.25">
      <c r="A17" s="6">
        <v>2000</v>
      </c>
      <c r="B17" s="7">
        <f>'Form 1.1-Mid'!B17-'Form 1.1b-Mid'!B17</f>
        <v>3.7038273614598438E-2</v>
      </c>
      <c r="C17" s="7">
        <f>'Form 1.1-Mid'!D17-'Form 1.1b-Mid'!C17</f>
        <v>140.93077753563921</v>
      </c>
      <c r="D17" s="7">
        <f>'Form 1.1-Mid'!F17-'Form 1.1b-Mid'!D17</f>
        <v>126.0369740000001</v>
      </c>
      <c r="E17" s="7">
        <f>'Form 1.1-Mid'!G17-'Form 1.1b-Mid'!E17</f>
        <v>0</v>
      </c>
      <c r="F17" s="7">
        <f>'Form 1.1-Mid'!H17-'Form 1.1b-Mid'!F17</f>
        <v>0</v>
      </c>
      <c r="G17" s="7">
        <f>'Form 1.1-Mid'!I17-'Form 1.1b-Mid'!G17</f>
        <v>92.270007999999962</v>
      </c>
      <c r="H17" s="7">
        <f t="shared" si="0"/>
        <v>359.27479780925387</v>
      </c>
    </row>
    <row r="18" spans="1:8" ht="13.5" thickBot="1" x14ac:dyDescent="0.25">
      <c r="A18" s="6">
        <v>2001</v>
      </c>
      <c r="B18" s="7">
        <f>'Form 1.1-Mid'!B18-'Form 1.1b-Mid'!B18</f>
        <v>0.38712212997415918</v>
      </c>
      <c r="C18" s="7">
        <f>'Form 1.1-Mid'!D18-'Form 1.1b-Mid'!C18</f>
        <v>97.706783569330582</v>
      </c>
      <c r="D18" s="7">
        <f>'Form 1.1-Mid'!F18-'Form 1.1b-Mid'!D18</f>
        <v>153.21253200000001</v>
      </c>
      <c r="E18" s="7">
        <f>'Form 1.1-Mid'!G18-'Form 1.1b-Mid'!E18</f>
        <v>0</v>
      </c>
      <c r="F18" s="7">
        <f>'Form 1.1-Mid'!H18-'Form 1.1b-Mid'!F18</f>
        <v>2.7648999999996704E-2</v>
      </c>
      <c r="G18" s="7">
        <f>'Form 1.1-Mid'!I18-'Form 1.1b-Mid'!G18</f>
        <v>97.473604956800045</v>
      </c>
      <c r="H18" s="7">
        <f t="shared" si="0"/>
        <v>348.80769165610479</v>
      </c>
    </row>
    <row r="19" spans="1:8" ht="13.5" thickBot="1" x14ac:dyDescent="0.25">
      <c r="A19" s="6">
        <v>2002</v>
      </c>
      <c r="B19" s="7">
        <f>'Form 1.1-Mid'!B19-'Form 1.1b-Mid'!B19</f>
        <v>1.6313251798810597</v>
      </c>
      <c r="C19" s="7">
        <f>'Form 1.1-Mid'!D19-'Form 1.1b-Mid'!C19</f>
        <v>271.67910169259176</v>
      </c>
      <c r="D19" s="7">
        <f>'Form 1.1-Mid'!F19-'Form 1.1b-Mid'!D19</f>
        <v>156.39869599999997</v>
      </c>
      <c r="E19" s="7">
        <f>'Form 1.1-Mid'!G19-'Form 1.1b-Mid'!E19</f>
        <v>0</v>
      </c>
      <c r="F19" s="7">
        <f>'Form 1.1-Mid'!H19-'Form 1.1b-Mid'!F19</f>
        <v>0.70856299999999806</v>
      </c>
      <c r="G19" s="7">
        <f>'Form 1.1-Mid'!I19-'Form 1.1b-Mid'!G19</f>
        <v>85.009637999999995</v>
      </c>
      <c r="H19" s="7">
        <f t="shared" si="0"/>
        <v>515.42732387247281</v>
      </c>
    </row>
    <row r="20" spans="1:8" ht="13.5" thickBot="1" x14ac:dyDescent="0.25">
      <c r="A20" s="6">
        <v>2003</v>
      </c>
      <c r="B20" s="7">
        <f>'Form 1.1-Mid'!B20-'Form 1.1b-Mid'!B20</f>
        <v>2.8441419792625311</v>
      </c>
      <c r="C20" s="7">
        <f>'Form 1.1-Mid'!D20-'Form 1.1b-Mid'!C20</f>
        <v>359.19179655494008</v>
      </c>
      <c r="D20" s="7">
        <f>'Form 1.1-Mid'!F20-'Form 1.1b-Mid'!D20</f>
        <v>183.16040543296617</v>
      </c>
      <c r="E20" s="7">
        <f>'Form 1.1-Mid'!G20-'Form 1.1b-Mid'!E20</f>
        <v>0</v>
      </c>
      <c r="F20" s="7">
        <f>'Form 1.1-Mid'!H20-'Form 1.1b-Mid'!F20</f>
        <v>0.45069599999999355</v>
      </c>
      <c r="G20" s="7">
        <f>'Form 1.1-Mid'!I20-'Form 1.1b-Mid'!G20</f>
        <v>92.648159179999993</v>
      </c>
      <c r="H20" s="7">
        <f t="shared" si="0"/>
        <v>638.29519914716877</v>
      </c>
    </row>
    <row r="21" spans="1:8" ht="13.5" thickBot="1" x14ac:dyDescent="0.25">
      <c r="A21" s="6">
        <v>2004</v>
      </c>
      <c r="B21" s="7">
        <f>'Form 1.1-Mid'!B21-'Form 1.1b-Mid'!B21</f>
        <v>5.094862119892241</v>
      </c>
      <c r="C21" s="7">
        <f>'Form 1.1-Mid'!D21-'Form 1.1b-Mid'!C21</f>
        <v>421.58606766089542</v>
      </c>
      <c r="D21" s="7">
        <f>'Form 1.1-Mid'!F21-'Form 1.1b-Mid'!D21</f>
        <v>202.06940447223633</v>
      </c>
      <c r="E21" s="7">
        <f>'Form 1.1-Mid'!G21-'Form 1.1b-Mid'!E21</f>
        <v>0</v>
      </c>
      <c r="F21" s="7">
        <f>'Form 1.1-Mid'!H21-'Form 1.1b-Mid'!F21</f>
        <v>0.11428699999999026</v>
      </c>
      <c r="G21" s="7">
        <f>'Form 1.1-Mid'!I21-'Form 1.1b-Mid'!G21</f>
        <v>111.45281954589177</v>
      </c>
      <c r="H21" s="7">
        <f t="shared" si="0"/>
        <v>740.31744079891575</v>
      </c>
    </row>
    <row r="22" spans="1:8" ht="13.5" thickBot="1" x14ac:dyDescent="0.25">
      <c r="A22" s="6">
        <v>2005</v>
      </c>
      <c r="B22" s="7">
        <f>'Form 1.1-Mid'!B22-'Form 1.1b-Mid'!B22</f>
        <v>7.1457670462004899</v>
      </c>
      <c r="C22" s="7">
        <f>'Form 1.1-Mid'!D22-'Form 1.1b-Mid'!C22</f>
        <v>445.40425751612747</v>
      </c>
      <c r="D22" s="7">
        <f>'Form 1.1-Mid'!F22-'Form 1.1b-Mid'!D22</f>
        <v>202.9706749638799</v>
      </c>
      <c r="E22" s="7">
        <f>'Form 1.1-Mid'!G22-'Form 1.1b-Mid'!E22</f>
        <v>0</v>
      </c>
      <c r="F22" s="7">
        <f>'Form 1.1-Mid'!H22-'Form 1.1b-Mid'!F22</f>
        <v>0.35622999999998228</v>
      </c>
      <c r="G22" s="7">
        <f>'Form 1.1-Mid'!I22-'Form 1.1b-Mid'!G22</f>
        <v>123.69834617999118</v>
      </c>
      <c r="H22" s="7">
        <f t="shared" si="0"/>
        <v>779.57527570619902</v>
      </c>
    </row>
    <row r="23" spans="1:8" ht="13.5" thickBot="1" x14ac:dyDescent="0.25">
      <c r="A23" s="6">
        <v>2006</v>
      </c>
      <c r="B23" s="7">
        <f>'Form 1.1-Mid'!B23-'Form 1.1b-Mid'!B23</f>
        <v>9.5696446565279984</v>
      </c>
      <c r="C23" s="7">
        <f>'Form 1.1-Mid'!D23-'Form 1.1b-Mid'!C23</f>
        <v>454.62261848072376</v>
      </c>
      <c r="D23" s="7">
        <f>'Form 1.1-Mid'!F23-'Form 1.1b-Mid'!D23</f>
        <v>192.69676027275955</v>
      </c>
      <c r="E23" s="7">
        <f>'Form 1.1-Mid'!G23-'Form 1.1b-Mid'!E23</f>
        <v>0</v>
      </c>
      <c r="F23" s="7">
        <f>'Form 1.1-Mid'!H23-'Form 1.1b-Mid'!F23</f>
        <v>0.49064756844529711</v>
      </c>
      <c r="G23" s="7">
        <f>'Form 1.1-Mid'!I23-'Form 1.1b-Mid'!G23</f>
        <v>148.56553501968006</v>
      </c>
      <c r="H23" s="7">
        <f t="shared" si="0"/>
        <v>805.94520599813666</v>
      </c>
    </row>
    <row r="24" spans="1:8" ht="13.5" thickBot="1" x14ac:dyDescent="0.25">
      <c r="A24" s="6">
        <v>2007</v>
      </c>
      <c r="B24" s="7">
        <f>'Form 1.1-Mid'!B24-'Form 1.1b-Mid'!B24</f>
        <v>12.875124908680846</v>
      </c>
      <c r="C24" s="7">
        <f>'Form 1.1-Mid'!D24-'Form 1.1b-Mid'!C24</f>
        <v>489.92189772307393</v>
      </c>
      <c r="D24" s="7">
        <f>'Form 1.1-Mid'!F24-'Form 1.1b-Mid'!D24</f>
        <v>169.70027901686444</v>
      </c>
      <c r="E24" s="7">
        <f>'Form 1.1-Mid'!G24-'Form 1.1b-Mid'!E24</f>
        <v>9.8301302645609212E-4</v>
      </c>
      <c r="F24" s="7">
        <f>'Form 1.1-Mid'!H24-'Form 1.1b-Mid'!F24</f>
        <v>0.93634765100802042</v>
      </c>
      <c r="G24" s="7">
        <f>'Form 1.1-Mid'!I24-'Form 1.1b-Mid'!G24</f>
        <v>152.23963339912666</v>
      </c>
      <c r="H24" s="7">
        <f t="shared" si="0"/>
        <v>825.67426571178044</v>
      </c>
    </row>
    <row r="25" spans="1:8" ht="13.5" thickBot="1" x14ac:dyDescent="0.25">
      <c r="A25" s="6">
        <v>2008</v>
      </c>
      <c r="B25" s="7">
        <f>'Form 1.1-Mid'!B25-'Form 1.1b-Mid'!B25</f>
        <v>18.213891983948997</v>
      </c>
      <c r="C25" s="7">
        <f>'Form 1.1-Mid'!D25-'Form 1.1b-Mid'!C25</f>
        <v>513.74291903137237</v>
      </c>
      <c r="D25" s="7">
        <f>'Form 1.1-Mid'!F25-'Form 1.1b-Mid'!D25</f>
        <v>182.81668754324937</v>
      </c>
      <c r="E25" s="7">
        <f>'Form 1.1-Mid'!G25-'Form 1.1b-Mid'!E25</f>
        <v>8.7682336948660122E-2</v>
      </c>
      <c r="F25" s="7">
        <f>'Form 1.1-Mid'!H25-'Form 1.1b-Mid'!F25</f>
        <v>0.86675173444803022</v>
      </c>
      <c r="G25" s="7">
        <f>'Form 1.1-Mid'!I25-'Form 1.1b-Mid'!G25</f>
        <v>90.830301000282589</v>
      </c>
      <c r="H25" s="7">
        <f t="shared" si="0"/>
        <v>806.55823363025002</v>
      </c>
    </row>
    <row r="26" spans="1:8" ht="13.5" thickBot="1" x14ac:dyDescent="0.25">
      <c r="A26" s="6">
        <v>2009</v>
      </c>
      <c r="B26" s="7">
        <f>'Form 1.1-Mid'!B26-'Form 1.1b-Mid'!B26</f>
        <v>27.506502594843369</v>
      </c>
      <c r="C26" s="7">
        <f>'Form 1.1-Mid'!D26-'Form 1.1b-Mid'!C26</f>
        <v>510.99614530951294</v>
      </c>
      <c r="D26" s="7">
        <f>'Form 1.1-Mid'!F26-'Form 1.1b-Mid'!D26</f>
        <v>163.01154759331075</v>
      </c>
      <c r="E26" s="7">
        <f>'Form 1.1-Mid'!G26-'Form 1.1b-Mid'!E26</f>
        <v>0.13108886159292865</v>
      </c>
      <c r="F26" s="7">
        <f>'Form 1.1-Mid'!H26-'Form 1.1b-Mid'!F26</f>
        <v>3.7402061426406021</v>
      </c>
      <c r="G26" s="7">
        <f>'Form 1.1-Mid'!I26-'Form 1.1b-Mid'!G26</f>
        <v>95.094105417732862</v>
      </c>
      <c r="H26" s="7">
        <f t="shared" si="0"/>
        <v>800.47959591963354</v>
      </c>
    </row>
    <row r="27" spans="1:8" ht="13.5" thickBot="1" x14ac:dyDescent="0.25">
      <c r="A27" s="6">
        <v>2010</v>
      </c>
      <c r="B27" s="7">
        <f>'Form 1.1-Mid'!B27-'Form 1.1b-Mid'!B27</f>
        <v>50.178529476717813</v>
      </c>
      <c r="C27" s="7">
        <f>'Form 1.1-Mid'!D27-'Form 1.1b-Mid'!C27</f>
        <v>500.52203630732402</v>
      </c>
      <c r="D27" s="7">
        <f>'Form 1.1-Mid'!F27-'Form 1.1b-Mid'!D27</f>
        <v>158.69158413101013</v>
      </c>
      <c r="E27" s="7">
        <f>'Form 1.1-Mid'!G27-'Form 1.1b-Mid'!E27</f>
        <v>0.12977797297699567</v>
      </c>
      <c r="F27" s="7">
        <f>'Form 1.1-Mid'!H27-'Form 1.1b-Mid'!F27</f>
        <v>5.4070121306925785</v>
      </c>
      <c r="G27" s="7">
        <f>'Form 1.1-Mid'!I27-'Form 1.1b-Mid'!G27</f>
        <v>93.319708454498368</v>
      </c>
      <c r="H27" s="7">
        <f t="shared" si="0"/>
        <v>808.24864847321987</v>
      </c>
    </row>
    <row r="28" spans="1:8" ht="13.5" thickBot="1" x14ac:dyDescent="0.25">
      <c r="A28" s="6">
        <v>2011</v>
      </c>
      <c r="B28" s="7">
        <f>'Form 1.1-Mid'!B28-'Form 1.1b-Mid'!B28</f>
        <v>74.864503334801157</v>
      </c>
      <c r="C28" s="7">
        <f>'Form 1.1-Mid'!D28-'Form 1.1b-Mid'!C28</f>
        <v>520.54824326000016</v>
      </c>
      <c r="D28" s="7">
        <f>'Form 1.1-Mid'!F28-'Form 1.1b-Mid'!D28</f>
        <v>143.61456915599865</v>
      </c>
      <c r="E28" s="7">
        <f>'Form 1.1-Mid'!G28-'Form 1.1b-Mid'!E28</f>
        <v>0.12848019324721349</v>
      </c>
      <c r="F28" s="7">
        <f>'Form 1.1-Mid'!H28-'Form 1.1b-Mid'!F28</f>
        <v>5.5430221067838943</v>
      </c>
      <c r="G28" s="7">
        <f>'Form 1.1-Mid'!I28-'Form 1.1b-Mid'!G28</f>
        <v>63.339514756950393</v>
      </c>
      <c r="H28" s="7">
        <f t="shared" si="0"/>
        <v>808.03833280778144</v>
      </c>
    </row>
    <row r="29" spans="1:8" ht="13.5" thickBot="1" x14ac:dyDescent="0.25">
      <c r="A29" s="6">
        <v>2012</v>
      </c>
      <c r="B29" s="7">
        <f>'Form 1.1-Mid'!B29-'Form 1.1b-Mid'!B29</f>
        <v>105.9054146825938</v>
      </c>
      <c r="C29" s="7">
        <f>'Form 1.1-Mid'!D29-'Form 1.1b-Mid'!C29</f>
        <v>564.2639309040278</v>
      </c>
      <c r="D29" s="7">
        <f>'Form 1.1-Mid'!F29-'Form 1.1b-Mid'!D29</f>
        <v>141.27902622443867</v>
      </c>
      <c r="E29" s="7">
        <f>'Form 1.1-Mid'!G29-'Form 1.1b-Mid'!E29</f>
        <v>0.12719539131475699</v>
      </c>
      <c r="F29" s="7">
        <f>'Form 1.1-Mid'!H29-'Form 1.1b-Mid'!F29</f>
        <v>14.921630785716047</v>
      </c>
      <c r="G29" s="7">
        <f>'Form 1.1-Mid'!I29-'Form 1.1b-Mid'!G29</f>
        <v>105.68904291982176</v>
      </c>
      <c r="H29" s="7">
        <f t="shared" si="0"/>
        <v>932.18624090791286</v>
      </c>
    </row>
    <row r="30" spans="1:8" ht="13.5" thickBot="1" x14ac:dyDescent="0.25">
      <c r="A30" s="6">
        <v>2013</v>
      </c>
      <c r="B30" s="7">
        <f>'Form 1.1-Mid'!B30-'Form 1.1b-Mid'!B30</f>
        <v>145.00261451012284</v>
      </c>
      <c r="C30" s="7">
        <f>'Form 1.1-Mid'!D30-'Form 1.1b-Mid'!C30</f>
        <v>574.764506926178</v>
      </c>
      <c r="D30" s="7">
        <f>'Form 1.1-Mid'!F30-'Form 1.1b-Mid'!D30</f>
        <v>153.81587872219416</v>
      </c>
      <c r="E30" s="7">
        <f>'Form 1.1-Mid'!G30-'Form 1.1b-Mid'!E30</f>
        <v>0.12592343740161027</v>
      </c>
      <c r="F30" s="7">
        <f>'Form 1.1-Mid'!H30-'Form 1.1b-Mid'!F30</f>
        <v>14.775776737858848</v>
      </c>
      <c r="G30" s="7">
        <f>'Form 1.1-Mid'!I30-'Form 1.1b-Mid'!G30</f>
        <v>70.783288938329179</v>
      </c>
      <c r="H30" s="7">
        <f t="shared" si="0"/>
        <v>959.26798927208461</v>
      </c>
    </row>
    <row r="31" spans="1:8" ht="13.5" thickBot="1" x14ac:dyDescent="0.25">
      <c r="A31" s="6">
        <v>2014</v>
      </c>
      <c r="B31" s="7">
        <f>'Form 1.1-Mid'!B31-'Form 1.1b-Mid'!B31</f>
        <v>217.37483359609359</v>
      </c>
      <c r="C31" s="7">
        <f>'Form 1.1-Mid'!D31-'Form 1.1b-Mid'!C31</f>
        <v>621.58203849118581</v>
      </c>
      <c r="D31" s="7">
        <f>'Form 1.1-Mid'!F31-'Form 1.1b-Mid'!D31</f>
        <v>156.26164109497222</v>
      </c>
      <c r="E31" s="7">
        <f>'Form 1.1-Mid'!G31-'Form 1.1b-Mid'!E31</f>
        <v>0.1604230030275744</v>
      </c>
      <c r="F31" s="7">
        <f>'Form 1.1-Mid'!H31-'Form 1.1b-Mid'!F31</f>
        <v>14.631381230480315</v>
      </c>
      <c r="G31" s="7">
        <f>'Form 1.1-Mid'!I31-'Form 1.1b-Mid'!G31</f>
        <v>70.527756096651729</v>
      </c>
      <c r="H31" s="7">
        <f t="shared" si="0"/>
        <v>1080.5380735124113</v>
      </c>
    </row>
    <row r="32" spans="1:8" ht="13.5" thickBot="1" x14ac:dyDescent="0.25">
      <c r="A32" s="6">
        <v>2015</v>
      </c>
      <c r="B32" s="7">
        <f>'Form 1.1-Mid'!B32-'Form 1.1b-Mid'!B32</f>
        <v>354.75360774517594</v>
      </c>
      <c r="C32" s="7">
        <f>'Form 1.1-Mid'!D32-'Form 1.1b-Mid'!C32</f>
        <v>699.58839867189272</v>
      </c>
      <c r="D32" s="7">
        <f>'Form 1.1-Mid'!F32-'Form 1.1b-Mid'!D32</f>
        <v>166.68751466802246</v>
      </c>
      <c r="E32" s="7">
        <f>'Form 1.1-Mid'!G32-'Form 1.1b-Mid'!E32</f>
        <v>0.29122850099730613</v>
      </c>
      <c r="F32" s="7">
        <f>'Form 1.1-Mid'!H32-'Form 1.1b-Mid'!F32</f>
        <v>14.488429678175464</v>
      </c>
      <c r="G32" s="7">
        <f>'Form 1.1-Mid'!I32-'Form 1.1b-Mid'!G32</f>
        <v>70.274778583391026</v>
      </c>
      <c r="H32" s="7">
        <f t="shared" si="0"/>
        <v>1306.0839578476548</v>
      </c>
    </row>
    <row r="33" spans="1:8" ht="13.5" thickBot="1" x14ac:dyDescent="0.25">
      <c r="A33" s="6">
        <v>2016</v>
      </c>
      <c r="B33" s="7">
        <f>'Form 1.1-Mid'!B33-'Form 1.1b-Mid'!B33</f>
        <v>502.15556722597739</v>
      </c>
      <c r="C33" s="7">
        <f>'Form 1.1-Mid'!D33-'Form 1.1b-Mid'!C33</f>
        <v>759.39429121644753</v>
      </c>
      <c r="D33" s="7">
        <f>'Form 1.1-Mid'!F33-'Form 1.1b-Mid'!D33</f>
        <v>166.52004228134228</v>
      </c>
      <c r="E33" s="7">
        <f>'Form 1.1-Mid'!G33-'Form 1.1b-Mid'!E33</f>
        <v>0.28831621598732227</v>
      </c>
      <c r="F33" s="7">
        <f>'Form 1.1-Mid'!H33-'Form 1.1b-Mid'!F33</f>
        <v>14.346907641393727</v>
      </c>
      <c r="G33" s="7">
        <f>'Form 1.1-Mid'!I33-'Form 1.1b-Mid'!G33</f>
        <v>70.024330845262739</v>
      </c>
      <c r="H33" s="7">
        <f t="shared" si="0"/>
        <v>1512.7294554264111</v>
      </c>
    </row>
    <row r="34" spans="1:8" ht="14.1" customHeight="1" thickBot="1" x14ac:dyDescent="0.25">
      <c r="A34" s="6">
        <v>2017</v>
      </c>
      <c r="B34" s="7">
        <f>'Form 1.1-Mid'!B34-'Form 1.1b-Mid'!B34</f>
        <v>602.16160836735526</v>
      </c>
      <c r="C34" s="7">
        <f>'Form 1.1-Mid'!D34-'Form 1.1b-Mid'!C34</f>
        <v>793.83897800027626</v>
      </c>
      <c r="D34" s="7">
        <f>'Form 1.1-Mid'!F34-'Form 1.1b-Mid'!D34</f>
        <v>166.35424461852881</v>
      </c>
      <c r="E34" s="7">
        <f>'Form 1.1-Mid'!G34-'Form 1.1b-Mid'!E34</f>
        <v>0.28543305382746098</v>
      </c>
      <c r="F34" s="7">
        <f>'Form 1.1-Mid'!H34-'Form 1.1b-Mid'!F34</f>
        <v>14.20680082497978</v>
      </c>
      <c r="G34" s="7">
        <f>'Form 1.1-Mid'!I34-'Form 1.1b-Mid'!G34</f>
        <v>69.776387584515987</v>
      </c>
      <c r="H34" s="7">
        <f t="shared" si="0"/>
        <v>1646.6234524494837</v>
      </c>
    </row>
    <row r="35" spans="1:8" ht="13.5" thickBot="1" x14ac:dyDescent="0.25">
      <c r="A35" s="6">
        <v>2018</v>
      </c>
      <c r="B35" s="7">
        <f>'Form 1.1-Mid'!B35-'Form 1.1b-Mid'!B35</f>
        <v>712.7106303295468</v>
      </c>
      <c r="C35" s="7">
        <f>'Form 1.1-Mid'!D35-'Form 1.1b-Mid'!C35</f>
        <v>832.38499764730295</v>
      </c>
      <c r="D35" s="7">
        <f>'Form 1.1-Mid'!F35-'Form 1.1b-Mid'!D35</f>
        <v>166.19010493234373</v>
      </c>
      <c r="E35" s="7">
        <f>'Form 1.1-Mid'!G35-'Form 1.1b-Mid'!E35</f>
        <v>0.2825787232891912</v>
      </c>
      <c r="F35" s="7">
        <f>'Form 1.1-Mid'!H35-'Form 1.1b-Mid'!F35</f>
        <v>14.068095076730003</v>
      </c>
      <c r="G35" s="7">
        <f>'Form 1.1-Mid'!I35-'Form 1.1b-Mid'!G35</f>
        <v>69.530923756376524</v>
      </c>
      <c r="H35" s="7">
        <f t="shared" si="0"/>
        <v>1795.1673304655892</v>
      </c>
    </row>
    <row r="36" spans="1:8" ht="13.5" thickBot="1" x14ac:dyDescent="0.25">
      <c r="A36" s="6">
        <v>2019</v>
      </c>
      <c r="B36" s="7">
        <f>'Form 1.1-Mid'!B36-'Form 1.1b-Mid'!B36</f>
        <v>832.05038559293735</v>
      </c>
      <c r="C36" s="7">
        <f>'Form 1.1-Mid'!D36-'Form 1.1b-Mid'!C36</f>
        <v>873.61203350663709</v>
      </c>
      <c r="D36" s="7">
        <f>'Form 1.1-Mid'!F36-'Form 1.1b-Mid'!D36</f>
        <v>166.02760664302014</v>
      </c>
      <c r="E36" s="7">
        <f>'Form 1.1-Mid'!G36-'Form 1.1b-Mid'!E36</f>
        <v>0.27975293605629759</v>
      </c>
      <c r="F36" s="7">
        <f>'Form 1.1-Mid'!H36-'Form 1.1b-Mid'!F36</f>
        <v>13.930776385962702</v>
      </c>
      <c r="G36" s="7">
        <f>'Form 1.1-Mid'!I36-'Form 1.1b-Mid'!G36</f>
        <v>69.287914566518566</v>
      </c>
      <c r="H36" s="7">
        <f t="shared" si="0"/>
        <v>1955.1884696311322</v>
      </c>
    </row>
    <row r="37" spans="1:8" ht="13.5" thickBot="1" x14ac:dyDescent="0.25">
      <c r="A37" s="6">
        <v>2020</v>
      </c>
      <c r="B37" s="7">
        <f>'Form 1.1-Mid'!B37-'Form 1.1b-Mid'!B37</f>
        <v>958.59157391475128</v>
      </c>
      <c r="C37" s="7">
        <f>'Form 1.1-Mid'!D37-'Form 1.1b-Mid'!C37</f>
        <v>915.87355816032868</v>
      </c>
      <c r="D37" s="7">
        <f>'Form 1.1-Mid'!F37-'Form 1.1b-Mid'!D37</f>
        <v>165.86673333658996</v>
      </c>
      <c r="E37" s="7">
        <f>'Form 1.1-Mid'!G37-'Form 1.1b-Mid'!E37</f>
        <v>0.27695540669571983</v>
      </c>
      <c r="F37" s="7">
        <f>'Form 1.1-Mid'!H37-'Form 1.1b-Mid'!F37</f>
        <v>13.794830882103042</v>
      </c>
      <c r="G37" s="7">
        <f>'Form 1.1-Mid'!I37-'Form 1.1b-Mid'!G37</f>
        <v>69.04733546855914</v>
      </c>
      <c r="H37" s="7">
        <f t="shared" si="0"/>
        <v>2123.4509871690279</v>
      </c>
    </row>
    <row r="38" spans="1:8" ht="13.5" thickBot="1" x14ac:dyDescent="0.25">
      <c r="A38" s="6">
        <v>2021</v>
      </c>
      <c r="B38" s="7">
        <f>'Form 1.1-Mid'!B38-'Form 1.1b-Mid'!B38</f>
        <v>1091.8826982799264</v>
      </c>
      <c r="C38" s="7">
        <f>'Form 1.1-Mid'!D38-'Form 1.1b-Mid'!C38</f>
        <v>957.10121712214095</v>
      </c>
      <c r="D38" s="7">
        <f>'Form 1.1-Mid'!F38-'Form 1.1b-Mid'!D38</f>
        <v>165.70746876322414</v>
      </c>
      <c r="E38" s="7">
        <f>'Form 1.1-Mid'!G38-'Form 1.1b-Mid'!E38</f>
        <v>0.27418585262878992</v>
      </c>
      <c r="F38" s="7">
        <f>'Form 1.1-Mid'!H38-'Form 1.1b-Mid'!F38</f>
        <v>13.660244833282036</v>
      </c>
      <c r="G38" s="7">
        <f>'Form 1.1-Mid'!I38-'Form 1.1b-Mid'!G38</f>
        <v>68.809162161579252</v>
      </c>
      <c r="H38" s="7">
        <f t="shared" si="0"/>
        <v>2297.434977012781</v>
      </c>
    </row>
    <row r="39" spans="1:8" ht="13.5" thickBot="1" x14ac:dyDescent="0.25">
      <c r="A39" s="6">
        <v>2022</v>
      </c>
      <c r="B39" s="7">
        <f>'Form 1.1-Mid'!B39-'Form 1.1b-Mid'!B39</f>
        <v>1230.9787539606677</v>
      </c>
      <c r="C39" s="7">
        <f>'Form 1.1-Mid'!D39-'Form 1.1b-Mid'!C39</f>
        <v>996.07044994963326</v>
      </c>
      <c r="D39" s="7">
        <f>'Form 1.1-Mid'!F39-'Form 1.1b-Mid'!D39</f>
        <v>165.54979683559191</v>
      </c>
      <c r="E39" s="7">
        <f>'Form 1.1-Mid'!G39-'Form 1.1b-Mid'!E39</f>
        <v>0.27144399410249775</v>
      </c>
      <c r="F39" s="7">
        <f>'Form 1.1-Mid'!H39-'Form 1.1b-Mid'!F39</f>
        <v>13.527004644949216</v>
      </c>
      <c r="G39" s="7">
        <f>'Form 1.1-Mid'!I39-'Form 1.1b-Mid'!G39</f>
        <v>68.573370587669388</v>
      </c>
      <c r="H39" s="7">
        <f t="shared" si="0"/>
        <v>2474.9708199726138</v>
      </c>
    </row>
    <row r="40" spans="1:8" ht="14.1" customHeight="1" thickBot="1" x14ac:dyDescent="0.25">
      <c r="A40" s="6">
        <v>2023</v>
      </c>
      <c r="B40" s="7">
        <f>'Form 1.1-Mid'!B40-'Form 1.1b-Mid'!B40</f>
        <v>1374.0850875539109</v>
      </c>
      <c r="C40" s="7">
        <f>'Form 1.1-Mid'!D40-'Form 1.1b-Mid'!C40</f>
        <v>1031.9414616388804</v>
      </c>
      <c r="D40" s="7">
        <f>'Form 1.1-Mid'!F40-'Form 1.1b-Mid'!D40</f>
        <v>165.39370162723594</v>
      </c>
      <c r="E40" s="7">
        <f>'Form 1.1-Mid'!G40-'Form 1.1b-Mid'!E40</f>
        <v>0.26872955416146738</v>
      </c>
      <c r="F40" s="7">
        <f>'Form 1.1-Mid'!H40-'Form 1.1b-Mid'!F40</f>
        <v>13.395096858499699</v>
      </c>
      <c r="G40" s="7">
        <f>'Form 1.1-Mid'!I40-'Form 1.1b-Mid'!G40</f>
        <v>68.339936929498435</v>
      </c>
      <c r="H40" s="7">
        <f t="shared" si="0"/>
        <v>2653.4240141621863</v>
      </c>
    </row>
    <row r="41" spans="1:8" ht="13.5" thickBot="1" x14ac:dyDescent="0.25">
      <c r="A41" s="6">
        <v>2024</v>
      </c>
      <c r="B41" s="7">
        <f>'Form 1.1-Mid'!B41-'Form 1.1b-Mid'!B41</f>
        <v>1519.9375476723071</v>
      </c>
      <c r="C41" s="7">
        <f>'Form 1.1-Mid'!D41-'Form 1.1b-Mid'!C41</f>
        <v>1064.3479022700249</v>
      </c>
      <c r="D41" s="7">
        <f>'Form 1.1-Mid'!F41-'Form 1.1b-Mid'!D41</f>
        <v>165.23916737096351</v>
      </c>
      <c r="E41" s="7">
        <f>'Form 1.1-Mid'!G41-'Form 1.1b-Mid'!E41</f>
        <v>0.26604225861984787</v>
      </c>
      <c r="F41" s="7">
        <f>'Form 1.1-Mid'!H41-'Form 1.1b-Mid'!F41</f>
        <v>13.264508149914718</v>
      </c>
      <c r="G41" s="7">
        <f>'Form 1.1-Mid'!I41-'Form 1.1b-Mid'!G41</f>
        <v>68.108837607909209</v>
      </c>
      <c r="H41" s="7">
        <f t="shared" si="0"/>
        <v>2831.1640053297392</v>
      </c>
    </row>
    <row r="42" spans="1:8" ht="13.5" thickBot="1" x14ac:dyDescent="0.25">
      <c r="A42" s="6">
        <v>2025</v>
      </c>
      <c r="B42" s="7">
        <f>'Form 1.1-Mid'!B42-'Form 1.1b-Mid'!B42</f>
        <v>1666.9249013042154</v>
      </c>
      <c r="C42" s="7">
        <f>'Form 1.1-Mid'!D42-'Form 1.1b-Mid'!C42</f>
        <v>1092.3871789045679</v>
      </c>
      <c r="D42" s="7">
        <f>'Form 1.1-Mid'!F42-'Form 1.1b-Mid'!D42</f>
        <v>165.08617845725394</v>
      </c>
      <c r="E42" s="7">
        <f>'Form 1.1-Mid'!G42-'Form 1.1b-Mid'!E42</f>
        <v>0.26338183603365906</v>
      </c>
      <c r="F42" s="7">
        <f>'Form 1.1-Mid'!H42-'Form 1.1b-Mid'!F42</f>
        <v>13.135225328415572</v>
      </c>
      <c r="G42" s="7">
        <f>'Form 1.1-Mid'!I42-'Form 1.1b-Mid'!G42</f>
        <v>67.880049279535797</v>
      </c>
      <c r="H42" s="7">
        <f t="shared" si="0"/>
        <v>3005.676915110022</v>
      </c>
    </row>
    <row r="43" spans="1:8" ht="13.5" thickBot="1" x14ac:dyDescent="0.25">
      <c r="A43" s="6">
        <v>2026</v>
      </c>
      <c r="B43" s="7">
        <f>'Form 1.1-Mid'!B43-'Form 1.1b-Mid'!B43</f>
        <v>1813.8262059922672</v>
      </c>
      <c r="C43" s="7">
        <f>'Form 1.1-Mid'!D43-'Form 1.1b-Mid'!C43</f>
        <v>1115.8788101794216</v>
      </c>
      <c r="D43" s="7">
        <f>'Form 1.1-Mid'!F43-'Form 1.1b-Mid'!D43</f>
        <v>164.93471943268128</v>
      </c>
      <c r="E43" s="7">
        <f>'Form 1.1-Mid'!G43-'Form 1.1b-Mid'!E43</f>
        <v>0.26074801767330769</v>
      </c>
      <c r="F43" s="7">
        <f>'Form 1.1-Mid'!H43-'Form 1.1b-Mid'!F43</f>
        <v>13.00723533513144</v>
      </c>
      <c r="G43" s="7">
        <f>'Form 1.1-Mid'!I43-'Form 1.1b-Mid'!G43</f>
        <v>67.653548834446156</v>
      </c>
      <c r="H43" s="7">
        <f t="shared" si="0"/>
        <v>3175.561267791621</v>
      </c>
    </row>
  </sheetData>
  <mergeCells count="4">
    <mergeCell ref="A1:H1"/>
    <mergeCell ref="A3:H3"/>
    <mergeCell ref="A4:H4"/>
    <mergeCell ref="A2:H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76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22"/>
      <c r="I2" s="22"/>
      <c r="J2" s="22"/>
      <c r="K2" s="22"/>
    </row>
    <row r="3" spans="1:11" ht="15.95" customHeight="1" x14ac:dyDescent="0.25">
      <c r="A3" s="18" t="s">
        <v>57</v>
      </c>
      <c r="B3" s="18"/>
      <c r="C3" s="18"/>
      <c r="D3" s="18"/>
      <c r="E3" s="18"/>
      <c r="F3" s="18"/>
      <c r="G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3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946081.60813807161</v>
      </c>
      <c r="C7" s="16">
        <v>2.6951905735541364</v>
      </c>
      <c r="D7" s="17">
        <v>2549870.232066669</v>
      </c>
      <c r="E7" s="7">
        <v>86065.165903316156</v>
      </c>
      <c r="F7" s="7">
        <v>5960.3141711924172</v>
      </c>
      <c r="G7" s="16">
        <v>441.88942142250028</v>
      </c>
    </row>
    <row r="8" spans="1:11" ht="13.5" thickBot="1" x14ac:dyDescent="0.25">
      <c r="A8" s="6">
        <v>1991</v>
      </c>
      <c r="B8" s="7">
        <v>964035.09776601836</v>
      </c>
      <c r="C8" s="16">
        <v>2.7019090920727544</v>
      </c>
      <c r="D8" s="17">
        <v>2604735.1957312515</v>
      </c>
      <c r="E8" s="7">
        <v>86917.034159862887</v>
      </c>
      <c r="F8" s="7">
        <v>5889.620311125389</v>
      </c>
      <c r="G8" s="16">
        <v>463.93777214875041</v>
      </c>
    </row>
    <row r="9" spans="1:11" ht="13.5" thickBot="1" x14ac:dyDescent="0.25">
      <c r="A9" s="6">
        <v>1992</v>
      </c>
      <c r="B9" s="7">
        <v>977605.68687552144</v>
      </c>
      <c r="C9" s="16">
        <v>2.7144421919037911</v>
      </c>
      <c r="D9" s="17">
        <v>2653654.1235000016</v>
      </c>
      <c r="E9" s="7">
        <v>89465.521427500833</v>
      </c>
      <c r="F9" s="7">
        <v>5702.6655922598329</v>
      </c>
      <c r="G9" s="16">
        <v>476.79403851250038</v>
      </c>
    </row>
    <row r="10" spans="1:11" ht="13.5" thickBot="1" x14ac:dyDescent="0.25">
      <c r="A10" s="6">
        <v>1993</v>
      </c>
      <c r="B10" s="7">
        <v>988465.95184792986</v>
      </c>
      <c r="C10" s="16">
        <v>2.7019107819048394</v>
      </c>
      <c r="D10" s="17">
        <v>2670746.8128437516</v>
      </c>
      <c r="E10" s="7">
        <v>89562.870862199416</v>
      </c>
      <c r="F10" s="7">
        <v>5511.8250995847839</v>
      </c>
      <c r="G10" s="16">
        <v>485.62136435000042</v>
      </c>
    </row>
    <row r="11" spans="1:11" ht="13.5" thickBot="1" x14ac:dyDescent="0.25">
      <c r="A11" s="6">
        <v>1994</v>
      </c>
      <c r="B11" s="7">
        <v>998755.51121335779</v>
      </c>
      <c r="C11" s="16">
        <v>2.6922024726135403</v>
      </c>
      <c r="D11" s="17">
        <v>2688852.0568250022</v>
      </c>
      <c r="E11" s="7">
        <v>90499.671092854711</v>
      </c>
      <c r="F11" s="7">
        <v>5678.1777565952189</v>
      </c>
      <c r="G11" s="16">
        <v>492.37485763250044</v>
      </c>
    </row>
    <row r="12" spans="1:11" ht="13.5" thickBot="1" x14ac:dyDescent="0.25">
      <c r="A12" s="6">
        <v>1995</v>
      </c>
      <c r="B12" s="7">
        <v>1008967.7556336708</v>
      </c>
      <c r="C12" s="16">
        <v>2.6750246932432113</v>
      </c>
      <c r="D12" s="17">
        <v>2699013.6610062518</v>
      </c>
      <c r="E12" s="7">
        <v>93043.392978587523</v>
      </c>
      <c r="F12" s="7">
        <v>6100.3172491979431</v>
      </c>
      <c r="G12" s="16">
        <v>498.63482826312543</v>
      </c>
    </row>
    <row r="13" spans="1:11" ht="13.5" thickBot="1" x14ac:dyDescent="0.25">
      <c r="A13" s="6">
        <v>1996</v>
      </c>
      <c r="B13" s="7">
        <v>1019271.0683089161</v>
      </c>
      <c r="C13" s="16">
        <v>2.6630353284758841</v>
      </c>
      <c r="D13" s="17">
        <v>2714354.8641999997</v>
      </c>
      <c r="E13" s="7">
        <v>97342.630512285265</v>
      </c>
      <c r="F13" s="7">
        <v>6655.3958145642528</v>
      </c>
      <c r="G13" s="16">
        <v>505.96391717</v>
      </c>
    </row>
    <row r="14" spans="1:11" ht="13.5" thickBot="1" x14ac:dyDescent="0.25">
      <c r="A14" s="6">
        <v>1997</v>
      </c>
      <c r="B14" s="7">
        <v>1032418.6126430127</v>
      </c>
      <c r="C14" s="16">
        <v>2.6934867152686062</v>
      </c>
      <c r="D14" s="17">
        <v>2780805.8177499995</v>
      </c>
      <c r="E14" s="7">
        <v>103027.22977135466</v>
      </c>
      <c r="F14" s="7">
        <v>7431.5200428748058</v>
      </c>
      <c r="G14" s="16">
        <v>515.13321239499999</v>
      </c>
    </row>
    <row r="15" spans="1:11" ht="13.5" thickBot="1" x14ac:dyDescent="0.25">
      <c r="A15" s="6">
        <v>1998</v>
      </c>
      <c r="B15" s="7">
        <v>1047701.5932130343</v>
      </c>
      <c r="C15" s="16">
        <v>2.7131168038817832</v>
      </c>
      <c r="D15" s="17">
        <v>2842536.798</v>
      </c>
      <c r="E15" s="7">
        <v>113881.42352092628</v>
      </c>
      <c r="F15" s="7">
        <v>8682.3896762903278</v>
      </c>
      <c r="G15" s="16">
        <v>526.89009720000001</v>
      </c>
    </row>
    <row r="16" spans="1:11" ht="13.5" thickBot="1" x14ac:dyDescent="0.25">
      <c r="A16" s="6">
        <v>1999</v>
      </c>
      <c r="B16" s="7">
        <v>1064945.839919745</v>
      </c>
      <c r="C16" s="16">
        <v>2.7312129296586511</v>
      </c>
      <c r="D16" s="17">
        <v>2908593.8473749994</v>
      </c>
      <c r="E16" s="7">
        <v>121905.54162535812</v>
      </c>
      <c r="F16" s="7">
        <v>10446.824444038804</v>
      </c>
      <c r="G16" s="16">
        <v>543.21207520499991</v>
      </c>
    </row>
    <row r="17" spans="1:7" ht="13.5" thickBot="1" x14ac:dyDescent="0.25">
      <c r="A17" s="6">
        <v>2000</v>
      </c>
      <c r="B17" s="7">
        <v>1074995.8023808743</v>
      </c>
      <c r="C17" s="16">
        <v>2.7702975770425677</v>
      </c>
      <c r="D17" s="17">
        <v>2978058.2666666671</v>
      </c>
      <c r="E17" s="7">
        <v>131480.75065982057</v>
      </c>
      <c r="F17" s="7">
        <v>13044.355303686849</v>
      </c>
      <c r="G17" s="16">
        <v>563.30323824000016</v>
      </c>
    </row>
    <row r="18" spans="1:7" ht="13.5" thickBot="1" x14ac:dyDescent="0.25">
      <c r="A18" s="6">
        <v>2001</v>
      </c>
      <c r="B18" s="7">
        <v>1095008.4006394413</v>
      </c>
      <c r="C18" s="16">
        <v>2.7706325512921577</v>
      </c>
      <c r="D18" s="17">
        <v>3033865.9187500007</v>
      </c>
      <c r="E18" s="7">
        <v>135485.94020158297</v>
      </c>
      <c r="F18" s="7">
        <v>12236.799907884752</v>
      </c>
      <c r="G18" s="16">
        <v>584.10846156999992</v>
      </c>
    </row>
    <row r="19" spans="1:7" ht="13.5" thickBot="1" x14ac:dyDescent="0.25">
      <c r="A19" s="6">
        <v>2002</v>
      </c>
      <c r="B19" s="7">
        <v>1109413.1596157087</v>
      </c>
      <c r="C19" s="16">
        <v>2.7793049886555004</v>
      </c>
      <c r="D19" s="17">
        <v>3083397.5290000001</v>
      </c>
      <c r="E19" s="7">
        <v>139756.70172281982</v>
      </c>
      <c r="F19" s="7">
        <v>12079.089290266857</v>
      </c>
      <c r="G19" s="16">
        <v>602.78559327999994</v>
      </c>
    </row>
    <row r="20" spans="1:7" ht="13.5" thickBot="1" x14ac:dyDescent="0.25">
      <c r="A20" s="6">
        <v>2003</v>
      </c>
      <c r="B20" s="7">
        <v>1122284.2486897544</v>
      </c>
      <c r="C20" s="16">
        <v>2.7847685577162462</v>
      </c>
      <c r="D20" s="17">
        <v>3125301.8885714281</v>
      </c>
      <c r="E20" s="7">
        <v>144145.5845036988</v>
      </c>
      <c r="F20" s="7">
        <v>13446.141662205911</v>
      </c>
      <c r="G20" s="16">
        <v>619.14457727142849</v>
      </c>
    </row>
    <row r="21" spans="1:7" ht="13.5" thickBot="1" x14ac:dyDescent="0.25">
      <c r="A21" s="6">
        <v>2004</v>
      </c>
      <c r="B21" s="7">
        <v>1133711.8377033493</v>
      </c>
      <c r="C21" s="16">
        <v>2.7805722692917429</v>
      </c>
      <c r="D21" s="17">
        <v>3152367.6972857141</v>
      </c>
      <c r="E21" s="7">
        <v>151142.64802304551</v>
      </c>
      <c r="F21" s="7">
        <v>14278.077394220931</v>
      </c>
      <c r="G21" s="16">
        <v>635.73954203142898</v>
      </c>
    </row>
    <row r="22" spans="1:7" ht="13.5" thickBot="1" x14ac:dyDescent="0.25">
      <c r="A22" s="6">
        <v>2005</v>
      </c>
      <c r="B22" s="7">
        <v>1145728.614474084</v>
      </c>
      <c r="C22" s="16">
        <v>2.7619753506521727</v>
      </c>
      <c r="D22" s="17">
        <v>3164474.1917142863</v>
      </c>
      <c r="E22" s="7">
        <v>154105.66108639806</v>
      </c>
      <c r="F22" s="7">
        <v>15883.882783873565</v>
      </c>
      <c r="G22" s="16">
        <v>649.66577138857087</v>
      </c>
    </row>
    <row r="23" spans="1:7" ht="13.5" thickBot="1" x14ac:dyDescent="0.25">
      <c r="A23" s="6">
        <v>2006</v>
      </c>
      <c r="B23" s="7">
        <v>1161465.2376500061</v>
      </c>
      <c r="C23" s="16">
        <v>2.7401811437121637</v>
      </c>
      <c r="D23" s="17">
        <v>3182625.1432857136</v>
      </c>
      <c r="E23" s="7">
        <v>159215.30151949424</v>
      </c>
      <c r="F23" s="7">
        <v>17096.786813252867</v>
      </c>
      <c r="G23" s="16">
        <v>661.18107951142872</v>
      </c>
    </row>
    <row r="24" spans="1:7" ht="13.5" thickBot="1" x14ac:dyDescent="0.25">
      <c r="A24" s="6">
        <v>2007</v>
      </c>
      <c r="B24" s="7">
        <v>1175523.1231957446</v>
      </c>
      <c r="C24" s="16">
        <v>2.7378374029469152</v>
      </c>
      <c r="D24" s="17">
        <v>3218391.174714284</v>
      </c>
      <c r="E24" s="7">
        <v>161853.41396674197</v>
      </c>
      <c r="F24" s="7">
        <v>18544.72304070304</v>
      </c>
      <c r="G24" s="16">
        <v>676.70273266000004</v>
      </c>
    </row>
    <row r="25" spans="1:7" ht="13.5" thickBot="1" x14ac:dyDescent="0.25">
      <c r="A25" s="6">
        <v>2008</v>
      </c>
      <c r="B25" s="7">
        <v>1186827.3822088849</v>
      </c>
      <c r="C25" s="16">
        <v>2.7464397070031983</v>
      </c>
      <c r="D25" s="17">
        <v>3259549.8478571428</v>
      </c>
      <c r="E25" s="7">
        <v>163120.31987959362</v>
      </c>
      <c r="F25" s="7">
        <v>19378.887910711499</v>
      </c>
      <c r="G25" s="16">
        <v>689.6514082999995</v>
      </c>
    </row>
    <row r="26" spans="1:7" ht="13.5" thickBot="1" x14ac:dyDescent="0.25">
      <c r="A26" s="6">
        <v>2009</v>
      </c>
      <c r="B26" s="7">
        <v>1193525.3616152059</v>
      </c>
      <c r="C26" s="16">
        <v>2.7605269648741948</v>
      </c>
      <c r="D26" s="17">
        <v>3294758.9440000001</v>
      </c>
      <c r="E26" s="7">
        <v>158260.43093621975</v>
      </c>
      <c r="F26" s="7">
        <v>19659.60946559325</v>
      </c>
      <c r="G26" s="16">
        <v>699.30358322000006</v>
      </c>
    </row>
    <row r="27" spans="1:7" ht="13.5" thickBot="1" x14ac:dyDescent="0.25">
      <c r="A27" s="6">
        <v>2010</v>
      </c>
      <c r="B27" s="7">
        <v>1198148.7502386486</v>
      </c>
      <c r="C27" s="16">
        <v>2.775131703766418</v>
      </c>
      <c r="D27" s="17">
        <v>3325020.5826153853</v>
      </c>
      <c r="E27" s="7">
        <v>159532.54713566409</v>
      </c>
      <c r="F27" s="7">
        <v>20027.399544334803</v>
      </c>
      <c r="G27" s="16">
        <v>703.90818788000001</v>
      </c>
    </row>
    <row r="28" spans="1:7" ht="13.5" thickBot="1" x14ac:dyDescent="0.25">
      <c r="A28" s="6">
        <v>2011</v>
      </c>
      <c r="B28" s="7">
        <v>1201755.0642283906</v>
      </c>
      <c r="C28" s="16">
        <v>2.7885066574547017</v>
      </c>
      <c r="D28" s="17">
        <v>3351101.9972307696</v>
      </c>
      <c r="E28" s="7">
        <v>166876.19047466674</v>
      </c>
      <c r="F28" s="7">
        <v>19830.715108367178</v>
      </c>
      <c r="G28" s="16">
        <v>706.56747588000007</v>
      </c>
    </row>
    <row r="29" spans="1:7" ht="13.5" thickBot="1" x14ac:dyDescent="0.25">
      <c r="A29" s="6">
        <v>2012</v>
      </c>
      <c r="B29" s="7">
        <v>1205838.3435408722</v>
      </c>
      <c r="C29" s="16">
        <v>2.803910282159908</v>
      </c>
      <c r="D29" s="17">
        <v>3381062.5300769233</v>
      </c>
      <c r="E29" s="7">
        <v>174268.15288609354</v>
      </c>
      <c r="F29" s="7">
        <v>20762.47934828747</v>
      </c>
      <c r="G29" s="16">
        <v>711.82922673999997</v>
      </c>
    </row>
    <row r="30" spans="1:7" ht="13.5" thickBot="1" x14ac:dyDescent="0.25">
      <c r="A30" s="6">
        <v>2013</v>
      </c>
      <c r="B30" s="7">
        <v>1204423.4743397967</v>
      </c>
      <c r="C30" s="16">
        <v>2.8309938320735824</v>
      </c>
      <c r="D30" s="17">
        <v>3409715.427060599</v>
      </c>
      <c r="E30" s="7">
        <v>176658.35696637354</v>
      </c>
      <c r="F30" s="7">
        <v>21289.513667777723</v>
      </c>
      <c r="G30" s="16">
        <v>724.36275991745765</v>
      </c>
    </row>
    <row r="31" spans="1:7" ht="13.5" thickBot="1" x14ac:dyDescent="0.25">
      <c r="A31" s="6">
        <v>2014</v>
      </c>
      <c r="B31" s="7">
        <v>1215582.7947955665</v>
      </c>
      <c r="C31" s="16">
        <v>2.8509586975767229</v>
      </c>
      <c r="D31" s="17">
        <v>3465576.3414470409</v>
      </c>
      <c r="E31" s="7">
        <v>184035.89446758336</v>
      </c>
      <c r="F31" s="7">
        <v>23604.414563180409</v>
      </c>
      <c r="G31" s="16">
        <v>738.07708253741851</v>
      </c>
    </row>
    <row r="32" spans="1:7" ht="13.5" thickBot="1" x14ac:dyDescent="0.25">
      <c r="A32" s="6">
        <v>2015</v>
      </c>
      <c r="B32" s="7">
        <v>1230838.2754512934</v>
      </c>
      <c r="C32" s="16">
        <v>2.844094712901033</v>
      </c>
      <c r="D32" s="17">
        <v>3500620.6316472492</v>
      </c>
      <c r="E32" s="7">
        <v>192475.61505608499</v>
      </c>
      <c r="F32" s="7">
        <v>24508.994108851046</v>
      </c>
      <c r="G32" s="16">
        <v>751.53071565143432</v>
      </c>
    </row>
    <row r="33" spans="1:7" ht="13.5" thickBot="1" x14ac:dyDescent="0.25">
      <c r="A33" s="6">
        <v>2016</v>
      </c>
      <c r="B33" s="7">
        <v>1256123.429639661</v>
      </c>
      <c r="C33" s="16">
        <v>2.8144996044864263</v>
      </c>
      <c r="D33" s="17">
        <v>3535358.8959069592</v>
      </c>
      <c r="E33" s="7">
        <v>200448.45653726417</v>
      </c>
      <c r="F33" s="7">
        <v>25156.469869809127</v>
      </c>
      <c r="G33" s="16">
        <v>764.77356848974534</v>
      </c>
    </row>
    <row r="34" spans="1:7" ht="13.5" thickBot="1" x14ac:dyDescent="0.25">
      <c r="A34" s="6">
        <v>2017</v>
      </c>
      <c r="B34" s="7">
        <v>1276251.7964846382</v>
      </c>
      <c r="C34" s="16">
        <v>2.7962674016224742</v>
      </c>
      <c r="D34" s="17">
        <v>3568741.2947721141</v>
      </c>
      <c r="E34" s="7">
        <v>207647.62342921103</v>
      </c>
      <c r="F34" s="7">
        <v>25837.651910305849</v>
      </c>
      <c r="G34" s="16">
        <v>779.30485829528209</v>
      </c>
    </row>
    <row r="35" spans="1:7" ht="13.5" thickBot="1" x14ac:dyDescent="0.25">
      <c r="A35" s="6">
        <v>2018</v>
      </c>
      <c r="B35" s="7">
        <v>1289752.0198032919</v>
      </c>
      <c r="C35" s="16">
        <v>2.7916118100525882</v>
      </c>
      <c r="D35" s="17">
        <v>3600486.9705220493</v>
      </c>
      <c r="E35" s="7">
        <v>214030.63419874982</v>
      </c>
      <c r="F35" s="7">
        <v>26575.877337803748</v>
      </c>
      <c r="G35" s="16">
        <v>793.4955268643414</v>
      </c>
    </row>
    <row r="36" spans="1:7" ht="13.5" thickBot="1" x14ac:dyDescent="0.25">
      <c r="A36" s="6">
        <v>2019</v>
      </c>
      <c r="B36" s="7">
        <v>1301094.4071135286</v>
      </c>
      <c r="C36" s="16">
        <v>2.7904434409538625</v>
      </c>
      <c r="D36" s="17">
        <v>3630630.3543917006</v>
      </c>
      <c r="E36" s="7">
        <v>218427.76935328444</v>
      </c>
      <c r="F36" s="7">
        <v>27238.691654157683</v>
      </c>
      <c r="G36" s="16">
        <v>807.20627061204527</v>
      </c>
    </row>
    <row r="37" spans="1:7" ht="13.5" thickBot="1" x14ac:dyDescent="0.25">
      <c r="A37" s="6">
        <v>2020</v>
      </c>
      <c r="B37" s="7">
        <v>1311740.0503800968</v>
      </c>
      <c r="C37" s="16">
        <v>2.7895805576495056</v>
      </c>
      <c r="D37" s="17">
        <v>3659204.5412305011</v>
      </c>
      <c r="E37" s="7">
        <v>222992.62315422404</v>
      </c>
      <c r="F37" s="7">
        <v>27861.121848605104</v>
      </c>
      <c r="G37" s="16">
        <v>820.26491542414192</v>
      </c>
    </row>
    <row r="38" spans="1:7" ht="13.5" thickBot="1" x14ac:dyDescent="0.25">
      <c r="A38" s="6">
        <v>2021</v>
      </c>
      <c r="B38" s="7">
        <v>1320921.723176728</v>
      </c>
      <c r="C38" s="16">
        <v>2.79086250893037</v>
      </c>
      <c r="D38" s="17">
        <v>3686510.9144456307</v>
      </c>
      <c r="E38" s="7">
        <v>228292.01258363572</v>
      </c>
      <c r="F38" s="7">
        <v>28481.326299483746</v>
      </c>
      <c r="G38" s="16">
        <v>832.76537031553642</v>
      </c>
    </row>
    <row r="39" spans="1:7" ht="13.5" thickBot="1" x14ac:dyDescent="0.25">
      <c r="A39" s="6">
        <v>2022</v>
      </c>
      <c r="B39" s="7">
        <v>1330093.7940806253</v>
      </c>
      <c r="C39" s="16">
        <v>2.7916452101964611</v>
      </c>
      <c r="D39" s="17">
        <v>3713149.9693572158</v>
      </c>
      <c r="E39" s="7">
        <v>233980.52146166877</v>
      </c>
      <c r="F39" s="7">
        <v>29151.19293503436</v>
      </c>
      <c r="G39" s="16">
        <v>844.99198396362112</v>
      </c>
    </row>
    <row r="40" spans="1:7" ht="13.5" thickBot="1" x14ac:dyDescent="0.25">
      <c r="A40" s="6">
        <v>2023</v>
      </c>
      <c r="B40" s="7">
        <v>1339014.9898701978</v>
      </c>
      <c r="C40" s="16">
        <v>2.7910995015800064</v>
      </c>
      <c r="D40" s="17">
        <v>3737324.0708348667</v>
      </c>
      <c r="E40" s="7">
        <v>239822.80955789294</v>
      </c>
      <c r="F40" s="7">
        <v>29829.303194143489</v>
      </c>
      <c r="G40" s="16">
        <v>857.44036169642095</v>
      </c>
    </row>
    <row r="41" spans="1:7" ht="13.5" thickBot="1" x14ac:dyDescent="0.25">
      <c r="A41" s="6">
        <v>2024</v>
      </c>
      <c r="B41" s="7">
        <v>1347073.749902667</v>
      </c>
      <c r="C41" s="16">
        <v>2.7918876006293294</v>
      </c>
      <c r="D41" s="17">
        <v>3760878.4994865102</v>
      </c>
      <c r="E41" s="7">
        <v>245772.438206016</v>
      </c>
      <c r="F41" s="7">
        <v>30508.124560329969</v>
      </c>
      <c r="G41" s="16">
        <v>870.13238173689388</v>
      </c>
    </row>
    <row r="42" spans="1:7" ht="13.5" thickBot="1" x14ac:dyDescent="0.25">
      <c r="A42" s="6">
        <v>2025</v>
      </c>
      <c r="B42" s="7">
        <v>1355497.0263329623</v>
      </c>
      <c r="C42" s="16">
        <v>2.7916271671614901</v>
      </c>
      <c r="D42" s="17">
        <v>3784042.3237177115</v>
      </c>
      <c r="E42" s="7">
        <v>251750.15998737194</v>
      </c>
      <c r="F42" s="7">
        <v>31201.018650222424</v>
      </c>
      <c r="G42" s="16">
        <v>882.92791946943112</v>
      </c>
    </row>
    <row r="43" spans="1:7" ht="14.1" customHeight="1" thickBot="1" x14ac:dyDescent="0.25">
      <c r="A43" s="6">
        <v>2026</v>
      </c>
      <c r="B43" s="7">
        <v>1363057.9311766711</v>
      </c>
      <c r="C43" s="16">
        <v>2.7932002864005843</v>
      </c>
      <c r="D43" s="17">
        <v>3807293.8037432656</v>
      </c>
      <c r="E43" s="7">
        <v>257920.9301368701</v>
      </c>
      <c r="F43" s="7">
        <v>31902.316232069941</v>
      </c>
      <c r="G43" s="16">
        <v>895.75622202030399</v>
      </c>
    </row>
    <row r="44" spans="1:7" ht="15.75" customHeight="1" x14ac:dyDescent="0.2">
      <c r="A44" s="4"/>
    </row>
    <row r="45" spans="1:7" ht="15.75" x14ac:dyDescent="0.25">
      <c r="A45" s="19" t="s">
        <v>25</v>
      </c>
      <c r="B45" s="19"/>
      <c r="C45" s="19"/>
      <c r="D45" s="19"/>
      <c r="E45" s="19"/>
      <c r="F45" s="19"/>
      <c r="G45" s="19"/>
    </row>
    <row r="46" spans="1:7" x14ac:dyDescent="0.2">
      <c r="A46" s="8" t="s">
        <v>26</v>
      </c>
      <c r="B46" s="12">
        <f>EXP((LN(B17/B7)/10))-1</f>
        <v>1.2856260562032151E-2</v>
      </c>
      <c r="C46" s="12">
        <f t="shared" ref="C46:G46" si="0">EXP((LN(C17/C7)/10))-1</f>
        <v>2.7523635521318202E-3</v>
      </c>
      <c r="D46" s="12">
        <f t="shared" si="0"/>
        <v>1.56440092171517E-2</v>
      </c>
      <c r="E46" s="12">
        <f t="shared" si="0"/>
        <v>4.3286232787176138E-2</v>
      </c>
      <c r="F46" s="12">
        <f t="shared" si="0"/>
        <v>8.1472166801789037E-2</v>
      </c>
      <c r="G46" s="12">
        <f t="shared" si="0"/>
        <v>2.4572899314312835E-2</v>
      </c>
    </row>
    <row r="47" spans="1:7" x14ac:dyDescent="0.2">
      <c r="A47" s="8" t="s">
        <v>27</v>
      </c>
      <c r="B47" s="12">
        <f>EXP((LN(B30/B17)/13))-1</f>
        <v>8.783291106072566E-3</v>
      </c>
      <c r="C47" s="12">
        <f t="shared" ref="C47:G47" si="1">EXP((LN(C30/C17)/13))-1</f>
        <v>1.6685508269946858E-3</v>
      </c>
      <c r="D47" s="12">
        <f t="shared" si="1"/>
        <v>1.0466497300706035E-2</v>
      </c>
      <c r="E47" s="12">
        <f t="shared" si="1"/>
        <v>2.2979846472231724E-2</v>
      </c>
      <c r="F47" s="12">
        <f t="shared" si="1"/>
        <v>3.8400420825698722E-2</v>
      </c>
      <c r="G47" s="12">
        <f t="shared" si="1"/>
        <v>1.9532481670722524E-2</v>
      </c>
    </row>
    <row r="48" spans="1:7" x14ac:dyDescent="0.2">
      <c r="A48" s="8" t="s">
        <v>28</v>
      </c>
      <c r="B48" s="12">
        <f>EXP((LN(B32/B30)/2))-1</f>
        <v>1.0906271508081877E-2</v>
      </c>
      <c r="C48" s="12">
        <f t="shared" ref="C48:G48" si="2">EXP((LN(C32/C30)/2))-1</f>
        <v>2.3111599604799249E-3</v>
      </c>
      <c r="D48" s="12">
        <f t="shared" si="2"/>
        <v>1.3242637606589724E-2</v>
      </c>
      <c r="E48" s="12">
        <f t="shared" si="2"/>
        <v>4.3808344944936906E-2</v>
      </c>
      <c r="F48" s="12">
        <f t="shared" si="2"/>
        <v>7.2950961774199019E-2</v>
      </c>
      <c r="G48" s="12">
        <f t="shared" si="2"/>
        <v>1.8580388760102595E-2</v>
      </c>
    </row>
    <row r="49" spans="1:7" ht="14.1" customHeight="1" x14ac:dyDescent="0.2">
      <c r="A49" s="8" t="s">
        <v>60</v>
      </c>
      <c r="B49" s="12">
        <f>EXP((LN(B43/B30)/13))-1</f>
        <v>9.5631021338928868E-3</v>
      </c>
      <c r="C49" s="12">
        <f t="shared" ref="C49:G49" si="3">EXP((LN(C43/C30)/13))-1</f>
        <v>-1.0332990779517992E-3</v>
      </c>
      <c r="D49" s="12">
        <f t="shared" si="3"/>
        <v>8.519921511323636E-3</v>
      </c>
      <c r="E49" s="12">
        <f t="shared" si="3"/>
        <v>2.9538263865544367E-2</v>
      </c>
      <c r="F49" s="12">
        <f t="shared" si="3"/>
        <v>3.1601670047778585E-2</v>
      </c>
      <c r="G49" s="12">
        <f t="shared" si="3"/>
        <v>1.6470786419718886E-2</v>
      </c>
    </row>
    <row r="50" spans="1:7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2.85546875" style="1" customWidth="1"/>
    <col min="6" max="16384" width="9.140625" style="1"/>
  </cols>
  <sheetData>
    <row r="1" spans="1:7" ht="15.95" customHeight="1" x14ac:dyDescent="0.25">
      <c r="A1" s="18" t="s">
        <v>77</v>
      </c>
      <c r="B1" s="18"/>
      <c r="C1" s="18"/>
      <c r="D1" s="18"/>
      <c r="E1" s="18"/>
    </row>
    <row r="2" spans="1:7" ht="15.75" customHeight="1" x14ac:dyDescent="0.25">
      <c r="A2" s="18" t="s">
        <v>62</v>
      </c>
      <c r="B2" s="18"/>
      <c r="C2" s="18"/>
      <c r="D2" s="18"/>
      <c r="E2" s="18"/>
    </row>
    <row r="3" spans="1:7" ht="15.75" customHeight="1" x14ac:dyDescent="0.25">
      <c r="A3" s="18" t="s">
        <v>58</v>
      </c>
      <c r="B3" s="18"/>
      <c r="C3" s="18"/>
      <c r="D3" s="18"/>
      <c r="E3" s="18"/>
    </row>
    <row r="4" spans="1:7" ht="15.75" customHeight="1" x14ac:dyDescent="0.25">
      <c r="A4" s="21" t="s">
        <v>79</v>
      </c>
      <c r="B4" s="21"/>
      <c r="C4" s="21"/>
      <c r="D4" s="21"/>
      <c r="E4" s="21"/>
      <c r="F4" s="23"/>
      <c r="G4" s="23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5" t="s">
        <v>19</v>
      </c>
    </row>
    <row r="7" spans="1:7" ht="13.5" thickBot="1" x14ac:dyDescent="0.25">
      <c r="A7" s="6">
        <v>1990</v>
      </c>
      <c r="B7" s="11">
        <v>16.167503186778625</v>
      </c>
      <c r="C7" s="11">
        <v>13.61375607841401</v>
      </c>
      <c r="D7" s="11">
        <v>11.274471080482041</v>
      </c>
      <c r="E7" s="11">
        <v>12.993705280079272</v>
      </c>
    </row>
    <row r="8" spans="1:7" ht="13.5" thickBot="1" x14ac:dyDescent="0.25">
      <c r="A8" s="6">
        <v>1991</v>
      </c>
      <c r="B8" s="11">
        <v>16.438831079869818</v>
      </c>
      <c r="C8" s="11">
        <v>14.065697674046014</v>
      </c>
      <c r="D8" s="11">
        <v>11.55388121959566</v>
      </c>
      <c r="E8" s="11">
        <v>13.36006972494077</v>
      </c>
    </row>
    <row r="9" spans="1:7" ht="13.5" thickBot="1" x14ac:dyDescent="0.25">
      <c r="A9" s="6">
        <v>1992</v>
      </c>
      <c r="B9" s="11">
        <v>16.286990360752224</v>
      </c>
      <c r="C9" s="11">
        <v>13.784287173305295</v>
      </c>
      <c r="D9" s="11">
        <v>11.15429158608762</v>
      </c>
      <c r="E9" s="11">
        <v>13.472179596415037</v>
      </c>
    </row>
    <row r="10" spans="1:7" ht="13.5" thickBot="1" x14ac:dyDescent="0.25">
      <c r="A10" s="6">
        <v>1993</v>
      </c>
      <c r="B10" s="11">
        <v>15.958401189192278</v>
      </c>
      <c r="C10" s="11">
        <v>13.861146116484292</v>
      </c>
      <c r="D10" s="11">
        <v>10.697164540091437</v>
      </c>
      <c r="E10" s="11">
        <v>14.233010134397148</v>
      </c>
    </row>
    <row r="11" spans="1:7" ht="13.5" thickBot="1" x14ac:dyDescent="0.25">
      <c r="A11" s="6">
        <v>1994</v>
      </c>
      <c r="B11" s="11">
        <v>15.937963124477472</v>
      </c>
      <c r="C11" s="11">
        <v>14.249248290845085</v>
      </c>
      <c r="D11" s="11">
        <v>10.849548181100058</v>
      </c>
      <c r="E11" s="11">
        <v>15.607522127947851</v>
      </c>
    </row>
    <row r="12" spans="1:7" ht="13.5" thickBot="1" x14ac:dyDescent="0.25">
      <c r="A12" s="6">
        <v>1995</v>
      </c>
      <c r="B12" s="11">
        <v>15.677510274122683</v>
      </c>
      <c r="C12" s="11">
        <v>14.114181862185774</v>
      </c>
      <c r="D12" s="11">
        <v>10.666833988188326</v>
      </c>
      <c r="E12" s="11">
        <v>15.659613545505755</v>
      </c>
    </row>
    <row r="13" spans="1:7" ht="13.5" thickBot="1" x14ac:dyDescent="0.25">
      <c r="A13" s="6">
        <v>1996</v>
      </c>
      <c r="B13" s="11">
        <v>15.127309606233382</v>
      </c>
      <c r="C13" s="11">
        <v>13.614306419513611</v>
      </c>
      <c r="D13" s="11">
        <v>10.205775237606527</v>
      </c>
      <c r="E13" s="11">
        <v>15.258524810663372</v>
      </c>
    </row>
    <row r="14" spans="1:7" ht="13.5" thickBot="1" x14ac:dyDescent="0.25">
      <c r="A14" s="6">
        <v>1997</v>
      </c>
      <c r="B14" s="11">
        <v>15.245572802817454</v>
      </c>
      <c r="C14" s="11">
        <v>13.572278788002981</v>
      </c>
      <c r="D14" s="11">
        <v>10.194239632070161</v>
      </c>
      <c r="E14" s="11">
        <v>15.647794435598126</v>
      </c>
    </row>
    <row r="15" spans="1:7" ht="13.5" thickBot="1" x14ac:dyDescent="0.25">
      <c r="A15" s="6">
        <v>1998</v>
      </c>
      <c r="B15" s="11">
        <v>13.628646468044524</v>
      </c>
      <c r="C15" s="11">
        <v>12.909738572985644</v>
      </c>
      <c r="D15" s="11">
        <v>10.09634027185154</v>
      </c>
      <c r="E15" s="11">
        <v>15.489909375872639</v>
      </c>
    </row>
    <row r="16" spans="1:7" ht="13.5" thickBot="1" x14ac:dyDescent="0.25">
      <c r="A16" s="6">
        <v>1999</v>
      </c>
      <c r="B16" s="11">
        <v>13.927426800724646</v>
      </c>
      <c r="C16" s="11">
        <v>12.707905445656051</v>
      </c>
      <c r="D16" s="11">
        <v>9.5214361863122878</v>
      </c>
      <c r="E16" s="11">
        <v>15.186970491390865</v>
      </c>
    </row>
    <row r="17" spans="1:5" ht="13.5" thickBot="1" x14ac:dyDescent="0.25">
      <c r="A17" s="6">
        <v>2000</v>
      </c>
      <c r="B17" s="11">
        <v>17.766228837244082</v>
      </c>
      <c r="C17" s="11">
        <v>16.107718856278286</v>
      </c>
      <c r="D17" s="11">
        <v>15.798413292359978</v>
      </c>
      <c r="E17" s="11">
        <v>21.29854417247239</v>
      </c>
    </row>
    <row r="18" spans="1:5" ht="13.5" thickBot="1" x14ac:dyDescent="0.25">
      <c r="A18" s="6">
        <v>2001</v>
      </c>
      <c r="B18" s="11">
        <v>17.587563008106741</v>
      </c>
      <c r="C18" s="11">
        <v>15.339868494670739</v>
      </c>
      <c r="D18" s="11">
        <v>18.034494694719513</v>
      </c>
      <c r="E18" s="11">
        <v>21.977001990524478</v>
      </c>
    </row>
    <row r="19" spans="1:5" ht="13.5" thickBot="1" x14ac:dyDescent="0.25">
      <c r="A19" s="6">
        <v>2002</v>
      </c>
      <c r="B19" s="11">
        <v>17.968847155775421</v>
      </c>
      <c r="C19" s="11">
        <v>16.31627476323488</v>
      </c>
      <c r="D19" s="11">
        <v>14.854814282825213</v>
      </c>
      <c r="E19" s="11">
        <v>19.553764891682974</v>
      </c>
    </row>
    <row r="20" spans="1:5" ht="13.5" thickBot="1" x14ac:dyDescent="0.25">
      <c r="A20" s="6">
        <v>2003</v>
      </c>
      <c r="B20" s="11">
        <v>17.900915976343317</v>
      </c>
      <c r="C20" s="11">
        <v>15.536074601356304</v>
      </c>
      <c r="D20" s="11">
        <v>14.815996462641511</v>
      </c>
      <c r="E20" s="11">
        <v>18.557375946917773</v>
      </c>
    </row>
    <row r="21" spans="1:5" ht="13.5" thickBot="1" x14ac:dyDescent="0.25">
      <c r="A21" s="6">
        <v>2004</v>
      </c>
      <c r="B21" s="11">
        <v>17.091330668600868</v>
      </c>
      <c r="C21" s="11">
        <v>15.17656389552568</v>
      </c>
      <c r="D21" s="11">
        <v>13.213150925118667</v>
      </c>
      <c r="E21" s="11">
        <v>16.941072387341904</v>
      </c>
    </row>
    <row r="22" spans="1:5" ht="13.5" thickBot="1" x14ac:dyDescent="0.25">
      <c r="A22" s="6">
        <v>2005</v>
      </c>
      <c r="B22" s="11">
        <v>16.910299437986627</v>
      </c>
      <c r="C22" s="11">
        <v>14.713709383910112</v>
      </c>
      <c r="D22" s="11">
        <v>12.651535201160076</v>
      </c>
      <c r="E22" s="11">
        <v>16.229098645088857</v>
      </c>
    </row>
    <row r="23" spans="1:5" ht="13.5" thickBot="1" x14ac:dyDescent="0.25">
      <c r="A23" s="6">
        <v>2006</v>
      </c>
      <c r="B23" s="11">
        <v>18.18541141304712</v>
      </c>
      <c r="C23" s="11">
        <v>14.835873701607412</v>
      </c>
      <c r="D23" s="11">
        <v>12.984911305628657</v>
      </c>
      <c r="E23" s="11">
        <v>16.884686678461325</v>
      </c>
    </row>
    <row r="24" spans="1:5" ht="13.5" thickBot="1" x14ac:dyDescent="0.25">
      <c r="A24" s="6">
        <v>2007</v>
      </c>
      <c r="B24" s="11">
        <v>17.232725133117786</v>
      </c>
      <c r="C24" s="11">
        <v>14.794882396437583</v>
      </c>
      <c r="D24" s="11">
        <v>13.47905086683309</v>
      </c>
      <c r="E24" s="11">
        <v>17.063632522575883</v>
      </c>
    </row>
    <row r="25" spans="1:5" ht="13.5" thickBot="1" x14ac:dyDescent="0.25">
      <c r="A25" s="6">
        <v>2008</v>
      </c>
      <c r="B25" s="11">
        <v>16.851082619259934</v>
      </c>
      <c r="C25" s="11">
        <v>14.534724266652484</v>
      </c>
      <c r="D25" s="11">
        <v>13.084548706990649</v>
      </c>
      <c r="E25" s="11">
        <v>17.28546033412405</v>
      </c>
    </row>
    <row r="26" spans="1:5" ht="13.5" thickBot="1" x14ac:dyDescent="0.25">
      <c r="A26" s="6">
        <v>2009</v>
      </c>
      <c r="B26" s="11">
        <v>19.057740780063799</v>
      </c>
      <c r="C26" s="11">
        <v>16.537855289178662</v>
      </c>
      <c r="D26" s="11">
        <v>15.014352534070332</v>
      </c>
      <c r="E26" s="11">
        <v>18.871625161266444</v>
      </c>
    </row>
    <row r="27" spans="1:5" ht="13.5" thickBot="1" x14ac:dyDescent="0.25">
      <c r="A27" s="6">
        <v>2010</v>
      </c>
      <c r="B27" s="11">
        <v>17.908761205156914</v>
      </c>
      <c r="C27" s="11">
        <v>16.537855289178662</v>
      </c>
      <c r="D27" s="11">
        <v>15.061780893867439</v>
      </c>
      <c r="E27" s="11">
        <v>18.221058012858546</v>
      </c>
    </row>
    <row r="28" spans="1:5" ht="13.5" thickBot="1" x14ac:dyDescent="0.25">
      <c r="A28" s="6">
        <v>2011</v>
      </c>
      <c r="B28" s="11">
        <v>17.967975048075807</v>
      </c>
      <c r="C28" s="11">
        <v>15.896526620684289</v>
      </c>
      <c r="D28" s="11">
        <v>11.318999999999999</v>
      </c>
      <c r="E28" s="11">
        <v>18.221058012858546</v>
      </c>
    </row>
    <row r="29" spans="1:5" ht="13.5" thickBot="1" x14ac:dyDescent="0.25">
      <c r="A29" s="6">
        <v>2012</v>
      </c>
      <c r="B29" s="11">
        <v>16.610025767844579</v>
      </c>
      <c r="C29" s="11">
        <v>15.060049670254681</v>
      </c>
      <c r="D29" s="11">
        <v>10.58</v>
      </c>
      <c r="E29" s="11">
        <v>18.221058012858546</v>
      </c>
    </row>
    <row r="30" spans="1:5" ht="13.5" thickBot="1" x14ac:dyDescent="0.25">
      <c r="A30" s="6">
        <v>2013</v>
      </c>
      <c r="B30" s="11">
        <v>17.352</v>
      </c>
      <c r="C30" s="11">
        <v>15.467000000000001</v>
      </c>
      <c r="D30" s="11">
        <v>10.6858</v>
      </c>
      <c r="E30" s="11">
        <v>18.350773357137282</v>
      </c>
    </row>
    <row r="31" spans="1:5" ht="13.5" thickBot="1" x14ac:dyDescent="0.25">
      <c r="A31" s="6">
        <v>2014</v>
      </c>
      <c r="B31" s="11">
        <v>18.529737556561081</v>
      </c>
      <c r="C31" s="11">
        <v>16.516796380090494</v>
      </c>
      <c r="D31" s="11">
        <v>11.411080542986424</v>
      </c>
      <c r="E31" s="11">
        <v>19.596300960562886</v>
      </c>
    </row>
    <row r="32" spans="1:5" ht="13.5" thickBot="1" x14ac:dyDescent="0.25">
      <c r="A32" s="6">
        <v>2015</v>
      </c>
      <c r="B32" s="11">
        <v>18.039013574660625</v>
      </c>
      <c r="C32" s="11">
        <v>16.079381221719451</v>
      </c>
      <c r="D32" s="11">
        <v>11.108880316742079</v>
      </c>
      <c r="E32" s="11">
        <v>19.077331125802214</v>
      </c>
    </row>
    <row r="33" spans="1:5" ht="13.5" thickBot="1" x14ac:dyDescent="0.25">
      <c r="A33" s="6">
        <v>2016</v>
      </c>
      <c r="B33" s="11">
        <v>18.971389140271487</v>
      </c>
      <c r="C33" s="11">
        <v>16.91047002262443</v>
      </c>
      <c r="D33" s="11">
        <v>11.683060746606333</v>
      </c>
      <c r="E33" s="11">
        <v>20.063373811847487</v>
      </c>
    </row>
    <row r="34" spans="1:5" ht="13.5" thickBot="1" x14ac:dyDescent="0.25">
      <c r="A34" s="6">
        <v>2017</v>
      </c>
      <c r="B34" s="11">
        <v>19.619144796380084</v>
      </c>
      <c r="C34" s="11">
        <v>17.487858031674204</v>
      </c>
      <c r="D34" s="11">
        <v>12.081965045248866</v>
      </c>
      <c r="E34" s="11">
        <v>20.748413993731571</v>
      </c>
    </row>
    <row r="35" spans="1:5" ht="13.5" thickBot="1" x14ac:dyDescent="0.25">
      <c r="A35" s="6">
        <v>2018</v>
      </c>
      <c r="B35" s="11">
        <v>19.638773755656104</v>
      </c>
      <c r="C35" s="11">
        <v>17.505354638009049</v>
      </c>
      <c r="D35" s="11">
        <v>12.094053054298643</v>
      </c>
      <c r="E35" s="11">
        <v>20.769172787122002</v>
      </c>
    </row>
    <row r="36" spans="1:5" ht="13.5" thickBot="1" x14ac:dyDescent="0.25">
      <c r="A36" s="6">
        <v>2019</v>
      </c>
      <c r="B36" s="11">
        <v>19.972466063348406</v>
      </c>
      <c r="C36" s="11">
        <v>17.802796945701353</v>
      </c>
      <c r="D36" s="11">
        <v>12.299549208144795</v>
      </c>
      <c r="E36" s="11">
        <v>21.122072274759255</v>
      </c>
    </row>
    <row r="37" spans="1:5" ht="13.5" thickBot="1" x14ac:dyDescent="0.25">
      <c r="A37" s="6">
        <v>2020</v>
      </c>
      <c r="B37" s="11">
        <v>20.0706108597285</v>
      </c>
      <c r="C37" s="11">
        <v>17.890279977375563</v>
      </c>
      <c r="D37" s="11">
        <v>12.359989253393666</v>
      </c>
      <c r="E37" s="11">
        <v>21.22586624171139</v>
      </c>
    </row>
    <row r="38" spans="1:5" ht="13.5" thickBot="1" x14ac:dyDescent="0.25">
      <c r="A38" s="6">
        <v>2021</v>
      </c>
      <c r="B38" s="11">
        <v>20.129497737556555</v>
      </c>
      <c r="C38" s="11">
        <v>17.942769796380087</v>
      </c>
      <c r="D38" s="11">
        <v>12.396253280542988</v>
      </c>
      <c r="E38" s="11">
        <v>21.28814262188267</v>
      </c>
    </row>
    <row r="39" spans="1:5" ht="13.5" thickBot="1" x14ac:dyDescent="0.25">
      <c r="A39" s="6">
        <v>2022</v>
      </c>
      <c r="B39" s="11">
        <v>20.20801357466063</v>
      </c>
      <c r="C39" s="11">
        <v>18.012756221719453</v>
      </c>
      <c r="D39" s="11">
        <v>12.444605316742082</v>
      </c>
      <c r="E39" s="11">
        <v>21.371177795444378</v>
      </c>
    </row>
    <row r="40" spans="1:5" ht="13.5" thickBot="1" x14ac:dyDescent="0.25">
      <c r="A40" s="6">
        <v>2023</v>
      </c>
      <c r="B40" s="11">
        <v>20.306158371040723</v>
      </c>
      <c r="C40" s="11">
        <v>18.100239253393664</v>
      </c>
      <c r="D40" s="11">
        <v>12.505045361990952</v>
      </c>
      <c r="E40" s="11">
        <v>21.474971762396514</v>
      </c>
    </row>
    <row r="41" spans="1:5" ht="13.5" thickBot="1" x14ac:dyDescent="0.25">
      <c r="A41" s="6">
        <v>2024</v>
      </c>
      <c r="B41" s="11">
        <v>20.502447963800908</v>
      </c>
      <c r="C41" s="11">
        <v>18.275205316742081</v>
      </c>
      <c r="D41" s="11">
        <v>12.625925452488691</v>
      </c>
      <c r="E41" s="11">
        <v>21.682559696300785</v>
      </c>
    </row>
    <row r="42" spans="1:5" ht="13.5" thickBot="1" x14ac:dyDescent="0.25">
      <c r="A42" s="6">
        <v>2025</v>
      </c>
      <c r="B42" s="11">
        <v>20.649665158371043</v>
      </c>
      <c r="C42" s="11">
        <v>18.406429864253393</v>
      </c>
      <c r="D42" s="11">
        <v>12.716585520361994</v>
      </c>
      <c r="E42" s="11">
        <v>21.838250646728987</v>
      </c>
    </row>
    <row r="43" spans="1:5" ht="14.1" customHeight="1" thickBot="1" x14ac:dyDescent="0.25">
      <c r="A43" s="6">
        <v>2026</v>
      </c>
      <c r="B43" s="11">
        <v>20.79793944146131</v>
      </c>
      <c r="C43" s="11">
        <v>18.538596665576417</v>
      </c>
      <c r="D43" s="11">
        <v>12.807896570053439</v>
      </c>
      <c r="E43" s="11">
        <v>21.995059531219621</v>
      </c>
    </row>
    <row r="44" spans="1:5" ht="15.75" customHeight="1" x14ac:dyDescent="0.2">
      <c r="A44" s="4"/>
    </row>
    <row r="45" spans="1:5" ht="15.75" x14ac:dyDescent="0.25">
      <c r="A45" s="19" t="s">
        <v>25</v>
      </c>
      <c r="B45" s="19"/>
      <c r="C45" s="19"/>
      <c r="D45" s="19"/>
    </row>
    <row r="46" spans="1:5" x14ac:dyDescent="0.2">
      <c r="A46" s="8" t="s">
        <v>26</v>
      </c>
      <c r="B46" s="12">
        <f>EXP((LN(B17/B7)/10))-1</f>
        <v>9.4742136347591988E-3</v>
      </c>
      <c r="C46" s="12">
        <f t="shared" ref="C46:E46" si="0">EXP((LN(C17/C7)/10))-1</f>
        <v>1.6964066018262836E-2</v>
      </c>
      <c r="D46" s="12">
        <f t="shared" si="0"/>
        <v>3.4312395432998244E-2</v>
      </c>
      <c r="E46" s="12">
        <f t="shared" si="0"/>
        <v>5.065877171637867E-2</v>
      </c>
    </row>
    <row r="47" spans="1:5" x14ac:dyDescent="0.2">
      <c r="A47" s="8" t="s">
        <v>27</v>
      </c>
      <c r="B47" s="12">
        <f>EXP((LN(B30/B17)/13))-1</f>
        <v>-1.8130947671927133E-3</v>
      </c>
      <c r="C47" s="12">
        <f t="shared" ref="C47:E47" si="1">EXP((LN(C30/C17)/13))-1</f>
        <v>-3.1174281684180905E-3</v>
      </c>
      <c r="D47" s="12">
        <f t="shared" si="1"/>
        <v>-2.9628646949085624E-2</v>
      </c>
      <c r="E47" s="12">
        <f t="shared" si="1"/>
        <v>-1.1393595967853054E-2</v>
      </c>
    </row>
    <row r="48" spans="1:5" x14ac:dyDescent="0.2">
      <c r="A48" s="8" t="s">
        <v>28</v>
      </c>
      <c r="B48" s="12">
        <f>EXP((LN(B32/B30)/2))-1</f>
        <v>1.9604217420168712E-2</v>
      </c>
      <c r="C48" s="12">
        <f t="shared" ref="C48:E48" si="2">EXP((LN(C32/C30)/2))-1</f>
        <v>1.9604217420168935E-2</v>
      </c>
      <c r="D48" s="12">
        <f t="shared" si="2"/>
        <v>1.9604217420168935E-2</v>
      </c>
      <c r="E48" s="12">
        <f t="shared" si="2"/>
        <v>1.9604217420168935E-2</v>
      </c>
    </row>
    <row r="49" spans="1:5" ht="14.1" customHeight="1" x14ac:dyDescent="0.2">
      <c r="A49" s="8" t="s">
        <v>60</v>
      </c>
      <c r="B49" s="12">
        <f>EXP((LN(B43/B30)/13))-1</f>
        <v>1.4031853809921779E-2</v>
      </c>
      <c r="C49" s="12">
        <f t="shared" ref="C49:E49" si="3">EXP((LN(C43/C30)/13))-1</f>
        <v>1.4031853809921779E-2</v>
      </c>
      <c r="D49" s="12">
        <f t="shared" si="3"/>
        <v>1.4031853809921779E-2</v>
      </c>
      <c r="E49" s="12">
        <f t="shared" si="3"/>
        <v>1.4031853809921779E-2</v>
      </c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Z5JXHV6S7NA6-3-72967</_dlc_DocId>
    <_dlc_DocIdUrl xmlns="8eef3743-c7b3-4cbe-8837-b6e805be353c">
      <Url>http://efilingspinternal/_layouts/DocIdRedir.aspx?ID=Z5JXHV6S7NA6-3-72967</Url>
      <Description>Z5JXHV6S7NA6-3-72967</Description>
    </_dlc_DocIdUrl>
  </documentManagement>
</p:properties>
</file>

<file path=customXml/itemProps1.xml><?xml version="1.0" encoding="utf-8"?>
<ds:datastoreItem xmlns:ds="http://schemas.openxmlformats.org/officeDocument/2006/customXml" ds:itemID="{82FBD9B3-E22A-4769-94D9-6B3F243AD8A3}"/>
</file>

<file path=customXml/itemProps2.xml><?xml version="1.0" encoding="utf-8"?>
<ds:datastoreItem xmlns:ds="http://schemas.openxmlformats.org/officeDocument/2006/customXml" ds:itemID="{7B113852-3A85-4591-AFD7-BC988A5C79F4}"/>
</file>

<file path=customXml/itemProps3.xml><?xml version="1.0" encoding="utf-8"?>
<ds:datastoreItem xmlns:ds="http://schemas.openxmlformats.org/officeDocument/2006/customXml" ds:itemID="{F2313FE5-D4C0-48C0-994B-2F5F8F696F5F}"/>
</file>

<file path=customXml/itemProps4.xml><?xml version="1.0" encoding="utf-8"?>
<ds:datastoreItem xmlns:ds="http://schemas.openxmlformats.org/officeDocument/2006/customXml" ds:itemID="{C5E71224-0C17-4FAC-BDFB-EF7245A61E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1.1-Mid</vt:lpstr>
      <vt:lpstr>Form 1.1b-Mid</vt:lpstr>
      <vt:lpstr>Form 1.2-Mid</vt:lpstr>
      <vt:lpstr>Form 1.4-Mid</vt:lpstr>
      <vt:lpstr>Form 1.5-Mid</vt:lpstr>
      <vt:lpstr>Form 1.7a-Mid</vt:lpstr>
      <vt:lpstr>Form 2.2-Mid</vt:lpstr>
      <vt:lpstr>Form 2.3-Mid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SDG&amp;E Mid Demand Case</dc:title>
  <cp:lastModifiedBy>Mitchell, Jann@Energy</cp:lastModifiedBy>
  <dcterms:created xsi:type="dcterms:W3CDTF">2014-11-20T23:26:49Z</dcterms:created>
  <dcterms:modified xsi:type="dcterms:W3CDTF">2015-06-22T23:13:33Z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b8d0d96d-6ffd-43ee-a236-aab830d6e426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http://efilingspinternal/PendingDocuments/15-IEPR-03/20150624T131104_SDGE_Mid_Demand_Case.xlsx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595800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