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28590" windowHeight="14310" tabRatio="838" activeTab="1"/>
  </bookViews>
  <sheets>
    <sheet name="cover" sheetId="1" r:id="rId1"/>
    <sheet name="Form 1.1a" sheetId="2" r:id="rId2"/>
  </sheets>
  <externalReferences>
    <externalReference r:id="rId5"/>
    <externalReference r:id="rId6"/>
    <externalReference r:id="rId7"/>
  </externalReferences>
  <definedNames>
    <definedName name="_Order1" hidden="1">255</definedName>
    <definedName name="_Order2" hidden="1">255</definedName>
    <definedName name="ComName" localSheetId="1">'[3]FormList&amp;FilerInfo'!$B$2</definedName>
    <definedName name="ComName">'[1]FormList&amp;FilerInfo'!$B$2</definedName>
    <definedName name="CoName" localSheetId="1">'[2]FormList&amp;FilerInfo'!$B$2</definedName>
    <definedName name="CoName">#REF!</definedName>
    <definedName name="Data3.4">#REF!</definedName>
    <definedName name="filedate">#REF!</definedName>
    <definedName name="_xlnm.Print_Area" localSheetId="0">'cover'!$A$1:$B$37</definedName>
    <definedName name="_xlnm.Print_Area" localSheetId="1">'Form 1.1a'!$B$1:$P$36</definedName>
    <definedName name="Z_C3E70234_FA18_40E7_B25F_218A5F7D2EA2_.wvu.PrintArea" localSheetId="0" hidden="1">'cover'!$A$1:$B$37</definedName>
    <definedName name="Z_C3E70234_FA18_40E7_B25F_218A5F7D2EA2_.wvu.PrintArea" localSheetId="1" hidden="1">'Form 1.1a'!$A$1:$P$36</definedName>
    <definedName name="Z_DC437496_B10F_474B_8F6E_F19B4DA7C026_.wvu.PrintArea" localSheetId="0" hidden="1">'cover'!$A$1:$B$37</definedName>
    <definedName name="Z_DC437496_B10F_474B_8F6E_F19B4DA7C026_.wvu.PrintArea" localSheetId="1" hidden="1">'Form 1.1a'!$A$1:$P$36</definedName>
  </definedNames>
  <calcPr fullCalcOnLoad="1"/>
</workbook>
</file>

<file path=xl/sharedStrings.xml><?xml version="1.0" encoding="utf-8"?>
<sst xmlns="http://schemas.openxmlformats.org/spreadsheetml/2006/main" count="42" uniqueCount="41">
  <si>
    <t>Submittal Format</t>
  </si>
  <si>
    <t>YEAR</t>
  </si>
  <si>
    <t>TOTAL</t>
  </si>
  <si>
    <t>RESIDENTIAL</t>
  </si>
  <si>
    <t>Participant Name</t>
  </si>
  <si>
    <t>California Energy Commission</t>
  </si>
  <si>
    <t>Electricity Demand Forecast Forms</t>
  </si>
  <si>
    <t>(Modify the categories below as needed to be consistent with forecast method)</t>
  </si>
  <si>
    <t>Name of LSE / IOU</t>
  </si>
  <si>
    <t>Newly Served Load</t>
  </si>
  <si>
    <t>MIGRATING LOAD INCLUDED IN FORECAST (GWh)</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</si>
  <si>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</si>
  <si>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</si>
  <si>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Migrating/ Newly Served Load included in Forecast</t>
  </si>
  <si>
    <t>Data with no confidentiality request should be sent to:</t>
  </si>
  <si>
    <t>Forms 1 through 7 (all parts) and Form 8.2</t>
  </si>
  <si>
    <t>Form 8.1a and 8.1b</t>
  </si>
  <si>
    <t>The data do not need to be distributed to the IEPR service list.</t>
  </si>
  <si>
    <t>RETAIL SALES OF ELECTRICITY BY CLASS OR SECTOR (GWh) Bundled &amp; Direct Access</t>
  </si>
  <si>
    <t>FORM 1.1a</t>
  </si>
  <si>
    <t>Due Dates:</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</si>
  <si>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</si>
  <si>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 xml:space="preserve">     California Energy Commission</t>
  </si>
  <si>
    <t xml:space="preserve">     Docket Office</t>
  </si>
  <si>
    <t xml:space="preserve">     Attn: Docket 13-IEP-1C</t>
  </si>
  <si>
    <t xml:space="preserve">     1516 Ninth Street, MS-4</t>
  </si>
  <si>
    <t xml:space="preserve">     Sacramento, CA 95814-5512</t>
  </si>
  <si>
    <t>2015 Integrated Energy Policy Report</t>
  </si>
  <si>
    <t>Parties are requested to submit an electronic file or compact disc containing:</t>
  </si>
  <si>
    <t xml:space="preserve">reports on Forms 4 and 6 in Word or Acrobat. </t>
  </si>
  <si>
    <t xml:space="preserve">data from Forms 1, 2, 3, 7 and 8, and </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</si>
  <si>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</si>
  <si>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</si>
  <si>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Docket Number 15-IEPR-03</t>
  </si>
  <si>
    <t xml:space="preserve">Forms 1.1a Retail Sales (2013-2014) </t>
  </si>
  <si>
    <t>Questions relating to the electricity demand forecast forms should be directed to Nick Fugate at (916)654-4219 or by email at Nicholas.Fugate@energy.ca.gov.</t>
  </si>
  <si>
    <t>Due to a software upgrade, at this time we are not able to provide actual 2014 data.  We will resubmit this form as soon as the data is available.</t>
  </si>
  <si>
    <t>SMALL COMMERCIAL</t>
  </si>
  <si>
    <t>LARGE COMMERCIAL</t>
  </si>
  <si>
    <t>TOU</t>
  </si>
  <si>
    <t>FIXED USAGE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</si>
</sst>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_(* #,##0_);_(* \(#,##0\);_(* &quot;-&quot;??_);_(@_)"/>
    <numFmt numFmtId="167" formatCode="&quot;$&quot;#,##0\ ;\(&quot;$&quot;#,##0\)"/>
    <numFmt numFmtId="168" formatCode="m/d"/>
    <numFmt numFmtId="169" formatCode="[$-F800]dddd\,\ mmmm\ dd\,\ yyyy"/>
    <numFmt numFmtId="170" formatCode="mm/dd/yy"/>
    <numFmt numFmtId="171" formatCode="m\-d\-yy"/>
    <numFmt numFmtId="172" formatCode="#,##0.00&quot; $&quot;;\-#,##0.00&quot; $&quot;"/>
    <numFmt numFmtId="173" formatCode="_(&quot;$&quot;* #,##0.00000_);_(&quot;$&quot;* \(#,##0.00000\);_(&quot;$&quot;* &quot;-&quot;??_);_(@_)"/>
    <numFmt numFmtId="174" formatCode="_(* #,##0.0_);_(* \(#,##0.0\);_(* &quot;-&quot;??_);_(@_)"/>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00"/>
  </numFmts>
  <fonts count="52">
    <font>
      <sz val="8"/>
      <name val="Arial"/>
      <family val="0"/>
    </font>
    <font>
      <b/>
      <sz val="8"/>
      <name val="Arial"/>
      <family val="0"/>
    </font>
    <font>
      <i/>
      <sz val="8"/>
      <name val="Arial"/>
      <family val="0"/>
    </font>
    <font>
      <b/>
      <i/>
      <sz val="8"/>
      <name val="Arial"/>
      <family val="0"/>
    </font>
    <font>
      <b/>
      <sz val="10"/>
      <name val="Arial"/>
      <family val="2"/>
    </font>
    <font>
      <sz val="10"/>
      <name val="Arial"/>
      <family val="2"/>
    </font>
    <font>
      <sz val="12"/>
      <name val="Arial"/>
      <family val="2"/>
    </font>
    <font>
      <b/>
      <sz val="18"/>
      <name val="Arial"/>
      <family val="2"/>
    </font>
    <font>
      <b/>
      <sz val="12"/>
      <name val="Arial"/>
      <family val="2"/>
    </font>
    <font>
      <u val="single"/>
      <sz val="10"/>
      <color indexed="12"/>
      <name val="Arial"/>
      <family val="2"/>
    </font>
    <font>
      <b/>
      <sz val="12"/>
      <color indexed="9"/>
      <name val="Arial"/>
      <family val="2"/>
    </font>
    <font>
      <u val="single"/>
      <sz val="6.4"/>
      <color indexed="36"/>
      <name val="Arial"/>
      <family val="2"/>
    </font>
    <font>
      <b/>
      <sz val="14"/>
      <name val="Arial"/>
      <family val="2"/>
    </font>
    <font>
      <b/>
      <i/>
      <sz val="12"/>
      <name val="Arial"/>
      <family val="2"/>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b/>
      <sz val="16"/>
      <name val="Arial"/>
      <family val="2"/>
    </font>
    <font>
      <sz val="16"/>
      <name val="Arial"/>
      <family val="2"/>
    </font>
    <font>
      <b/>
      <sz val="12"/>
      <color indexed="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tint="-0.1499900072813034"/>
        <bgColor indexed="64"/>
      </patternFill>
    </fill>
    <fill>
      <patternFill patternType="solid">
        <fgColor indexed="8"/>
        <bgColor indexed="64"/>
      </patternFill>
    </fill>
  </fills>
  <borders count="20">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71" fontId="4" fillId="26" borderId="1">
      <alignment horizontal="center" vertical="center"/>
      <protection/>
    </xf>
    <xf numFmtId="0" fontId="39" fillId="27" borderId="0" applyNumberFormat="0" applyBorder="0" applyAlignment="0" applyProtection="0"/>
    <xf numFmtId="0" fontId="40" fillId="28" borderId="2" applyNumberFormat="0" applyAlignment="0" applyProtection="0"/>
    <xf numFmtId="0" fontId="41"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42" fillId="0" borderId="0" applyNumberFormat="0" applyFill="0" applyBorder="0" applyAlignment="0" applyProtection="0"/>
    <xf numFmtId="2" fontId="5" fillId="0" borderId="0" applyFont="0" applyFill="0" applyBorder="0" applyAlignment="0" applyProtection="0"/>
    <xf numFmtId="0" fontId="11" fillId="0" borderId="0" applyNumberFormat="0" applyFill="0" applyBorder="0" applyAlignment="0" applyProtection="0"/>
    <xf numFmtId="0" fontId="43" fillId="30" borderId="0" applyNumberFormat="0" applyBorder="0" applyAlignment="0" applyProtection="0"/>
    <xf numFmtId="38" fontId="0" fillId="31"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44" fillId="0" borderId="4" applyNumberFormat="0" applyFill="0" applyAlignment="0" applyProtection="0"/>
    <xf numFmtId="0" fontId="44" fillId="0" borderId="0" applyNumberFormat="0" applyFill="0" applyBorder="0" applyAlignment="0" applyProtection="0"/>
    <xf numFmtId="172" fontId="5" fillId="0" borderId="0">
      <alignment/>
      <protection locked="0"/>
    </xf>
    <xf numFmtId="172" fontId="5" fillId="0" borderId="0">
      <alignment/>
      <protection locked="0"/>
    </xf>
    <xf numFmtId="0" fontId="15" fillId="0" borderId="5" applyNumberFormat="0" applyFill="0" applyAlignment="0" applyProtection="0"/>
    <xf numFmtId="0" fontId="9" fillId="0" borderId="0" applyNumberFormat="0" applyFill="0" applyBorder="0" applyAlignment="0" applyProtection="0"/>
    <xf numFmtId="0" fontId="45" fillId="32" borderId="2" applyNumberFormat="0" applyAlignment="0" applyProtection="0"/>
    <xf numFmtId="10" fontId="0" fillId="33" borderId="6" applyNumberFormat="0" applyBorder="0" applyAlignment="0" applyProtection="0"/>
    <xf numFmtId="0" fontId="46" fillId="0" borderId="7" applyNumberFormat="0" applyFill="0" applyAlignment="0" applyProtection="0"/>
    <xf numFmtId="0" fontId="47" fillId="34" borderId="0" applyNumberFormat="0" applyBorder="0" applyAlignment="0" applyProtection="0"/>
    <xf numFmtId="37" fontId="16" fillId="0" borderId="0">
      <alignment/>
      <protection/>
    </xf>
    <xf numFmtId="164" fontId="17"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35" borderId="8" applyNumberFormat="0" applyFont="0" applyAlignment="0" applyProtection="0"/>
    <xf numFmtId="0" fontId="48" fillId="28" borderId="9" applyNumberFormat="0" applyAlignment="0" applyProtection="0"/>
    <xf numFmtId="9" fontId="0" fillId="0" borderId="0" applyFont="0" applyFill="0" applyBorder="0" applyAlignment="0" applyProtection="0"/>
    <xf numFmtId="10" fontId="5" fillId="0" borderId="0" applyFont="0" applyFill="0" applyBorder="0" applyAlignment="0" applyProtection="0"/>
    <xf numFmtId="0" fontId="49" fillId="0" borderId="0" applyNumberFormat="0" applyFill="0" applyBorder="0" applyAlignment="0" applyProtection="0"/>
    <xf numFmtId="0" fontId="5" fillId="0" borderId="10" applyNumberFormat="0" applyFont="0" applyBorder="0" applyAlignment="0" applyProtection="0"/>
    <xf numFmtId="37" fontId="0" fillId="36" borderId="0" applyNumberFormat="0" applyBorder="0" applyAlignment="0" applyProtection="0"/>
    <xf numFmtId="37" fontId="0" fillId="0" borderId="0">
      <alignment/>
      <protection/>
    </xf>
    <xf numFmtId="3" fontId="18" fillId="0" borderId="5" applyProtection="0">
      <alignment/>
    </xf>
    <xf numFmtId="0" fontId="50"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12" fillId="0" borderId="11" xfId="0" applyFont="1" applyBorder="1" applyAlignment="1">
      <alignment horizontal="center" vertical="top"/>
    </xf>
    <xf numFmtId="0" fontId="0" fillId="0" borderId="12" xfId="0" applyBorder="1" applyAlignment="1">
      <alignment/>
    </xf>
    <xf numFmtId="169" fontId="6" fillId="0" borderId="12" xfId="0" applyNumberFormat="1" applyFont="1" applyBorder="1" applyAlignment="1">
      <alignment horizontal="center" vertical="top" wrapText="1"/>
    </xf>
    <xf numFmtId="0" fontId="6" fillId="0" borderId="11" xfId="0" applyFont="1" applyBorder="1" applyAlignment="1">
      <alignment horizontal="right" vertical="top" wrapText="1"/>
    </xf>
    <xf numFmtId="0" fontId="6" fillId="0" borderId="11" xfId="0" applyFont="1" applyBorder="1" applyAlignment="1">
      <alignment vertical="top" wrapText="1"/>
    </xf>
    <xf numFmtId="0" fontId="0" fillId="0" borderId="12" xfId="0" applyBorder="1" applyAlignment="1">
      <alignment/>
    </xf>
    <xf numFmtId="0" fontId="8" fillId="0" borderId="11" xfId="0" applyFont="1" applyBorder="1" applyAlignment="1">
      <alignment horizontal="right" vertical="top" wrapText="1"/>
    </xf>
    <xf numFmtId="169" fontId="8" fillId="0" borderId="12" xfId="0" applyNumberFormat="1" applyFont="1" applyBorder="1" applyAlignment="1">
      <alignment horizontal="center" vertical="top" wrapText="1"/>
    </xf>
    <xf numFmtId="0" fontId="20" fillId="0" borderId="0" xfId="0" applyFont="1" applyAlignment="1">
      <alignment/>
    </xf>
    <xf numFmtId="0" fontId="6" fillId="0" borderId="0" xfId="75" applyFont="1">
      <alignment/>
      <protection/>
    </xf>
    <xf numFmtId="0" fontId="5" fillId="0" borderId="0" xfId="75" applyFont="1">
      <alignment/>
      <protection/>
    </xf>
    <xf numFmtId="0" fontId="4" fillId="0" borderId="0" xfId="75" applyFont="1" applyAlignment="1">
      <alignment horizontal="centerContinuous"/>
      <protection/>
    </xf>
    <xf numFmtId="0" fontId="0" fillId="0" borderId="0" xfId="75">
      <alignment/>
      <protection/>
    </xf>
    <xf numFmtId="0" fontId="0" fillId="0" borderId="6" xfId="75" applyBorder="1" applyAlignment="1">
      <alignment horizontal="right"/>
      <protection/>
    </xf>
    <xf numFmtId="0" fontId="0" fillId="0" borderId="6" xfId="75" applyBorder="1" applyAlignment="1" applyProtection="1">
      <alignment horizontal="center" wrapText="1"/>
      <protection locked="0"/>
    </xf>
    <xf numFmtId="0" fontId="0" fillId="0" borderId="6" xfId="75" applyBorder="1" applyAlignment="1">
      <alignment horizontal="center" wrapText="1"/>
      <protection/>
    </xf>
    <xf numFmtId="0" fontId="0" fillId="0" borderId="6" xfId="75" applyFont="1" applyBorder="1" applyAlignment="1">
      <alignment horizontal="center" wrapText="1"/>
      <protection/>
    </xf>
    <xf numFmtId="0" fontId="0" fillId="37" borderId="6" xfId="75" applyFill="1" applyBorder="1" applyAlignment="1">
      <alignment horizontal="center" wrapText="1"/>
      <protection/>
    </xf>
    <xf numFmtId="0" fontId="0" fillId="0" borderId="6" xfId="75" applyBorder="1" applyAlignment="1">
      <alignment wrapText="1"/>
      <protection/>
    </xf>
    <xf numFmtId="0" fontId="0" fillId="0" borderId="6" xfId="75" applyBorder="1">
      <alignment/>
      <protection/>
    </xf>
    <xf numFmtId="3" fontId="0" fillId="0" borderId="6" xfId="75" applyNumberFormat="1" applyBorder="1">
      <alignment/>
      <protection/>
    </xf>
    <xf numFmtId="3" fontId="0" fillId="0" borderId="6" xfId="75" applyNumberFormat="1" applyFill="1" applyBorder="1">
      <alignment/>
      <protection/>
    </xf>
    <xf numFmtId="0" fontId="0" fillId="0" borderId="0" xfId="75" applyBorder="1">
      <alignment/>
      <protection/>
    </xf>
    <xf numFmtId="0" fontId="8" fillId="0" borderId="11" xfId="0" applyFont="1" applyBorder="1" applyAlignment="1">
      <alignment horizontal="left" vertical="top" wrapText="1"/>
    </xf>
    <xf numFmtId="0" fontId="6" fillId="0" borderId="11" xfId="0" applyFont="1" applyBorder="1" applyAlignment="1">
      <alignment vertical="top" wrapText="1"/>
    </xf>
    <xf numFmtId="0" fontId="51" fillId="0" borderId="0" xfId="0" applyFont="1" applyAlignment="1">
      <alignment/>
    </xf>
    <xf numFmtId="3" fontId="0" fillId="38" borderId="6" xfId="75" applyNumberFormat="1" applyFill="1" applyBorder="1">
      <alignment/>
      <protection/>
    </xf>
    <xf numFmtId="0" fontId="0" fillId="38" borderId="0" xfId="75" applyFill="1">
      <alignment/>
      <protection/>
    </xf>
    <xf numFmtId="0" fontId="0" fillId="38" borderId="6" xfId="75" applyFill="1" applyBorder="1">
      <alignment/>
      <protection/>
    </xf>
    <xf numFmtId="3" fontId="0" fillId="0" borderId="0" xfId="75" applyNumberFormat="1">
      <alignment/>
      <protection/>
    </xf>
    <xf numFmtId="3" fontId="0" fillId="38" borderId="0" xfId="75" applyNumberFormat="1" applyFill="1">
      <alignment/>
      <protection/>
    </xf>
    <xf numFmtId="181" fontId="0" fillId="0" borderId="0" xfId="75" applyNumberFormat="1">
      <alignment/>
      <protection/>
    </xf>
    <xf numFmtId="182" fontId="0" fillId="0" borderId="0" xfId="75" applyNumberFormat="1">
      <alignment/>
      <protection/>
    </xf>
    <xf numFmtId="182" fontId="0" fillId="0" borderId="0" xfId="75" applyNumberFormat="1" applyBorder="1">
      <alignment/>
      <protection/>
    </xf>
    <xf numFmtId="0" fontId="12" fillId="0" borderId="11" xfId="0" applyFont="1" applyBorder="1" applyAlignment="1">
      <alignment horizontal="center" vertical="top"/>
    </xf>
    <xf numFmtId="0" fontId="0" fillId="0" borderId="12" xfId="0" applyBorder="1" applyAlignment="1">
      <alignment/>
    </xf>
    <xf numFmtId="0" fontId="12" fillId="0" borderId="12" xfId="0" applyFont="1" applyBorder="1" applyAlignment="1">
      <alignment horizontal="center" vertical="top"/>
    </xf>
    <xf numFmtId="0" fontId="12" fillId="0" borderId="11" xfId="0" applyFont="1" applyFill="1" applyBorder="1" applyAlignment="1">
      <alignment horizontal="center" vertical="top"/>
    </xf>
    <xf numFmtId="0" fontId="12" fillId="0" borderId="12" xfId="0" applyFont="1" applyFill="1" applyBorder="1" applyAlignment="1">
      <alignment horizontal="center" vertical="top"/>
    </xf>
    <xf numFmtId="0" fontId="19" fillId="0" borderId="13" xfId="0" applyFont="1" applyBorder="1" applyAlignment="1">
      <alignment horizontal="center" vertical="top"/>
    </xf>
    <xf numFmtId="0" fontId="19" fillId="0" borderId="14" xfId="0" applyFont="1" applyBorder="1" applyAlignment="1">
      <alignment horizontal="center" vertical="top"/>
    </xf>
    <xf numFmtId="0" fontId="6" fillId="0" borderId="11" xfId="0" applyFont="1" applyBorder="1" applyAlignment="1">
      <alignment vertical="top" wrapText="1"/>
    </xf>
    <xf numFmtId="0" fontId="6" fillId="0" borderId="11" xfId="0" applyFont="1" applyBorder="1" applyAlignment="1">
      <alignmen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5" xfId="0" applyFont="1" applyBorder="1" applyAlignment="1">
      <alignment wrapText="1"/>
    </xf>
    <xf numFmtId="0" fontId="6" fillId="0" borderId="16" xfId="0" applyFont="1" applyBorder="1" applyAlignment="1">
      <alignment wrapText="1"/>
    </xf>
    <xf numFmtId="0" fontId="6" fillId="0" borderId="11" xfId="0" applyFont="1" applyFill="1" applyBorder="1" applyAlignment="1">
      <alignment vertical="top" wrapText="1"/>
    </xf>
    <xf numFmtId="0" fontId="0" fillId="0" borderId="12" xfId="0" applyFont="1" applyFill="1" applyBorder="1" applyAlignment="1">
      <alignment/>
    </xf>
    <xf numFmtId="0" fontId="0" fillId="37" borderId="17" xfId="75" applyFill="1" applyBorder="1" applyAlignment="1">
      <alignment horizontal="center" wrapText="1"/>
      <protection/>
    </xf>
    <xf numFmtId="0" fontId="0" fillId="37" borderId="18" xfId="75" applyFill="1" applyBorder="1" applyAlignment="1">
      <alignment horizontal="center" wrapText="1"/>
      <protection/>
    </xf>
    <xf numFmtId="0" fontId="0" fillId="37" borderId="19" xfId="75" applyFill="1" applyBorder="1" applyAlignment="1">
      <alignment horizontal="center" wrapText="1"/>
      <protection/>
    </xf>
    <xf numFmtId="0" fontId="10" fillId="39" borderId="0" xfId="75" applyFont="1" applyFill="1" applyAlignment="1">
      <alignment horizontal="center"/>
      <protection/>
    </xf>
    <xf numFmtId="0" fontId="4" fillId="0" borderId="0" xfId="75" applyFont="1" applyAlignment="1">
      <alignment horizontal="center"/>
      <protection/>
    </xf>
    <xf numFmtId="0" fontId="8" fillId="0" borderId="0" xfId="75" applyFont="1" applyAlignment="1">
      <alignment horizontal="center" vertical="top" wrapText="1"/>
      <protection/>
    </xf>
    <xf numFmtId="0" fontId="8" fillId="0" borderId="0" xfId="75" applyFont="1" applyAlignment="1">
      <alignment horizontal="center" wrapText="1"/>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 2" xfId="45"/>
    <cellStyle name="Comma0" xfId="46"/>
    <cellStyle name="Currency" xfId="47"/>
    <cellStyle name="Currency [0]" xfId="48"/>
    <cellStyle name="Currency 2" xfId="49"/>
    <cellStyle name="Currency0" xfId="50"/>
    <cellStyle name="Date" xfId="51"/>
    <cellStyle name="Explanatory Text" xfId="52"/>
    <cellStyle name="Fixed" xfId="53"/>
    <cellStyle name="Followed Hyperlink" xfId="54"/>
    <cellStyle name="Good" xfId="55"/>
    <cellStyle name="Grey" xfId="56"/>
    <cellStyle name="HEADER" xfId="57"/>
    <cellStyle name="Heading 1" xfId="58"/>
    <cellStyle name="Heading 2" xfId="59"/>
    <cellStyle name="Heading 3" xfId="60"/>
    <cellStyle name="Heading 4" xfId="61"/>
    <cellStyle name="Heading1" xfId="62"/>
    <cellStyle name="Heading2" xfId="63"/>
    <cellStyle name="HIGHLIGHT" xfId="64"/>
    <cellStyle name="Hyperlink" xfId="65"/>
    <cellStyle name="Input" xfId="66"/>
    <cellStyle name="Input [yellow]" xfId="67"/>
    <cellStyle name="Linked Cell" xfId="68"/>
    <cellStyle name="Neutral" xfId="69"/>
    <cellStyle name="no dec" xfId="70"/>
    <cellStyle name="Normal - Style1" xfId="71"/>
    <cellStyle name="Normal 2" xfId="72"/>
    <cellStyle name="Normal 3" xfId="73"/>
    <cellStyle name="Normal 4" xfId="74"/>
    <cellStyle name="Normal 5" xfId="75"/>
    <cellStyle name="Note" xfId="76"/>
    <cellStyle name="Output" xfId="77"/>
    <cellStyle name="Percent" xfId="78"/>
    <cellStyle name="Percent [2]" xfId="79"/>
    <cellStyle name="Title" xfId="80"/>
    <cellStyle name="Total" xfId="81"/>
    <cellStyle name="Unprot" xfId="82"/>
    <cellStyle name="Unprot$" xfId="83"/>
    <cellStyle name="Unprotect"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ocketpublic.energy.ca.gov/PublicDocuments/15-IEPR-03/DOCUME~1\agautam\LOCALS~1\Temp\XPgrpwise\CEC09%20demand-price%20forms-final-12-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ocketpublic.energy.ca.gov/PublicDocuments/15-IEPR-03/GORIN\ER%202011\Forms%20and%20Instructions\Demand_Forecast_Form-draft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37"/>
  <sheetViews>
    <sheetView zoomScale="75" zoomScaleNormal="75" zoomScalePageLayoutView="0" workbookViewId="0" topLeftCell="A1">
      <selection activeCell="F24" sqref="F24"/>
    </sheetView>
  </sheetViews>
  <sheetFormatPr defaultColWidth="8.66015625" defaultRowHeight="11.25"/>
  <cols>
    <col min="1" max="1" width="75.66015625" style="0" customWidth="1"/>
    <col min="2" max="2" width="63.66015625" style="0" customWidth="1"/>
  </cols>
  <sheetData>
    <row r="1" spans="1:2" s="10" customFormat="1" ht="20.25">
      <c r="A1" s="41" t="s">
        <v>6</v>
      </c>
      <c r="B1" s="42"/>
    </row>
    <row r="2" spans="1:2" ht="18">
      <c r="A2" s="36"/>
      <c r="B2" s="37"/>
    </row>
    <row r="3" spans="1:2" ht="18">
      <c r="A3" s="36" t="s">
        <v>5</v>
      </c>
      <c r="B3" s="37"/>
    </row>
    <row r="4" spans="1:2" ht="18">
      <c r="A4" s="36" t="s">
        <v>27</v>
      </c>
      <c r="B4" s="38"/>
    </row>
    <row r="5" spans="1:2" ht="18">
      <c r="A5" s="39" t="s">
        <v>33</v>
      </c>
      <c r="B5" s="40"/>
    </row>
    <row r="6" spans="1:2" ht="18">
      <c r="A6" s="36"/>
      <c r="B6" s="38"/>
    </row>
    <row r="7" spans="1:2" ht="18">
      <c r="A7" s="2"/>
      <c r="B7" s="3"/>
    </row>
    <row r="8" spans="1:2" ht="128.25" customHeight="1">
      <c r="A8" s="43" t="s">
        <v>12</v>
      </c>
      <c r="B8" s="37"/>
    </row>
    <row r="9" spans="1:2" ht="15">
      <c r="A9" s="43"/>
      <c r="B9" s="37"/>
    </row>
    <row r="10" spans="1:2" ht="54" customHeight="1">
      <c r="A10" s="43" t="s">
        <v>11</v>
      </c>
      <c r="B10" s="37"/>
    </row>
    <row r="11" spans="1:2" ht="15">
      <c r="A11" s="43"/>
      <c r="B11" s="37"/>
    </row>
    <row r="12" spans="1:2" ht="19.5" customHeight="1">
      <c r="A12" s="43" t="s">
        <v>0</v>
      </c>
      <c r="B12" s="37"/>
    </row>
    <row r="13" spans="1:2" ht="18" customHeight="1">
      <c r="A13" s="44" t="s">
        <v>28</v>
      </c>
      <c r="B13" s="37"/>
    </row>
    <row r="14" spans="1:2" ht="18" customHeight="1">
      <c r="A14" s="44" t="s">
        <v>30</v>
      </c>
      <c r="B14" s="37"/>
    </row>
    <row r="15" spans="1:2" ht="19.5" customHeight="1">
      <c r="A15" s="44" t="s">
        <v>29</v>
      </c>
      <c r="B15" s="37"/>
    </row>
    <row r="16" spans="1:2" ht="15">
      <c r="A16" s="43"/>
      <c r="B16" s="37"/>
    </row>
    <row r="17" spans="1:2" ht="17.25" customHeight="1">
      <c r="A17" s="44" t="s">
        <v>14</v>
      </c>
      <c r="B17" s="37"/>
    </row>
    <row r="18" spans="1:2" ht="17.25" customHeight="1">
      <c r="A18" s="26"/>
      <c r="B18" s="7"/>
    </row>
    <row r="19" spans="1:2" ht="16.5" customHeight="1">
      <c r="A19" s="44" t="s">
        <v>22</v>
      </c>
      <c r="B19" s="37"/>
    </row>
    <row r="20" spans="1:2" ht="16.5" customHeight="1">
      <c r="A20" s="44" t="s">
        <v>23</v>
      </c>
      <c r="B20" s="37"/>
    </row>
    <row r="21" spans="1:2" ht="16.5" customHeight="1">
      <c r="A21" s="44" t="s">
        <v>24</v>
      </c>
      <c r="B21" s="37"/>
    </row>
    <row r="22" spans="1:2" ht="16.5" customHeight="1">
      <c r="A22" s="44" t="s">
        <v>25</v>
      </c>
      <c r="B22" s="37"/>
    </row>
    <row r="23" spans="1:2" ht="16.5" customHeight="1">
      <c r="A23" s="44" t="s">
        <v>26</v>
      </c>
      <c r="B23" s="37"/>
    </row>
    <row r="24" spans="1:2" ht="16.5" customHeight="1">
      <c r="A24" s="6"/>
      <c r="B24" s="7"/>
    </row>
    <row r="25" spans="1:2" ht="32.25" customHeight="1">
      <c r="A25" s="49" t="s">
        <v>31</v>
      </c>
      <c r="B25" s="50"/>
    </row>
    <row r="26" spans="1:2" ht="15">
      <c r="A26" s="6"/>
      <c r="B26" s="7"/>
    </row>
    <row r="27" spans="1:2" ht="40.5" customHeight="1">
      <c r="A27" s="45" t="s">
        <v>32</v>
      </c>
      <c r="B27" s="46"/>
    </row>
    <row r="28" spans="1:2" ht="48" customHeight="1">
      <c r="A28" s="44" t="s">
        <v>21</v>
      </c>
      <c r="B28" s="37"/>
    </row>
    <row r="29" spans="1:2" ht="15">
      <c r="A29" s="43"/>
      <c r="B29" s="37"/>
    </row>
    <row r="30" spans="1:2" ht="24.75" customHeight="1">
      <c r="A30" s="25" t="s">
        <v>20</v>
      </c>
      <c r="B30" s="7"/>
    </row>
    <row r="31" spans="1:2" s="27" customFormat="1" ht="23.25" customHeight="1">
      <c r="A31" s="8" t="s">
        <v>34</v>
      </c>
      <c r="B31" s="9">
        <v>42053</v>
      </c>
    </row>
    <row r="32" spans="1:2" s="1" customFormat="1" ht="23.25" customHeight="1">
      <c r="A32" s="8" t="s">
        <v>15</v>
      </c>
      <c r="B32" s="9">
        <v>42107</v>
      </c>
    </row>
    <row r="33" spans="1:2" s="1" customFormat="1" ht="20.25" customHeight="1">
      <c r="A33" s="8" t="s">
        <v>16</v>
      </c>
      <c r="B33" s="9">
        <v>42156</v>
      </c>
    </row>
    <row r="34" spans="1:2" ht="21" customHeight="1">
      <c r="A34" s="5"/>
      <c r="B34" s="4"/>
    </row>
    <row r="35" spans="1:2" ht="15">
      <c r="A35" s="43"/>
      <c r="B35" s="37"/>
    </row>
    <row r="36" spans="1:2" ht="24.75" customHeight="1">
      <c r="A36" s="44" t="s">
        <v>17</v>
      </c>
      <c r="B36" s="37"/>
    </row>
    <row r="37" spans="1:2" ht="71.25" customHeight="1" thickBot="1">
      <c r="A37" s="47" t="s">
        <v>35</v>
      </c>
      <c r="B37" s="48"/>
    </row>
  </sheetData>
  <sheetProtection/>
  <mergeCells count="28">
    <mergeCell ref="A13:B13"/>
    <mergeCell ref="A14:B14"/>
    <mergeCell ref="A15:B15"/>
    <mergeCell ref="A16:B16"/>
    <mergeCell ref="A8:B8"/>
    <mergeCell ref="A10:B10"/>
    <mergeCell ref="A11:B11"/>
    <mergeCell ref="A12:B12"/>
    <mergeCell ref="A37:B37"/>
    <mergeCell ref="A9:B9"/>
    <mergeCell ref="A3:B3"/>
    <mergeCell ref="A36:B36"/>
    <mergeCell ref="A19:B19"/>
    <mergeCell ref="A20:B20"/>
    <mergeCell ref="A21:B21"/>
    <mergeCell ref="A22:B22"/>
    <mergeCell ref="A23:B23"/>
    <mergeCell ref="A25:B25"/>
    <mergeCell ref="A2:B2"/>
    <mergeCell ref="A4:B4"/>
    <mergeCell ref="A5:B5"/>
    <mergeCell ref="A6:B6"/>
    <mergeCell ref="A1:B1"/>
    <mergeCell ref="A35:B35"/>
    <mergeCell ref="A28:B28"/>
    <mergeCell ref="A29:B29"/>
    <mergeCell ref="A27:B27"/>
    <mergeCell ref="A17:B17"/>
  </mergeCells>
  <printOptions/>
  <pageMargins left="0.75" right="0.75" top="1" bottom="1" header="0.5" footer="0.5"/>
  <pageSetup fitToHeight="1" fitToWidth="1" horizontalDpi="600" verticalDpi="600" orientation="portrait" scale="74"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39"/>
  <sheetViews>
    <sheetView showGridLines="0" tabSelected="1" zoomScale="90" zoomScaleNormal="9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J45" sqref="J45"/>
    </sheetView>
  </sheetViews>
  <sheetFormatPr defaultColWidth="8.66015625" defaultRowHeight="11.25"/>
  <cols>
    <col min="1" max="1" width="1.66796875" style="14" customWidth="1"/>
    <col min="2" max="2" width="11" style="14" customWidth="1"/>
    <col min="3" max="3" width="13.16015625" style="14" customWidth="1"/>
    <col min="4" max="4" width="13.66015625" style="14" customWidth="1"/>
    <col min="5" max="5" width="13.16015625" style="14" customWidth="1"/>
    <col min="6" max="7" width="15.16015625" style="14" customWidth="1"/>
    <col min="8" max="8" width="13.66015625" style="14" customWidth="1"/>
    <col min="9" max="10" width="13.16015625" style="14" customWidth="1"/>
    <col min="11" max="11" width="13.66015625" style="14" customWidth="1"/>
    <col min="12" max="12" width="7" style="14" bestFit="1" customWidth="1"/>
    <col min="13" max="13" width="8.66015625" style="14" customWidth="1"/>
    <col min="14" max="14" width="14.66015625" style="14" customWidth="1"/>
    <col min="15" max="18" width="8.66015625" style="14" customWidth="1"/>
    <col min="19" max="19" width="23.33203125" style="14" bestFit="1" customWidth="1"/>
    <col min="20" max="16384" width="8.66015625" style="14" customWidth="1"/>
  </cols>
  <sheetData>
    <row r="1" spans="2:16" s="11" customFormat="1" ht="15.75">
      <c r="B1" s="54" t="s">
        <v>19</v>
      </c>
      <c r="C1" s="54"/>
      <c r="D1" s="54"/>
      <c r="E1" s="54"/>
      <c r="F1" s="54"/>
      <c r="G1" s="54"/>
      <c r="H1" s="54"/>
      <c r="I1" s="54"/>
      <c r="J1" s="54"/>
      <c r="K1" s="54"/>
      <c r="L1" s="54"/>
      <c r="M1" s="54"/>
      <c r="N1" s="54"/>
      <c r="O1" s="54"/>
      <c r="P1" s="54"/>
    </row>
    <row r="2" spans="2:16" s="12" customFormat="1" ht="12.75">
      <c r="B2" s="55" t="s">
        <v>4</v>
      </c>
      <c r="C2" s="55"/>
      <c r="D2" s="55"/>
      <c r="E2" s="55"/>
      <c r="F2" s="55"/>
      <c r="G2" s="55"/>
      <c r="H2" s="55"/>
      <c r="I2" s="55"/>
      <c r="J2" s="55"/>
      <c r="K2" s="55"/>
      <c r="L2" s="55"/>
      <c r="M2" s="55"/>
      <c r="N2" s="55"/>
      <c r="O2" s="55"/>
      <c r="P2" s="55"/>
    </row>
    <row r="3" spans="2:11" s="12" customFormat="1" ht="12.75">
      <c r="B3" s="55"/>
      <c r="C3" s="55"/>
      <c r="D3" s="55"/>
      <c r="E3" s="55"/>
      <c r="F3" s="55"/>
      <c r="G3" s="55"/>
      <c r="H3" s="55"/>
      <c r="I3" s="55"/>
      <c r="J3" s="55"/>
      <c r="K3" s="55"/>
    </row>
    <row r="4" spans="2:11" s="12" customFormat="1" ht="12.75">
      <c r="B4" s="55"/>
      <c r="C4" s="55"/>
      <c r="D4" s="55"/>
      <c r="E4" s="55"/>
      <c r="F4" s="55"/>
      <c r="G4" s="55"/>
      <c r="H4" s="55"/>
      <c r="I4" s="55"/>
      <c r="J4" s="55"/>
      <c r="K4" s="55"/>
    </row>
    <row r="5" spans="2:16" s="11" customFormat="1" ht="30.75" customHeight="1">
      <c r="B5" s="56" t="s">
        <v>18</v>
      </c>
      <c r="C5" s="56"/>
      <c r="D5" s="56"/>
      <c r="E5" s="56"/>
      <c r="F5" s="56"/>
      <c r="G5" s="56"/>
      <c r="H5" s="56"/>
      <c r="I5" s="56"/>
      <c r="J5" s="56"/>
      <c r="K5" s="56"/>
      <c r="N5" s="57" t="s">
        <v>10</v>
      </c>
      <c r="O5" s="57"/>
      <c r="P5" s="57"/>
    </row>
    <row r="6" spans="2:11" ht="12.75">
      <c r="B6" s="13"/>
      <c r="C6" s="13"/>
      <c r="D6" s="13"/>
      <c r="E6" s="13"/>
      <c r="F6" s="13"/>
      <c r="G6" s="13"/>
      <c r="H6" s="13"/>
      <c r="I6" s="13"/>
      <c r="J6" s="13"/>
      <c r="K6" s="13"/>
    </row>
    <row r="7" spans="3:11" ht="12.75">
      <c r="C7" s="12" t="s">
        <v>7</v>
      </c>
      <c r="D7" s="12"/>
      <c r="E7" s="12"/>
      <c r="F7" s="12"/>
      <c r="G7" s="12"/>
      <c r="H7" s="12"/>
      <c r="I7" s="12"/>
      <c r="J7" s="12"/>
      <c r="K7" s="12"/>
    </row>
    <row r="8" spans="2:16" ht="48" customHeight="1">
      <c r="B8" s="15" t="s">
        <v>1</v>
      </c>
      <c r="C8" s="16" t="s">
        <v>3</v>
      </c>
      <c r="D8" s="16" t="s">
        <v>37</v>
      </c>
      <c r="E8" s="16" t="s">
        <v>38</v>
      </c>
      <c r="F8" s="16" t="s">
        <v>39</v>
      </c>
      <c r="G8" s="16" t="s">
        <v>40</v>
      </c>
      <c r="H8" s="17"/>
      <c r="I8" s="17"/>
      <c r="J8" s="18"/>
      <c r="K8" s="19" t="s">
        <v>2</v>
      </c>
      <c r="N8" s="51" t="s">
        <v>13</v>
      </c>
      <c r="O8" s="52"/>
      <c r="P8" s="53"/>
    </row>
    <row r="9" spans="14:16" ht="33.75">
      <c r="N9" s="20" t="s">
        <v>8</v>
      </c>
      <c r="O9" s="20" t="s">
        <v>8</v>
      </c>
      <c r="P9" s="20" t="s">
        <v>9</v>
      </c>
    </row>
    <row r="10" spans="2:16" ht="11.25">
      <c r="B10" s="21">
        <v>2000</v>
      </c>
      <c r="C10" s="28">
        <v>323.794482</v>
      </c>
      <c r="D10" s="28">
        <v>104.163375</v>
      </c>
      <c r="E10" s="28">
        <v>242.13840599999997</v>
      </c>
      <c r="F10" s="28">
        <v>23.60934</v>
      </c>
      <c r="G10" s="28">
        <v>0.816957</v>
      </c>
      <c r="H10" s="28"/>
      <c r="I10" s="28"/>
      <c r="J10" s="28"/>
      <c r="K10" s="28">
        <f aca="true" t="shared" si="0" ref="K10:K36">SUM(C10:J10)</f>
        <v>694.5225599999999</v>
      </c>
      <c r="L10" s="29"/>
      <c r="M10" s="29"/>
      <c r="N10" s="30"/>
      <c r="O10" s="30"/>
      <c r="P10" s="30"/>
    </row>
    <row r="11" spans="2:16" ht="11.25" customHeight="1">
      <c r="B11" s="21">
        <v>2001</v>
      </c>
      <c r="C11" s="28">
        <v>323.243067</v>
      </c>
      <c r="D11" s="28">
        <v>101.76256500000001</v>
      </c>
      <c r="E11" s="28">
        <v>242.850483</v>
      </c>
      <c r="F11" s="28">
        <v>24.482827</v>
      </c>
      <c r="G11" s="28">
        <v>0.857287</v>
      </c>
      <c r="H11" s="28"/>
      <c r="I11" s="28"/>
      <c r="J11" s="28"/>
      <c r="K11" s="28">
        <f t="shared" si="0"/>
        <v>693.1962290000001</v>
      </c>
      <c r="L11" s="29"/>
      <c r="M11" s="29"/>
      <c r="N11" s="30"/>
      <c r="O11" s="30"/>
      <c r="P11" s="30"/>
    </row>
    <row r="12" spans="2:16" ht="11.25">
      <c r="B12" s="21">
        <v>2002</v>
      </c>
      <c r="C12" s="28">
        <v>340.494237</v>
      </c>
      <c r="D12" s="28">
        <v>102.919364</v>
      </c>
      <c r="E12" s="28">
        <v>258.751042</v>
      </c>
      <c r="F12" s="28">
        <v>19.22606</v>
      </c>
      <c r="G12" s="28">
        <v>0.914172</v>
      </c>
      <c r="H12" s="28"/>
      <c r="I12" s="28"/>
      <c r="J12" s="28"/>
      <c r="K12" s="28">
        <f t="shared" si="0"/>
        <v>722.3048749999999</v>
      </c>
      <c r="L12" s="29"/>
      <c r="M12" s="29"/>
      <c r="N12" s="30"/>
      <c r="O12" s="30"/>
      <c r="P12" s="30"/>
    </row>
    <row r="13" spans="2:16" ht="11.25">
      <c r="B13" s="21">
        <v>2003</v>
      </c>
      <c r="C13" s="28">
        <v>360.984807</v>
      </c>
      <c r="D13" s="28">
        <v>106.00110799999999</v>
      </c>
      <c r="E13" s="28">
        <v>271.84036</v>
      </c>
      <c r="F13" s="28">
        <v>14.65282</v>
      </c>
      <c r="G13" s="28">
        <v>0.961241</v>
      </c>
      <c r="H13" s="28"/>
      <c r="I13" s="28"/>
      <c r="J13" s="28"/>
      <c r="K13" s="28">
        <f t="shared" si="0"/>
        <v>754.4403359999999</v>
      </c>
      <c r="L13" s="29"/>
      <c r="M13" s="29"/>
      <c r="N13" s="30"/>
      <c r="O13" s="30"/>
      <c r="P13" s="30"/>
    </row>
    <row r="14" spans="2:16" ht="11.25">
      <c r="B14" s="21">
        <v>2004</v>
      </c>
      <c r="C14" s="28">
        <v>363.899091</v>
      </c>
      <c r="D14" s="28">
        <v>110.00009200000001</v>
      </c>
      <c r="E14" s="28">
        <v>276.435479</v>
      </c>
      <c r="F14" s="28">
        <v>12.408100000000001</v>
      </c>
      <c r="G14" s="28">
        <v>3.07948</v>
      </c>
      <c r="H14" s="28"/>
      <c r="I14" s="28"/>
      <c r="J14" s="28"/>
      <c r="K14" s="28">
        <f t="shared" si="0"/>
        <v>765.822242</v>
      </c>
      <c r="L14" s="29"/>
      <c r="M14" s="29"/>
      <c r="N14" s="30"/>
      <c r="O14" s="30"/>
      <c r="P14" s="30"/>
    </row>
    <row r="15" spans="2:16" ht="11.25">
      <c r="B15" s="21">
        <v>2005</v>
      </c>
      <c r="C15" s="28">
        <v>365.392721</v>
      </c>
      <c r="D15" s="28">
        <v>115.90903999999999</v>
      </c>
      <c r="E15" s="28">
        <v>275.098992</v>
      </c>
      <c r="F15" s="28">
        <v>12.28214</v>
      </c>
      <c r="G15" s="28">
        <v>1.122621</v>
      </c>
      <c r="H15" s="28"/>
      <c r="I15" s="28"/>
      <c r="J15" s="28"/>
      <c r="K15" s="28">
        <f t="shared" si="0"/>
        <v>769.805514</v>
      </c>
      <c r="L15" s="29"/>
      <c r="M15" s="29"/>
      <c r="N15" s="30"/>
      <c r="O15" s="30"/>
      <c r="P15" s="30"/>
    </row>
    <row r="16" spans="2:16" ht="11.25">
      <c r="B16" s="21">
        <v>2006</v>
      </c>
      <c r="C16" s="28">
        <v>387.41649</v>
      </c>
      <c r="D16" s="28">
        <v>120.806081</v>
      </c>
      <c r="E16" s="28">
        <v>277.151663</v>
      </c>
      <c r="F16" s="28">
        <v>12.253200000000001</v>
      </c>
      <c r="G16" s="28">
        <v>0.73978</v>
      </c>
      <c r="H16" s="28"/>
      <c r="I16" s="28"/>
      <c r="J16" s="28"/>
      <c r="K16" s="28">
        <f t="shared" si="0"/>
        <v>798.367214</v>
      </c>
      <c r="L16" s="29"/>
      <c r="M16" s="29"/>
      <c r="N16" s="30"/>
      <c r="O16" s="30"/>
      <c r="P16" s="30"/>
    </row>
    <row r="17" spans="2:16" ht="11.25">
      <c r="B17" s="21">
        <v>2007</v>
      </c>
      <c r="C17" s="28">
        <v>378.778429</v>
      </c>
      <c r="D17" s="28">
        <v>120.27003900000001</v>
      </c>
      <c r="E17" s="28">
        <v>281.987494</v>
      </c>
      <c r="F17" s="28">
        <v>11.82008</v>
      </c>
      <c r="G17" s="28">
        <v>0.48923700000000003</v>
      </c>
      <c r="H17" s="28"/>
      <c r="I17" s="28"/>
      <c r="J17" s="28"/>
      <c r="K17" s="28">
        <f t="shared" si="0"/>
        <v>793.345279</v>
      </c>
      <c r="L17" s="29"/>
      <c r="M17" s="29"/>
      <c r="N17" s="30"/>
      <c r="O17" s="30"/>
      <c r="P17" s="30"/>
    </row>
    <row r="18" spans="2:16" ht="11.25" customHeight="1">
      <c r="B18" s="21">
        <v>2008</v>
      </c>
      <c r="C18" s="28">
        <v>386.36468</v>
      </c>
      <c r="D18" s="28">
        <v>120.04427700000001</v>
      </c>
      <c r="E18" s="28">
        <v>279.971026</v>
      </c>
      <c r="F18" s="28">
        <v>11.62782</v>
      </c>
      <c r="G18" s="28">
        <v>0.452895</v>
      </c>
      <c r="H18" s="28"/>
      <c r="I18" s="28"/>
      <c r="J18" s="28"/>
      <c r="K18" s="28">
        <f t="shared" si="0"/>
        <v>798.4606980000001</v>
      </c>
      <c r="L18" s="29"/>
      <c r="M18" s="29"/>
      <c r="N18" s="30"/>
      <c r="O18" s="30"/>
      <c r="P18" s="30"/>
    </row>
    <row r="19" spans="2:16" ht="11.25">
      <c r="B19" s="21">
        <v>2009</v>
      </c>
      <c r="C19" s="28">
        <v>386.532114</v>
      </c>
      <c r="D19" s="28">
        <v>115.664455</v>
      </c>
      <c r="E19" s="28">
        <v>271.267295</v>
      </c>
      <c r="F19" s="28">
        <v>12.06342</v>
      </c>
      <c r="G19" s="28">
        <v>0.652192</v>
      </c>
      <c r="H19" s="28"/>
      <c r="I19" s="28"/>
      <c r="J19" s="28"/>
      <c r="K19" s="28">
        <f t="shared" si="0"/>
        <v>786.1794759999999</v>
      </c>
      <c r="L19" s="29"/>
      <c r="M19" s="29"/>
      <c r="N19" s="30"/>
      <c r="O19" s="30"/>
      <c r="P19" s="30"/>
    </row>
    <row r="20" spans="2:16" ht="11.25">
      <c r="B20" s="21">
        <v>2010</v>
      </c>
      <c r="C20" s="28">
        <v>375.236356</v>
      </c>
      <c r="D20" s="28">
        <v>114.135698</v>
      </c>
      <c r="E20" s="28">
        <v>264.130601</v>
      </c>
      <c r="F20" s="28">
        <v>12.054879999999999</v>
      </c>
      <c r="G20" s="28">
        <v>0.680624</v>
      </c>
      <c r="H20" s="28"/>
      <c r="I20" s="28"/>
      <c r="J20" s="28"/>
      <c r="K20" s="28">
        <f t="shared" si="0"/>
        <v>766.238159</v>
      </c>
      <c r="L20" s="29"/>
      <c r="M20" s="29"/>
      <c r="N20" s="30"/>
      <c r="O20" s="30"/>
      <c r="P20" s="30"/>
    </row>
    <row r="21" spans="2:16" ht="11.25">
      <c r="B21" s="21">
        <v>2011</v>
      </c>
      <c r="C21" s="28">
        <v>375.653</v>
      </c>
      <c r="D21" s="28">
        <f>114.751-32.291</f>
        <v>82.46000000000001</v>
      </c>
      <c r="E21" s="28">
        <v>265.281</v>
      </c>
      <c r="F21" s="28">
        <v>12.223</v>
      </c>
      <c r="G21" s="28">
        <v>0.701</v>
      </c>
      <c r="H21" s="28"/>
      <c r="I21" s="28"/>
      <c r="J21" s="28"/>
      <c r="K21" s="28">
        <f t="shared" si="0"/>
        <v>736.318</v>
      </c>
      <c r="L21" s="29"/>
      <c r="M21" s="29"/>
      <c r="N21" s="30"/>
      <c r="O21" s="30"/>
      <c r="P21" s="30"/>
    </row>
    <row r="22" spans="2:16" ht="11.25">
      <c r="B22" s="21">
        <v>2012</v>
      </c>
      <c r="C22" s="28">
        <v>373.421</v>
      </c>
      <c r="D22" s="28">
        <f>116.383-35.52</f>
        <v>80.863</v>
      </c>
      <c r="E22" s="28">
        <v>261.984</v>
      </c>
      <c r="F22" s="28">
        <v>14.192</v>
      </c>
      <c r="G22" s="28">
        <v>0.711</v>
      </c>
      <c r="H22" s="28"/>
      <c r="I22" s="28"/>
      <c r="J22" s="28"/>
      <c r="K22" s="28">
        <f t="shared" si="0"/>
        <v>731.171</v>
      </c>
      <c r="L22" s="29"/>
      <c r="M22" s="29"/>
      <c r="N22" s="30"/>
      <c r="O22" s="30"/>
      <c r="P22" s="30"/>
    </row>
    <row r="23" spans="2:16" ht="11.25">
      <c r="B23" s="21">
        <v>2013</v>
      </c>
      <c r="C23" s="28">
        <v>374.186</v>
      </c>
      <c r="D23" s="28">
        <f>117.157-35.781</f>
        <v>81.376</v>
      </c>
      <c r="E23" s="28">
        <v>262.666</v>
      </c>
      <c r="F23" s="28">
        <v>17.014</v>
      </c>
      <c r="G23" s="28">
        <v>0.681</v>
      </c>
      <c r="H23" s="28"/>
      <c r="I23" s="28"/>
      <c r="J23" s="28"/>
      <c r="K23" s="28">
        <f t="shared" si="0"/>
        <v>735.9230000000001</v>
      </c>
      <c r="L23" s="29"/>
      <c r="M23" s="29"/>
      <c r="N23" s="30"/>
      <c r="O23" s="30"/>
      <c r="P23" s="30"/>
    </row>
    <row r="24" spans="2:26" ht="11.25">
      <c r="B24" s="21">
        <v>2014</v>
      </c>
      <c r="C24" s="28" t="s">
        <v>36</v>
      </c>
      <c r="D24" s="28"/>
      <c r="E24" s="28"/>
      <c r="F24" s="28"/>
      <c r="G24" s="28"/>
      <c r="H24" s="28"/>
      <c r="I24" s="28"/>
      <c r="J24" s="28"/>
      <c r="K24" s="28"/>
      <c r="L24" s="32"/>
      <c r="M24" s="29"/>
      <c r="N24" s="30"/>
      <c r="O24" s="30"/>
      <c r="P24" s="30"/>
      <c r="R24" s="34"/>
      <c r="S24" s="31"/>
      <c r="T24" s="31"/>
      <c r="U24" s="31"/>
      <c r="V24" s="31"/>
      <c r="W24" s="31"/>
      <c r="X24" s="31"/>
      <c r="Y24" s="31"/>
      <c r="Z24" s="31"/>
    </row>
    <row r="25" spans="2:26" ht="11.25">
      <c r="B25" s="21">
        <v>2015</v>
      </c>
      <c r="C25" s="22">
        <v>366.071</v>
      </c>
      <c r="D25" s="22">
        <f>115.744-36.736</f>
        <v>79.00800000000001</v>
      </c>
      <c r="E25" s="22">
        <v>265.381</v>
      </c>
      <c r="F25" s="22">
        <v>16.481</v>
      </c>
      <c r="G25" s="22">
        <v>0.69</v>
      </c>
      <c r="H25" s="22"/>
      <c r="I25" s="22"/>
      <c r="J25" s="22"/>
      <c r="K25" s="23">
        <f t="shared" si="0"/>
        <v>727.6310000000001</v>
      </c>
      <c r="N25" s="21"/>
      <c r="O25" s="21"/>
      <c r="P25" s="21"/>
      <c r="R25" s="34"/>
      <c r="S25" s="31"/>
      <c r="T25" s="31"/>
      <c r="U25" s="31"/>
      <c r="V25" s="31"/>
      <c r="W25" s="31"/>
      <c r="X25" s="31"/>
      <c r="Y25" s="31"/>
      <c r="Z25" s="31"/>
    </row>
    <row r="26" spans="2:26" ht="11.25">
      <c r="B26" s="21">
        <v>2016</v>
      </c>
      <c r="C26" s="22">
        <v>366.692</v>
      </c>
      <c r="D26" s="22">
        <f>116.199-37.223</f>
        <v>78.976</v>
      </c>
      <c r="E26" s="22">
        <v>268.346</v>
      </c>
      <c r="F26" s="22">
        <v>16.647</v>
      </c>
      <c r="G26" s="22">
        <v>0.69</v>
      </c>
      <c r="H26" s="22"/>
      <c r="I26" s="22"/>
      <c r="J26" s="22"/>
      <c r="K26" s="23">
        <f t="shared" si="0"/>
        <v>731.3510000000001</v>
      </c>
      <c r="N26" s="21"/>
      <c r="O26" s="21"/>
      <c r="P26" s="21"/>
      <c r="R26" s="34"/>
      <c r="S26" s="31"/>
      <c r="T26" s="31"/>
      <c r="U26" s="31"/>
      <c r="V26" s="31"/>
      <c r="W26" s="31"/>
      <c r="X26" s="31"/>
      <c r="Y26" s="31"/>
      <c r="Z26" s="31"/>
    </row>
    <row r="27" spans="2:26" ht="11.25">
      <c r="B27" s="21">
        <v>2017</v>
      </c>
      <c r="C27" s="22">
        <v>367.754</v>
      </c>
      <c r="D27" s="22">
        <f>116.805-37.716</f>
        <v>79.089</v>
      </c>
      <c r="E27" s="22">
        <v>271.594</v>
      </c>
      <c r="F27" s="22">
        <v>16.845</v>
      </c>
      <c r="G27" s="22">
        <v>0.69</v>
      </c>
      <c r="H27" s="22"/>
      <c r="I27" s="22"/>
      <c r="J27" s="22"/>
      <c r="K27" s="23">
        <f t="shared" si="0"/>
        <v>735.9720000000001</v>
      </c>
      <c r="N27" s="21"/>
      <c r="O27" s="21"/>
      <c r="P27" s="21"/>
      <c r="R27" s="34"/>
      <c r="S27" s="31"/>
      <c r="T27" s="31"/>
      <c r="U27" s="31"/>
      <c r="V27" s="31"/>
      <c r="W27" s="31"/>
      <c r="X27" s="31"/>
      <c r="Y27" s="31"/>
      <c r="Z27" s="31"/>
    </row>
    <row r="28" spans="2:26" ht="11.25">
      <c r="B28" s="21">
        <v>2018</v>
      </c>
      <c r="C28" s="22">
        <v>370.079</v>
      </c>
      <c r="D28" s="22">
        <f>117.771-38.125</f>
        <v>79.646</v>
      </c>
      <c r="E28" s="22">
        <v>275.283</v>
      </c>
      <c r="F28" s="22">
        <v>17.079</v>
      </c>
      <c r="G28" s="22">
        <v>0.69</v>
      </c>
      <c r="H28" s="22"/>
      <c r="I28" s="22"/>
      <c r="J28" s="22"/>
      <c r="K28" s="23">
        <f t="shared" si="0"/>
        <v>742.777</v>
      </c>
      <c r="N28" s="21"/>
      <c r="O28" s="21"/>
      <c r="P28" s="21"/>
      <c r="R28" s="34"/>
      <c r="S28" s="31"/>
      <c r="T28" s="31"/>
      <c r="U28" s="31"/>
      <c r="V28" s="31"/>
      <c r="W28" s="31"/>
      <c r="X28" s="31"/>
      <c r="Y28" s="31"/>
      <c r="Z28" s="31"/>
    </row>
    <row r="29" spans="2:26" ht="11.25">
      <c r="B29" s="21">
        <v>2019</v>
      </c>
      <c r="C29" s="22">
        <v>372.487</v>
      </c>
      <c r="D29" s="22">
        <f>118.758-38.722</f>
        <v>80.036</v>
      </c>
      <c r="E29" s="22">
        <v>279.053</v>
      </c>
      <c r="F29" s="22">
        <v>17.345</v>
      </c>
      <c r="G29" s="22">
        <v>0.69</v>
      </c>
      <c r="H29" s="22"/>
      <c r="I29" s="22"/>
      <c r="J29" s="22"/>
      <c r="K29" s="23">
        <f t="shared" si="0"/>
        <v>749.6110000000001</v>
      </c>
      <c r="N29" s="21"/>
      <c r="O29" s="21"/>
      <c r="P29" s="21"/>
      <c r="R29" s="34"/>
      <c r="S29" s="31"/>
      <c r="T29" s="31"/>
      <c r="U29" s="31"/>
      <c r="V29" s="31"/>
      <c r="W29" s="31"/>
      <c r="X29" s="31"/>
      <c r="Y29" s="31"/>
      <c r="Z29" s="31"/>
    </row>
    <row r="30" spans="2:26" ht="11.25">
      <c r="B30" s="21">
        <v>2020</v>
      </c>
      <c r="C30" s="22">
        <v>375.002</v>
      </c>
      <c r="D30" s="22">
        <f>119.768-39.234</f>
        <v>80.53399999999999</v>
      </c>
      <c r="E30" s="22">
        <v>282.906</v>
      </c>
      <c r="F30" s="22">
        <v>17.636</v>
      </c>
      <c r="G30" s="22">
        <v>0.69</v>
      </c>
      <c r="H30" s="22"/>
      <c r="I30" s="22"/>
      <c r="J30" s="22"/>
      <c r="K30" s="23">
        <f t="shared" si="0"/>
        <v>756.768</v>
      </c>
      <c r="N30" s="21"/>
      <c r="O30" s="21"/>
      <c r="P30" s="21"/>
      <c r="R30" s="34"/>
      <c r="S30" s="31"/>
      <c r="T30" s="31"/>
      <c r="U30" s="31"/>
      <c r="V30" s="31"/>
      <c r="W30" s="31"/>
      <c r="X30" s="31"/>
      <c r="Y30" s="31"/>
      <c r="Z30" s="31"/>
    </row>
    <row r="31" spans="2:26" ht="11.25">
      <c r="B31" s="21">
        <v>2021</v>
      </c>
      <c r="C31" s="22">
        <v>377.533</v>
      </c>
      <c r="D31" s="22">
        <f>120.803-39.754</f>
        <v>81.049</v>
      </c>
      <c r="E31" s="22">
        <v>286.824</v>
      </c>
      <c r="F31" s="22">
        <v>17.95</v>
      </c>
      <c r="G31" s="22">
        <v>0.69</v>
      </c>
      <c r="H31" s="22"/>
      <c r="I31" s="22"/>
      <c r="J31" s="22"/>
      <c r="K31" s="23">
        <f t="shared" si="0"/>
        <v>764.046</v>
      </c>
      <c r="N31" s="21"/>
      <c r="O31" s="21"/>
      <c r="P31" s="21"/>
      <c r="R31" s="34"/>
      <c r="S31" s="31"/>
      <c r="T31" s="31"/>
      <c r="U31" s="31"/>
      <c r="V31" s="31"/>
      <c r="W31" s="31"/>
      <c r="X31" s="31"/>
      <c r="Y31" s="31"/>
      <c r="Z31" s="31"/>
    </row>
    <row r="32" spans="2:26" ht="11.25">
      <c r="B32" s="21">
        <v>2022</v>
      </c>
      <c r="C32" s="22">
        <v>380.165</v>
      </c>
      <c r="D32" s="22">
        <f>121.865-40.281</f>
        <v>81.584</v>
      </c>
      <c r="E32" s="22">
        <v>290.817</v>
      </c>
      <c r="F32" s="22">
        <v>18.282</v>
      </c>
      <c r="G32" s="22">
        <v>0.69</v>
      </c>
      <c r="H32" s="22"/>
      <c r="I32" s="22"/>
      <c r="J32" s="22"/>
      <c r="K32" s="23">
        <f t="shared" si="0"/>
        <v>771.5380000000001</v>
      </c>
      <c r="N32" s="21"/>
      <c r="O32" s="21"/>
      <c r="P32" s="21"/>
      <c r="R32" s="34"/>
      <c r="S32" s="31"/>
      <c r="T32" s="31"/>
      <c r="U32" s="31"/>
      <c r="V32" s="31"/>
      <c r="W32" s="31"/>
      <c r="X32" s="31"/>
      <c r="Y32" s="31"/>
      <c r="Z32" s="31"/>
    </row>
    <row r="33" spans="2:26" ht="11.25">
      <c r="B33" s="21">
        <v>2023</v>
      </c>
      <c r="C33" s="22">
        <v>382.899</v>
      </c>
      <c r="D33" s="22">
        <f>122.956-40.814</f>
        <v>82.142</v>
      </c>
      <c r="E33" s="22">
        <v>294.883</v>
      </c>
      <c r="F33" s="22">
        <v>18.629</v>
      </c>
      <c r="G33" s="22">
        <v>0.69</v>
      </c>
      <c r="H33" s="22"/>
      <c r="I33" s="22"/>
      <c r="J33" s="22"/>
      <c r="K33" s="23">
        <f t="shared" si="0"/>
        <v>779.243</v>
      </c>
      <c r="N33" s="21"/>
      <c r="O33" s="21"/>
      <c r="P33" s="21"/>
      <c r="R33" s="34"/>
      <c r="S33" s="31"/>
      <c r="T33" s="31"/>
      <c r="U33" s="31"/>
      <c r="V33" s="31"/>
      <c r="W33" s="31"/>
      <c r="X33" s="31"/>
      <c r="Y33" s="31"/>
      <c r="Z33" s="31"/>
    </row>
    <row r="34" spans="2:26" ht="11.25">
      <c r="B34" s="21">
        <v>2024</v>
      </c>
      <c r="C34" s="22">
        <v>385.668</v>
      </c>
      <c r="D34" s="22">
        <f>124.078-41.355</f>
        <v>82.72300000000001</v>
      </c>
      <c r="E34" s="22">
        <v>299.008</v>
      </c>
      <c r="F34" s="22">
        <v>18.99</v>
      </c>
      <c r="G34" s="22">
        <v>0.69</v>
      </c>
      <c r="H34" s="22"/>
      <c r="I34" s="22"/>
      <c r="J34" s="22"/>
      <c r="K34" s="23">
        <f t="shared" si="0"/>
        <v>787.0790000000001</v>
      </c>
      <c r="N34" s="21"/>
      <c r="O34" s="21"/>
      <c r="P34" s="21"/>
      <c r="Q34" s="24"/>
      <c r="R34" s="35"/>
      <c r="S34" s="31"/>
      <c r="T34" s="31"/>
      <c r="U34" s="31"/>
      <c r="V34" s="31"/>
      <c r="W34" s="31"/>
      <c r="X34" s="31"/>
      <c r="Y34" s="31"/>
      <c r="Z34" s="31"/>
    </row>
    <row r="35" spans="2:18" s="24" customFormat="1" ht="11.25">
      <c r="B35" s="21">
        <v>2025</v>
      </c>
      <c r="C35" s="22">
        <v>388.536</v>
      </c>
      <c r="D35" s="22">
        <f>125.233-41.903</f>
        <v>83.33000000000001</v>
      </c>
      <c r="E35" s="22">
        <v>303.197</v>
      </c>
      <c r="F35" s="22">
        <v>19.362</v>
      </c>
      <c r="G35" s="22">
        <v>0.69</v>
      </c>
      <c r="H35" s="22"/>
      <c r="I35" s="22"/>
      <c r="J35" s="22"/>
      <c r="K35" s="23">
        <f t="shared" si="0"/>
        <v>795.115</v>
      </c>
      <c r="L35" s="14"/>
      <c r="M35" s="14"/>
      <c r="N35" s="21"/>
      <c r="O35" s="21"/>
      <c r="P35" s="21"/>
      <c r="Q35" s="14"/>
      <c r="R35" s="34"/>
    </row>
    <row r="36" spans="2:18" ht="11.25">
      <c r="B36" s="21">
        <v>2026</v>
      </c>
      <c r="C36" s="22">
        <v>391.518</v>
      </c>
      <c r="D36" s="22">
        <f>126.421-42.458</f>
        <v>83.96300000000001</v>
      </c>
      <c r="E36" s="22">
        <v>307.455</v>
      </c>
      <c r="F36" s="22">
        <v>19.742</v>
      </c>
      <c r="G36" s="22">
        <v>0.69</v>
      </c>
      <c r="H36" s="22"/>
      <c r="I36" s="22"/>
      <c r="J36" s="22"/>
      <c r="K36" s="23">
        <f t="shared" si="0"/>
        <v>803.3679999999999</v>
      </c>
      <c r="N36" s="21"/>
      <c r="O36" s="21"/>
      <c r="P36" s="21"/>
      <c r="R36" s="34"/>
    </row>
    <row r="39" ht="11.25">
      <c r="D39" s="33"/>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4"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Redding Electric Utility Demand Forecast Form 1.1a Retail Sales</dc:title>
  <dc:subject/>
  <dc:creator>Richard Rohrer</dc:creator>
  <cp:keywords/>
  <dc:description/>
  <cp:lastModifiedBy>Schinstock, Brian</cp:lastModifiedBy>
  <cp:lastPrinted>2015-02-13T18:12:44Z</cp:lastPrinted>
  <dcterms:created xsi:type="dcterms:W3CDTF">2004-04-26T18:12:37Z</dcterms:created>
  <dcterms:modified xsi:type="dcterms:W3CDTF">2015-02-17T18:25:38Z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Z5JXHV6S7NA6-3-71273</vt:lpwstr>
  </property>
  <property fmtid="{D5CDD505-2E9C-101B-9397-08002B2CF9AE}" pid="3" name="_dlc_DocIdItemGuid">
    <vt:lpwstr>1e49a039-943d-4c3c-b7bb-d84679927161</vt:lpwstr>
  </property>
  <property fmtid="{D5CDD505-2E9C-101B-9397-08002B2CF9AE}" pid="4" name="_dlc_DocIdUrl">
    <vt:lpwstr>http://efilingspinternal/_layouts/DocIdRedir.aspx?ID=Z5JXHV6S7NA6-3-71273, Z5JXHV6S7NA6-3-71273</vt:lpwstr>
  </property>
  <property fmtid="{D5CDD505-2E9C-101B-9397-08002B2CF9AE}" pid="5" name="_CopySource">
    <vt:lpwstr>http://efilingspinternal/PendingDocuments/15-IEPR-03/20150217T133854_Redding_Electric_Utility_Demand_Forecast_Form_11a_Retail_Sales.xls</vt:lpwstr>
  </property>
  <property fmtid="{D5CDD505-2E9C-101B-9397-08002B2CF9AE}" pid="6" name="Received From">
    <vt:lpwstr>Redding Electric Utility</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Docket Number">
    <vt:lpwstr>15-IEPR-03</vt:lpwstr>
  </property>
  <property fmtid="{D5CDD505-2E9C-101B-9397-08002B2CF9AE}" pid="10" name="Subject Areas">
    <vt:lpwstr/>
  </property>
  <property fmtid="{D5CDD505-2E9C-101B-9397-08002B2CF9AE}" pid="11" name="ia56c5f4991045989a786b6ecb732719">
    <vt:lpwstr>Public Agency|5e9efa52-72c2-4b4c-ad77-d864509888ed</vt:lpwstr>
  </property>
  <property fmtid="{D5CDD505-2E9C-101B-9397-08002B2CF9AE}" pid="12" name="Order">
    <vt:lpwstr>378800.000000000</vt:lpwstr>
  </property>
  <property fmtid="{D5CDD505-2E9C-101B-9397-08002B2CF9AE}" pid="13" name="k2a3b5fc29f742a38f72e68b777baa26">
    <vt:lpwstr>Document|f3c81208-9d0f-49cc-afc5-e227f36ec0e7</vt:lpwstr>
  </property>
  <property fmtid="{D5CDD505-2E9C-101B-9397-08002B2CF9AE}" pid="14" name="Document Type">
    <vt:lpwstr>3;#Document|f3c81208-9d0f-49cc-afc5-e227f36ec0e7</vt:lpwstr>
  </property>
  <property fmtid="{D5CDD505-2E9C-101B-9397-08002B2CF9AE}" pid="15" name="TaxCatchAll">
    <vt:lpwstr>18;#Public Agency|5e9efa52-72c2-4b4c-ad77-d864509888ed;#6;#Document|6786e4f6-aafd-416d-a977-1b2d5f456edf;#3;#Document|f3c81208-9d0f-49cc-afc5-e227f36ec0e7</vt:lpwstr>
  </property>
  <property fmtid="{D5CDD505-2E9C-101B-9397-08002B2CF9AE}" pid="16" name="jbf85ac70d5848c6836ba15e22d94e70">
    <vt:lpwstr>Document|6786e4f6-aafd-416d-a977-1b2d5f456edf</vt:lpwstr>
  </property>
  <property fmtid="{D5CDD505-2E9C-101B-9397-08002B2CF9AE}" pid="17" name="TemplateUrl">
    <vt:lpwstr/>
  </property>
  <property fmtid="{D5CDD505-2E9C-101B-9397-08002B2CF9AE}" pid="18" name="xd_ProgID">
    <vt:lpwstr/>
  </property>
  <property fmtid="{D5CDD505-2E9C-101B-9397-08002B2CF9AE}" pid="19" name="bfc617c42d804116a0a5feb0906d720d">
    <vt:lpwstr/>
  </property>
  <property fmtid="{D5CDD505-2E9C-101B-9397-08002B2CF9AE}" pid="20" name="_SourceUrl">
    <vt:lpwstr/>
  </property>
  <property fmtid="{D5CDD505-2E9C-101B-9397-08002B2CF9AE}" pid="21" name="_SharedFileIndex">
    <vt:lpwstr/>
  </property>
</Properties>
</file>