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UNIT_310\IRPs Integrated Resource Plans\_Admin\Standardized_Tables\"/>
    </mc:Choice>
  </mc:AlternateContent>
  <bookViews>
    <workbookView xWindow="0" yWindow="0" windowWidth="15360" windowHeight="7620" tabRatio="574"/>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customWorkbookViews>
    <customWorkbookView name="Robert Kennedy - Personal View" guid="{8273F839-864F-40CA-9F07-FCB68AAC5FAE}" mergeInterval="0" personalView="1" maximized="1" windowWidth="1024" windowHeight="1024" tabRatio="574" activeSheetId="2" showComments="commIndAndComment"/>
    <customWorkbookView name="Vidaver, David@Energy - Personal View" guid="{9660D43C-356B-4BBC-ADDE-819E1A7545B6}" mergeInterval="0" personalView="1" maximized="1" windowWidth="1276" windowHeight="799" tabRatio="574" activeSheetId="5"/>
    <customWorkbookView name="Micsunescu, Cora@Energy - Personal View" guid="{3EAFDB81-3C7B-4EC4-BD53-8A6926C61C4D}" mergeInterval="0" personalView="1" maximized="1" windowWidth="1916" windowHeight="829" tabRatio="574" activeSheetId="1"/>
    <customWorkbookView name="JH - Personal View" guid="{046A23F8-4D15-41E0-A67E-1D05CF2E9CA4}" mergeInterval="0" personalView="1" maximized="1" windowWidth="1280" windowHeight="796" tabRatio="574" activeSheetId="5"/>
  </customWorkbookViews>
</workbook>
</file>

<file path=xl/calcChain.xml><?xml version="1.0" encoding="utf-8"?>
<calcChain xmlns="http://schemas.openxmlformats.org/spreadsheetml/2006/main">
  <c r="F106" i="10" l="1"/>
  <c r="G106" i="10"/>
  <c r="H106" i="10"/>
  <c r="I106" i="10"/>
  <c r="J106" i="10"/>
  <c r="K106" i="10"/>
  <c r="L106" i="10"/>
  <c r="M106" i="10"/>
  <c r="N106" i="10"/>
  <c r="O106" i="10"/>
  <c r="P106" i="10"/>
  <c r="Q106" i="10"/>
  <c r="R106" i="10"/>
  <c r="E106" i="10"/>
  <c r="G136" i="9"/>
  <c r="H136" i="9"/>
  <c r="I136" i="9"/>
  <c r="J136" i="9"/>
  <c r="K136" i="9"/>
  <c r="L136" i="9"/>
  <c r="M136" i="9"/>
  <c r="N136" i="9"/>
  <c r="O136" i="9"/>
  <c r="P136" i="9"/>
  <c r="Q136" i="9"/>
  <c r="R136" i="9"/>
  <c r="F136" i="9"/>
  <c r="E136" i="9"/>
  <c r="F99" i="10" l="1"/>
  <c r="F101" i="10" s="1"/>
  <c r="E99" i="10"/>
  <c r="E101" i="10" s="1"/>
  <c r="F81" i="10"/>
  <c r="E81" i="10"/>
  <c r="H120" i="9"/>
  <c r="I120" i="9"/>
  <c r="J120" i="9"/>
  <c r="K120" i="9"/>
  <c r="L120" i="9"/>
  <c r="M120" i="9"/>
  <c r="N120" i="9"/>
  <c r="O120" i="9"/>
  <c r="P120" i="9"/>
  <c r="Q120" i="9"/>
  <c r="R120" i="9"/>
  <c r="G120" i="9"/>
  <c r="D107" i="9"/>
  <c r="D108" i="9"/>
  <c r="D109" i="9"/>
  <c r="D110" i="9"/>
  <c r="D111" i="9"/>
  <c r="D112" i="9"/>
  <c r="D113" i="9"/>
  <c r="D114" i="9"/>
  <c r="D115" i="9"/>
  <c r="D116" i="9"/>
  <c r="D117" i="9"/>
  <c r="D118" i="9"/>
  <c r="D119" i="9"/>
  <c r="D106" i="9"/>
  <c r="D89" i="9"/>
  <c r="D90" i="9"/>
  <c r="D91" i="9"/>
  <c r="D92" i="9"/>
  <c r="D93" i="9"/>
  <c r="D94" i="9"/>
  <c r="D95" i="9"/>
  <c r="D96" i="9"/>
  <c r="D97" i="9"/>
  <c r="D98" i="9"/>
  <c r="D99" i="9"/>
  <c r="D100" i="9"/>
  <c r="D101" i="9"/>
  <c r="D88" i="9"/>
  <c r="D68" i="9"/>
  <c r="D69" i="9"/>
  <c r="D70" i="9"/>
  <c r="D71" i="9"/>
  <c r="D72" i="9"/>
  <c r="D67" i="9"/>
  <c r="F73" i="9"/>
  <c r="E18" i="18" s="1"/>
  <c r="G73" i="9"/>
  <c r="F18" i="18" s="1"/>
  <c r="H73" i="9"/>
  <c r="G18" i="18" s="1"/>
  <c r="I73" i="9"/>
  <c r="I18" i="18" s="1"/>
  <c r="J73" i="9"/>
  <c r="J18" i="18" s="1"/>
  <c r="K73" i="9"/>
  <c r="K18" i="18" s="1"/>
  <c r="L73" i="9"/>
  <c r="L18" i="18" s="1"/>
  <c r="M73" i="9"/>
  <c r="N18" i="18" s="1"/>
  <c r="N73" i="9"/>
  <c r="O18" i="18" s="1"/>
  <c r="O73" i="9"/>
  <c r="P18" i="18" s="1"/>
  <c r="P73" i="9"/>
  <c r="R18" i="18" s="1"/>
  <c r="Q73" i="9"/>
  <c r="S18" i="18" s="1"/>
  <c r="R73" i="9"/>
  <c r="T18" i="18" s="1"/>
  <c r="E73" i="9"/>
  <c r="D18" i="18" s="1"/>
  <c r="F44" i="9"/>
  <c r="G44" i="9"/>
  <c r="H44" i="9"/>
  <c r="I44" i="9"/>
  <c r="J44" i="9"/>
  <c r="K44" i="9"/>
  <c r="L44" i="9"/>
  <c r="M44" i="9"/>
  <c r="N44" i="9"/>
  <c r="O44" i="9"/>
  <c r="P44" i="9"/>
  <c r="Q44" i="9"/>
  <c r="R44" i="9"/>
  <c r="E44" i="9"/>
  <c r="F95" i="2"/>
  <c r="E95" i="2"/>
  <c r="F74" i="2"/>
  <c r="G74" i="2"/>
  <c r="H74" i="2"/>
  <c r="I74" i="2"/>
  <c r="J74" i="2"/>
  <c r="K74" i="2"/>
  <c r="L74" i="2"/>
  <c r="M74" i="2"/>
  <c r="N74" i="2"/>
  <c r="O74" i="2"/>
  <c r="P74" i="2"/>
  <c r="Q74" i="2"/>
  <c r="R74" i="2"/>
  <c r="E74" i="2"/>
  <c r="F44" i="2"/>
  <c r="G44" i="2"/>
  <c r="H44" i="2"/>
  <c r="I44" i="2"/>
  <c r="J44" i="2"/>
  <c r="K44" i="2"/>
  <c r="L44" i="2"/>
  <c r="M44" i="2"/>
  <c r="N44" i="2"/>
  <c r="O44" i="2"/>
  <c r="P44" i="2"/>
  <c r="Q44" i="2"/>
  <c r="R44" i="2"/>
  <c r="E44" i="2"/>
  <c r="D56" i="9"/>
  <c r="D57" i="9"/>
  <c r="D58" i="9"/>
  <c r="D59" i="9"/>
  <c r="D60" i="9"/>
  <c r="D61" i="9"/>
  <c r="D49" i="9"/>
  <c r="D50" i="9"/>
  <c r="D51" i="9"/>
  <c r="D52" i="9"/>
  <c r="D53" i="9"/>
  <c r="D54" i="9"/>
  <c r="D55" i="9"/>
  <c r="D48" i="9"/>
  <c r="D38" i="9"/>
  <c r="D39" i="9"/>
  <c r="D40" i="9"/>
  <c r="D41" i="9"/>
  <c r="D42" i="9"/>
  <c r="D43" i="9"/>
  <c r="D37" i="9"/>
  <c r="D28" i="9"/>
  <c r="D29" i="9"/>
  <c r="D30" i="9"/>
  <c r="D31" i="9"/>
  <c r="D32" i="9"/>
  <c r="D33" i="9"/>
  <c r="D27" i="9"/>
  <c r="F113" i="10" l="1"/>
  <c r="G113" i="10"/>
  <c r="H113" i="10"/>
  <c r="I113" i="10"/>
  <c r="J113" i="10"/>
  <c r="K113" i="10"/>
  <c r="L113" i="10"/>
  <c r="M113" i="10"/>
  <c r="N113" i="10"/>
  <c r="O113" i="10"/>
  <c r="P113" i="10"/>
  <c r="Q113" i="10"/>
  <c r="R113" i="10"/>
  <c r="E113" i="10"/>
  <c r="F114" i="10" l="1"/>
  <c r="G114" i="10"/>
  <c r="H114" i="10"/>
  <c r="I114" i="10"/>
  <c r="J114" i="10"/>
  <c r="K114" i="10"/>
  <c r="L114" i="10"/>
  <c r="M114" i="10"/>
  <c r="N114" i="10"/>
  <c r="O114" i="10"/>
  <c r="P114" i="10"/>
  <c r="Q114" i="10"/>
  <c r="R114" i="10"/>
  <c r="E114" i="10"/>
  <c r="H135" i="9" l="1"/>
  <c r="I135" i="9"/>
  <c r="J135" i="9"/>
  <c r="K135" i="9"/>
  <c r="L135" i="9"/>
  <c r="M135" i="9"/>
  <c r="N135" i="9"/>
  <c r="O135" i="9"/>
  <c r="P135" i="9"/>
  <c r="Q135" i="9"/>
  <c r="R135" i="9"/>
  <c r="F135" i="9"/>
  <c r="G135" i="9"/>
  <c r="E135" i="9"/>
  <c r="Q115" i="10" l="1"/>
  <c r="Q117" i="10" s="1"/>
  <c r="R115" i="10"/>
  <c r="R117" i="10" s="1"/>
  <c r="P115" i="10"/>
  <c r="P117" i="10" s="1"/>
  <c r="N115" i="10"/>
  <c r="N117" i="10" s="1"/>
  <c r="O115" i="10"/>
  <c r="O117" i="10" s="1"/>
  <c r="M115" i="10"/>
  <c r="M117" i="10" s="1"/>
  <c r="J115" i="10"/>
  <c r="J117" i="10" s="1"/>
  <c r="K115" i="10"/>
  <c r="K117" i="10" s="1"/>
  <c r="L115" i="10"/>
  <c r="L117" i="10" s="1"/>
  <c r="I115" i="10"/>
  <c r="I117" i="10" s="1"/>
  <c r="F115" i="10"/>
  <c r="F117" i="10" s="1"/>
  <c r="H115" i="10"/>
  <c r="H117" i="10" s="1"/>
  <c r="E115" i="10"/>
  <c r="E117" i="10" s="1"/>
  <c r="G115" i="10"/>
  <c r="G117" i="10" s="1"/>
  <c r="T11" i="18" l="1"/>
  <c r="S11" i="18"/>
  <c r="R11" i="18"/>
  <c r="P11" i="18"/>
  <c r="O11" i="18"/>
  <c r="N11" i="18"/>
  <c r="L11" i="18"/>
  <c r="K11" i="18"/>
  <c r="J11" i="18"/>
  <c r="I11" i="18"/>
  <c r="G11" i="18"/>
  <c r="E11" i="18"/>
  <c r="F11" i="18"/>
  <c r="D11" i="18"/>
  <c r="R30" i="18"/>
  <c r="N30" i="18"/>
  <c r="I30" i="18"/>
  <c r="D30" i="18"/>
  <c r="T28" i="18"/>
  <c r="S28" i="18"/>
  <c r="R28" i="18"/>
  <c r="O28" i="18"/>
  <c r="P28" i="18"/>
  <c r="N28" i="18"/>
  <c r="J28" i="18"/>
  <c r="K28" i="18"/>
  <c r="L28" i="18"/>
  <c r="I28" i="18"/>
  <c r="E28" i="18"/>
  <c r="F28" i="18"/>
  <c r="G28" i="18"/>
  <c r="D28" i="18"/>
  <c r="H25" i="18" l="1"/>
  <c r="M25" i="18" s="1"/>
  <c r="Q25" i="18" s="1"/>
  <c r="U25" i="18" s="1"/>
  <c r="G31" i="10"/>
  <c r="E31" i="10" l="1"/>
  <c r="E59" i="10"/>
  <c r="E17" i="9"/>
  <c r="E138" i="9" s="1"/>
  <c r="E21" i="2"/>
  <c r="E119" i="2" s="1"/>
  <c r="E76" i="2"/>
  <c r="E120" i="2" s="1"/>
  <c r="E78" i="9" l="1"/>
  <c r="E61" i="10"/>
  <c r="D14" i="18"/>
  <c r="R14" i="18"/>
  <c r="E121" i="2"/>
  <c r="E123" i="2" s="1"/>
  <c r="I14" i="18"/>
  <c r="N14" i="18"/>
  <c r="D22" i="18"/>
  <c r="E109" i="10" l="1"/>
  <c r="E121" i="10" s="1"/>
  <c r="E134" i="9"/>
  <c r="E137" i="9" s="1"/>
  <c r="E139" i="9" s="1"/>
  <c r="R99" i="10"/>
  <c r="Q99" i="10"/>
  <c r="P99" i="10"/>
  <c r="O99" i="10"/>
  <c r="N99" i="10"/>
  <c r="M99" i="10"/>
  <c r="L99" i="10"/>
  <c r="K99" i="10"/>
  <c r="J99" i="10"/>
  <c r="I99" i="10"/>
  <c r="H99" i="10"/>
  <c r="G99" i="10"/>
  <c r="R81" i="10"/>
  <c r="Q81" i="10"/>
  <c r="P81" i="10"/>
  <c r="O81" i="10"/>
  <c r="N81" i="10"/>
  <c r="M81" i="10"/>
  <c r="L81" i="10"/>
  <c r="K81" i="10"/>
  <c r="K101" i="10" s="1"/>
  <c r="J81" i="10"/>
  <c r="I81" i="10"/>
  <c r="H81" i="10"/>
  <c r="G81" i="10"/>
  <c r="R59" i="10"/>
  <c r="Q59" i="10"/>
  <c r="P59" i="10"/>
  <c r="O59" i="10"/>
  <c r="N59" i="10"/>
  <c r="M59" i="10"/>
  <c r="L59" i="10"/>
  <c r="K59" i="10"/>
  <c r="J59" i="10"/>
  <c r="I59" i="10"/>
  <c r="H59" i="10"/>
  <c r="G59" i="10"/>
  <c r="G61" i="10" s="1"/>
  <c r="F59" i="10"/>
  <c r="F17" i="9"/>
  <c r="F138" i="9" s="1"/>
  <c r="I101" i="10" l="1"/>
  <c r="O101" i="10"/>
  <c r="G101" i="10"/>
  <c r="G109" i="10" s="1"/>
  <c r="G121" i="10" s="1"/>
  <c r="M101" i="10"/>
  <c r="Q101" i="10"/>
  <c r="H101" i="10"/>
  <c r="J101" i="10"/>
  <c r="L101" i="10"/>
  <c r="N101" i="10"/>
  <c r="P101" i="10"/>
  <c r="R101" i="10"/>
  <c r="R102" i="9"/>
  <c r="Q102" i="9"/>
  <c r="P102" i="9"/>
  <c r="O102" i="9"/>
  <c r="N102" i="9"/>
  <c r="M102" i="9"/>
  <c r="L102" i="9"/>
  <c r="K102" i="9"/>
  <c r="J102" i="9"/>
  <c r="I102" i="9"/>
  <c r="H102" i="9"/>
  <c r="G102" i="9"/>
  <c r="G17" i="9"/>
  <c r="G138" i="9" s="1"/>
  <c r="F22" i="18" l="1"/>
  <c r="G122" i="9"/>
  <c r="I122" i="9"/>
  <c r="K122" i="9"/>
  <c r="M122" i="9"/>
  <c r="G78" i="9"/>
  <c r="G134" i="9" s="1"/>
  <c r="O122" i="9"/>
  <c r="Q122" i="9"/>
  <c r="H122" i="9"/>
  <c r="J122" i="9"/>
  <c r="L122" i="9"/>
  <c r="N122" i="9"/>
  <c r="P122" i="9"/>
  <c r="R122" i="9"/>
  <c r="G95" i="2"/>
  <c r="H95" i="2"/>
  <c r="I95" i="2"/>
  <c r="J95" i="2"/>
  <c r="K95" i="2"/>
  <c r="L95" i="2"/>
  <c r="M95" i="2"/>
  <c r="N95" i="2"/>
  <c r="O95" i="2"/>
  <c r="P95" i="2"/>
  <c r="Q95" i="2"/>
  <c r="R95" i="2"/>
  <c r="G113" i="2"/>
  <c r="H113" i="2"/>
  <c r="I113" i="2"/>
  <c r="I115" i="2" s="1"/>
  <c r="I122" i="2" s="1"/>
  <c r="J113" i="2"/>
  <c r="J115" i="2" s="1"/>
  <c r="J122" i="2" s="1"/>
  <c r="K113" i="2"/>
  <c r="K115" i="2" s="1"/>
  <c r="K122" i="2" s="1"/>
  <c r="L113" i="2"/>
  <c r="L115" i="2" s="1"/>
  <c r="L122" i="2" s="1"/>
  <c r="M113" i="2"/>
  <c r="N113" i="2"/>
  <c r="O113" i="2"/>
  <c r="P113" i="2"/>
  <c r="Q113" i="2"/>
  <c r="Q115" i="2" s="1"/>
  <c r="Q122" i="2" s="1"/>
  <c r="R113" i="2"/>
  <c r="R115" i="2" s="1"/>
  <c r="R122" i="2" s="1"/>
  <c r="P115" i="2" l="1"/>
  <c r="P122" i="2" s="1"/>
  <c r="N115" i="2"/>
  <c r="N122" i="2" s="1"/>
  <c r="H115" i="2"/>
  <c r="H122" i="2" s="1"/>
  <c r="O115" i="2"/>
  <c r="O122" i="2" s="1"/>
  <c r="M115" i="2"/>
  <c r="M122" i="2" s="1"/>
  <c r="G137" i="9"/>
  <c r="G139" i="9" s="1"/>
  <c r="G115" i="2"/>
  <c r="G122" i="2" s="1"/>
  <c r="F21" i="2"/>
  <c r="F119" i="2" s="1"/>
  <c r="F76" i="2" l="1"/>
  <c r="F120" i="2" s="1"/>
  <c r="F121" i="2" s="1"/>
  <c r="F123" i="2" s="1"/>
  <c r="H18" i="2" l="1"/>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T22" i="18"/>
  <c r="S22" i="18"/>
  <c r="R22" i="18"/>
  <c r="R32" i="18" s="1"/>
  <c r="P22" i="18"/>
  <c r="O22" i="18"/>
  <c r="N22" i="18"/>
  <c r="L22" i="18"/>
  <c r="K22" i="18"/>
  <c r="J22" i="18"/>
  <c r="I22" i="18"/>
  <c r="I32" i="18" s="1"/>
  <c r="G22" i="18"/>
  <c r="E22" i="18"/>
  <c r="R17" i="9"/>
  <c r="R138" i="9" s="1"/>
  <c r="Q17" i="9"/>
  <c r="Q138" i="9" s="1"/>
  <c r="P17" i="9"/>
  <c r="P138" i="9" s="1"/>
  <c r="O17" i="9"/>
  <c r="O138" i="9" s="1"/>
  <c r="N17" i="9"/>
  <c r="N138" i="9" s="1"/>
  <c r="M17" i="9"/>
  <c r="M138" i="9" s="1"/>
  <c r="L17" i="9"/>
  <c r="L138" i="9" s="1"/>
  <c r="K17" i="9"/>
  <c r="K138" i="9" s="1"/>
  <c r="J17" i="9"/>
  <c r="J138" i="9" s="1"/>
  <c r="I17" i="9"/>
  <c r="I138" i="9" s="1"/>
  <c r="H17" i="9"/>
  <c r="H138" i="9" s="1"/>
  <c r="N109" i="10" l="1"/>
  <c r="N121" i="10" s="1"/>
  <c r="K109" i="10"/>
  <c r="K121" i="10" s="1"/>
  <c r="L109" i="10"/>
  <c r="L121" i="10" s="1"/>
  <c r="M109" i="10"/>
  <c r="M121" i="10" s="1"/>
  <c r="F109" i="10"/>
  <c r="F121" i="10" s="1"/>
  <c r="O109" i="10"/>
  <c r="O121" i="10" s="1"/>
  <c r="H109" i="10"/>
  <c r="H121" i="10" s="1"/>
  <c r="P109" i="10"/>
  <c r="P121" i="10" s="1"/>
  <c r="I109" i="10"/>
  <c r="I121" i="10" s="1"/>
  <c r="Q109" i="10"/>
  <c r="Q121" i="10" s="1"/>
  <c r="J109" i="10"/>
  <c r="J121" i="10" s="1"/>
  <c r="R109" i="10"/>
  <c r="R121" i="10" s="1"/>
  <c r="N32" i="18"/>
  <c r="H17" i="18"/>
  <c r="M17" i="18" s="1"/>
  <c r="Q17" i="18" s="1"/>
  <c r="U17" i="18" s="1"/>
  <c r="D32" i="18"/>
  <c r="H78" i="9"/>
  <c r="H134" i="9" s="1"/>
  <c r="J78" i="9"/>
  <c r="J134" i="9" s="1"/>
  <c r="L78" i="9"/>
  <c r="L134" i="9" s="1"/>
  <c r="N78" i="9"/>
  <c r="N134" i="9" s="1"/>
  <c r="P78" i="9"/>
  <c r="P134" i="9" s="1"/>
  <c r="R78" i="9"/>
  <c r="R134" i="9" s="1"/>
  <c r="F78" i="9"/>
  <c r="F134" i="9" s="1"/>
  <c r="I78" i="9"/>
  <c r="I134" i="9" s="1"/>
  <c r="K78" i="9"/>
  <c r="K134" i="9" s="1"/>
  <c r="M78" i="9"/>
  <c r="M134" i="9" s="1"/>
  <c r="O78" i="9"/>
  <c r="O134" i="9" s="1"/>
  <c r="Q78" i="9"/>
  <c r="Q134" i="9" s="1"/>
  <c r="P137" i="9" l="1"/>
  <c r="P139" i="9" s="1"/>
  <c r="Q137" i="9"/>
  <c r="Q139" i="9" s="1"/>
  <c r="N137" i="9"/>
  <c r="N139" i="9" s="1"/>
  <c r="O137" i="9"/>
  <c r="O139" i="9" s="1"/>
  <c r="L137" i="9"/>
  <c r="L139" i="9" s="1"/>
  <c r="M137" i="9"/>
  <c r="M139" i="9" s="1"/>
  <c r="J137" i="9"/>
  <c r="J139" i="9" s="1"/>
  <c r="K137" i="9"/>
  <c r="K139" i="9" s="1"/>
  <c r="H137" i="9"/>
  <c r="H139" i="9" s="1"/>
  <c r="I137" i="9"/>
  <c r="I139" i="9" s="1"/>
  <c r="R137" i="9"/>
  <c r="R139" i="9" s="1"/>
  <c r="H76" i="2"/>
  <c r="H120" i="2" s="1"/>
  <c r="I76" i="2"/>
  <c r="I120" i="2" s="1"/>
  <c r="J76" i="2"/>
  <c r="J120" i="2" s="1"/>
  <c r="K76" i="2"/>
  <c r="K120" i="2" s="1"/>
  <c r="L76" i="2"/>
  <c r="L120" i="2" s="1"/>
  <c r="M76" i="2"/>
  <c r="M120" i="2" s="1"/>
  <c r="N76" i="2"/>
  <c r="N120" i="2" s="1"/>
  <c r="O76" i="2"/>
  <c r="O120" i="2" s="1"/>
  <c r="P76" i="2"/>
  <c r="P120" i="2" s="1"/>
  <c r="Q76" i="2"/>
  <c r="Q120" i="2" s="1"/>
  <c r="R76" i="2"/>
  <c r="R120" i="2" s="1"/>
  <c r="G76" i="2"/>
  <c r="G120" i="2" s="1"/>
  <c r="F137" i="9" l="1"/>
  <c r="F139" i="9" s="1"/>
  <c r="O18" i="2"/>
  <c r="O21" i="2" s="1"/>
  <c r="O119" i="2" s="1"/>
  <c r="O121" i="2" s="1"/>
  <c r="O123" i="2" s="1"/>
  <c r="P18" i="2"/>
  <c r="P21" i="2" s="1"/>
  <c r="P119" i="2" s="1"/>
  <c r="P121" i="2" s="1"/>
  <c r="P123" i="2" s="1"/>
  <c r="Q18" i="2"/>
  <c r="Q21" i="2" s="1"/>
  <c r="Q119" i="2" s="1"/>
  <c r="Q121" i="2" s="1"/>
  <c r="Q123" i="2" s="1"/>
  <c r="R18" i="2"/>
  <c r="R21" i="2" s="1"/>
  <c r="R119" i="2" s="1"/>
  <c r="R121" i="2" s="1"/>
  <c r="R123" i="2" s="1"/>
  <c r="H21" i="2"/>
  <c r="H119" i="2" s="1"/>
  <c r="H121" i="2" s="1"/>
  <c r="H123" i="2" s="1"/>
  <c r="I18" i="2"/>
  <c r="I21" i="2" s="1"/>
  <c r="I119" i="2" s="1"/>
  <c r="I121" i="2" s="1"/>
  <c r="I123" i="2" s="1"/>
  <c r="J18" i="2"/>
  <c r="J21" i="2" s="1"/>
  <c r="J119" i="2" s="1"/>
  <c r="J121" i="2" s="1"/>
  <c r="J123" i="2" s="1"/>
  <c r="K18" i="2"/>
  <c r="K21" i="2" s="1"/>
  <c r="K119" i="2" s="1"/>
  <c r="K121" i="2" s="1"/>
  <c r="K123" i="2" s="1"/>
  <c r="L18" i="2"/>
  <c r="L21" i="2" s="1"/>
  <c r="L119" i="2" s="1"/>
  <c r="L121" i="2" s="1"/>
  <c r="L123" i="2" s="1"/>
  <c r="M18" i="2"/>
  <c r="M21" i="2" s="1"/>
  <c r="M119" i="2" s="1"/>
  <c r="M121" i="2" s="1"/>
  <c r="M123" i="2" s="1"/>
  <c r="N18" i="2"/>
  <c r="N21" i="2" s="1"/>
  <c r="N119" i="2" s="1"/>
  <c r="N121" i="2" s="1"/>
  <c r="N123" i="2" s="1"/>
  <c r="G18" i="2"/>
  <c r="G21" i="2" s="1"/>
  <c r="G119" i="2" s="1"/>
  <c r="G121" i="2" s="1"/>
  <c r="G123" i="2" s="1"/>
</calcChain>
</file>

<file path=xl/sharedStrings.xml><?xml version="1.0" encoding="utf-8"?>
<sst xmlns="http://schemas.openxmlformats.org/spreadsheetml/2006/main" count="852" uniqueCount="379">
  <si>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</si>
  <si>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</si>
  <si>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</si>
  <si>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</si>
  <si>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</si>
  <si>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</si>
  <si>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</si>
  <si>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</si>
  <si>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</si>
  <si>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</si>
  <si>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</si>
  <si>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</si>
  <si>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</si>
  <si>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</si>
  <si>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</si>
  <si>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</si>
  <si>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</si>
  <si>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</si>
  <si>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</si>
  <si>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</si>
  <si>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</si>
  <si>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</si>
  <si>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</si>
  <si>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</si>
  <si>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</si>
  <si>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</si>
  <si>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</si>
  <si>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</si>
  <si>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</si>
  <si>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</si>
  <si>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</si>
  <si>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</si>
  <si>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</si>
  <si>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</si>
  <si>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</si>
  <si>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</si>
  <si>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</si>
  <si>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</si>
  <si>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</si>
  <si>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</si>
  <si>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</si>
  <si>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</si>
  <si>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</si>
  <si>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</si>
  <si>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</si>
  <si>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</si>
  <si>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</si>
  <si>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</si>
  <si>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</si>
  <si>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</si>
  <si>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</si>
  <si>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</si>
  <si>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</si>
  <si>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</si>
  <si>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</si>
  <si>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</si>
  <si>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</si>
  <si>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</si>
  <si>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</si>
  <si>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</si>
  <si>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</si>
  <si>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</si>
  <si>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</si>
  <si>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</si>
  <si>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</si>
  <si>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</si>
  <si>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</si>
  <si>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</si>
  <si>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</si>
  <si>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</si>
  <si>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</si>
  <si>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</si>
  <si>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</si>
  <si>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</si>
  <si>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</si>
  <si>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</si>
  <si>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</si>
  <si>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</si>
  <si>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</si>
  <si>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</si>
  <si>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</si>
  <si>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</si>
  <si>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</si>
  <si>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</si>
  <si>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</si>
  <si>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</si>
  <si>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</si>
  <si>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</si>
  <si>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</si>
  <si>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</si>
  <si>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</si>
  <si>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</si>
  <si>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</si>
  <si>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Scenario Name:</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</si>
  <si>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</si>
  <si>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</si>
  <si>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</si>
  <si>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</si>
  <si>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</si>
  <si>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</si>
  <si>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</si>
  <si>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</si>
  <si>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</si>
  <si>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</si>
  <si>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</si>
  <si>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</si>
  <si>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</si>
  <si>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</si>
  <si>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</si>
  <si>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</si>
  <si>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</si>
  <si>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</si>
  <si>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</si>
  <si>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</si>
  <si>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</si>
  <si>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</si>
  <si>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</si>
  <si>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</si>
  <si>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</si>
  <si>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</si>
  <si>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</si>
  <si>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</si>
  <si>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</si>
  <si>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</si>
  <si>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</si>
  <si>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</si>
  <si>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</si>
  <si>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</si>
  <si>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</si>
  <si>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</si>
  <si>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</si>
  <si>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</si>
  <si>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</si>
  <si>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Other loads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</si>
  <si>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</si>
  <si>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</si>
  <si>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</si>
  <si>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</si>
  <si>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</si>
  <si>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</si>
  <si>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</si>
  <si>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</si>
  <si>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</si>
  <si>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</si>
  <si>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</si>
  <si>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</si>
  <si>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</si>
  <si>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</si>
  <si>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</si>
  <si>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</si>
  <si>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</si>
  <si>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</si>
  <si>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</si>
  <si>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</si>
  <si>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</si>
  <si>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</si>
  <si>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</si>
  <si>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</si>
  <si>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</si>
  <si>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POU Name on Admin Tab</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</si>
  <si>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</si>
  <si>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</si>
  <si>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</si>
  <si>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</si>
  <si>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</si>
  <si>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</si>
  <si>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</si>
  <si>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</si>
  <si>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</si>
  <si>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</si>
  <si>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</si>
  <si>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</si>
  <si>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</si>
  <si>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</si>
  <si>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</si>
  <si>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</si>
  <si>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</si>
  <si>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</si>
  <si>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</si>
  <si>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</si>
  <si>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</si>
  <si>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</si>
  <si>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</si>
  <si>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</si>
  <si>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</si>
  <si>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</si>
  <si>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</si>
  <si>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</si>
  <si>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</si>
  <si>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</si>
  <si>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</si>
  <si>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</si>
  <si>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</si>
  <si>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</si>
  <si>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</si>
  <si>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</si>
  <si>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</si>
  <si>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</si>
  <si>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</si>
  <si>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</si>
  <si>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</si>
  <si>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</si>
  <si>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</si>
  <si>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</si>
  <si>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</si>
  <si>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</si>
  <si>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</si>
  <si>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</si>
  <si>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</si>
  <si>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</si>
  <si>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</si>
  <si>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</si>
  <si>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</si>
  <si>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</si>
  <si>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</si>
  <si>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</si>
  <si>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</si>
  <si>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</si>
  <si>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</si>
  <si>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</si>
  <si>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</si>
  <si>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</si>
  <si>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</si>
  <si>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</si>
  <si>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</si>
  <si>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</si>
  <si>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</si>
  <si>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</si>
  <si>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</si>
  <si>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</si>
  <si>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</si>
  <si>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</si>
  <si>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</si>
  <si>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</si>
  <si>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</si>
  <si>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</si>
  <si>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</si>
  <si>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</si>
  <si>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</si>
  <si>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</si>
  <si>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</si>
  <si>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</si>
  <si>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</si>
  <si>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</si>
  <si>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</si>
  <si>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</si>
  <si>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</si>
  <si>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</si>
  <si>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</si>
  <si>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</si>
  <si>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</si>
  <si>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</si>
  <si>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</si>
  <si>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</si>
  <si>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</si>
  <si>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</si>
  <si>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</si>
  <si>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</si>
  <si>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</si>
  <si>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</si>
  <si>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</si>
  <si>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</si>
  <si>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</si>
  <si>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</si>
  <si>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</si>
  <si>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</si>
  <si>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</si>
  <si>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</si>
  <si>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</si>
  <si>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</si>
  <si>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</si>
  <si>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</si>
  <si>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</si>
  <si>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</si>
  <si>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</si>
  <si>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</si>
  <si>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</si>
  <si>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</si>
  <si>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</si>
  <si>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</si>
  <si>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</si>
  <si>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</si>
  <si>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</si>
  <si>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</si>
  <si>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</si>
  <si>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</si>
  <si>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</si>
  <si>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</si>
  <si>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</si>
  <si>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</si>
  <si>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</si>
  <si>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</si>
  <si>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</si>
  <si>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</si>
  <si>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</si>
  <si>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</si>
  <si>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</si>
  <si>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</si>
  <si>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</si>
  <si>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</si>
  <si>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</si>
  <si>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</si>
  <si>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</si>
  <si>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</si>
  <si>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</si>
  <si>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</si>
  <si>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</si>
  <si>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</si>
  <si>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</si>
  <si>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</si>
  <si>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</si>
  <si>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</si>
  <si>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</si>
  <si>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</si>
  <si>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</si>
  <si>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</si>
  <si>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</si>
  <si>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</si>
  <si>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</si>
  <si>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</si>
  <si>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</si>
  <si>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</si>
  <si>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</si>
  <si>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</si>
  <si>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</si>
  <si>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</si>
  <si>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</si>
  <si>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</si>
  <si>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</si>
  <si>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</si>
  <si>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</si>
  <si>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</si>
  <si>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</si>
  <si>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</si>
  <si>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</si>
  <si>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</si>
  <si>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</si>
  <si>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</si>
  <si>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</si>
  <si>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</si>
  <si>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</si>
  <si>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</si>
  <si>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</si>
  <si>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</si>
  <si>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</si>
  <si>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</si>
  <si>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</si>
  <si>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</si>
  <si>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</si>
  <si>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Total energy from RPS-eligible resources (sum of 13a…13t, and 13z)</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</si>
  <si>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</si>
  <si>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</si>
  <si>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</si>
  <si>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</si>
  <si>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</si>
  <si>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</si>
  <si>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</si>
  <si>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</si>
  <si>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</si>
  <si>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</si>
  <si>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</si>
  <si>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</si>
  <si>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</si>
  <si>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</si>
  <si>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</si>
  <si>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</si>
  <si>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</si>
  <si>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</si>
  <si>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</si>
  <si>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</si>
  <si>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</si>
  <si>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</si>
  <si>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</si>
  <si>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</si>
  <si>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</si>
  <si>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</si>
  <si>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Short term and spot market sales:</t>
  </si>
  <si>
    <t>Net Short term and spot market purchases  (18 - 18a)</t>
  </si>
  <si>
    <t>Net spot market/short-term purchases: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</si>
</sst>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s>
  <fonts count="175">
    <font>
      <sz val="12"/>
      <name val="Times New Roman"/>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s>
  <fills count="11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s>
  <cellStyleXfs count="25573">
    <xf numFmtId="0" fontId="0" fillId="0" borderId="0"/>
    <xf numFmtId="0" fontId="7" fillId="0" borderId="0"/>
    <xf numFmtId="0" fontId="8" fillId="0" borderId="0" applyNumberFormat="0" applyFill="0" applyBorder="0" applyAlignment="0" applyProtection="0">
      <alignment vertical="top"/>
      <protection locked="0"/>
    </xf>
    <xf numFmtId="0" fontId="7" fillId="0" borderId="0"/>
    <xf numFmtId="9" fontId="3" fillId="0" borderId="0" applyFont="0" applyFill="0" applyBorder="0" applyAlignment="0" applyProtection="0"/>
    <xf numFmtId="0" fontId="2" fillId="0" borderId="0"/>
    <xf numFmtId="43" fontId="2"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7" fontId="7" fillId="0" borderId="0"/>
    <xf numFmtId="7" fontId="7" fillId="0" borderId="0"/>
    <xf numFmtId="164" fontId="37" fillId="0" borderId="0" applyFont="0" applyFill="0" applyBorder="0" applyAlignment="0" applyProtection="0"/>
    <xf numFmtId="164" fontId="37" fillId="0" borderId="0" applyFont="0" applyFill="0" applyBorder="0" applyAlignment="0" applyProtection="0"/>
    <xf numFmtId="0" fontId="38" fillId="0" borderId="0" applyNumberFormat="0" applyFill="0" applyBorder="0" applyAlignment="0" applyProtection="0">
      <alignment vertical="top"/>
    </xf>
    <xf numFmtId="0" fontId="39" fillId="0" borderId="0" applyNumberFormat="0" applyFill="0" applyBorder="0" applyAlignment="0" applyProtection="0">
      <alignment vertical="top"/>
    </xf>
    <xf numFmtId="0" fontId="7" fillId="0" borderId="0" applyNumberFormat="0" applyFill="0" applyBorder="0" applyAlignment="0" applyProtection="0"/>
    <xf numFmtId="0" fontId="7" fillId="0" borderId="0" applyNumberFormat="0" applyFill="0" applyBorder="0" applyAlignment="0" applyProtection="0"/>
    <xf numFmtId="0" fontId="40" fillId="0" borderId="0" applyNumberFormat="0" applyFill="0" applyBorder="0" applyAlignment="0" applyProtection="0">
      <alignment vertical="top"/>
    </xf>
    <xf numFmtId="168" fontId="7" fillId="0" borderId="0" applyFont="0" applyFill="0" applyBorder="0" applyAlignment="0" applyProtection="0"/>
    <xf numFmtId="0" fontId="41" fillId="0" borderId="0" applyNumberFormat="0" applyFill="0" applyBorder="0" applyAlignment="0" applyProtection="0">
      <alignment vertical="top"/>
      <protection locked="0"/>
    </xf>
    <xf numFmtId="169" fontId="7" fillId="0" borderId="0" applyFont="0" applyFill="0" applyBorder="0" applyAlignment="0" applyProtection="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170" fontId="7" fillId="0" borderId="0">
      <alignment horizontal="left" wrapText="1"/>
    </xf>
    <xf numFmtId="17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42" fillId="0" borderId="0">
      <alignment vertical="top"/>
    </xf>
    <xf numFmtId="0" fontId="7" fillId="0" borderId="0" applyNumberFormat="0" applyFill="0" applyBorder="0" applyAlignment="0" applyProtection="0"/>
    <xf numFmtId="0" fontId="7" fillId="0" borderId="0" applyNumberFormat="0" applyFill="0" applyBorder="0" applyAlignment="0" applyProtection="0"/>
    <xf numFmtId="0" fontId="43"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4" fontId="7" fillId="0" borderId="0" applyNumberFormat="0" applyFill="0" applyBorder="0" applyAlignment="0" applyProtection="0"/>
    <xf numFmtId="164" fontId="7" fillId="0" borderId="0" applyNumberFormat="0" applyFill="0" applyBorder="0" applyAlignment="0" applyProtection="0"/>
    <xf numFmtId="0" fontId="7" fillId="0" borderId="0" applyNumberFormat="0" applyFill="0" applyBorder="0" applyAlignment="0" applyProtection="0"/>
    <xf numFmtId="0" fontId="2" fillId="0" borderId="0"/>
    <xf numFmtId="171" fontId="7" fillId="0" borderId="0" applyBorder="0"/>
    <xf numFmtId="171" fontId="7" fillId="0" borderId="0" applyBorder="0"/>
    <xf numFmtId="4" fontId="7" fillId="0" borderId="0"/>
    <xf numFmtId="4" fontId="7" fillId="0" borderId="0"/>
    <xf numFmtId="0" fontId="44" fillId="0" borderId="1" applyNumberFormat="0" applyFont="0" applyFill="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6"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5"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40"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8"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47" fillId="4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41" borderId="0" applyNumberFormat="0" applyBorder="0" applyAlignment="0" applyProtection="0"/>
    <xf numFmtId="0" fontId="30"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164" fontId="47" fillId="39"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2" fillId="15"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47" fillId="39"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2" fillId="15" borderId="0" applyNumberFormat="0" applyBorder="0" applyAlignment="0" applyProtection="0"/>
    <xf numFmtId="0" fontId="47" fillId="40"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48"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5" borderId="0" applyNumberFormat="0" applyBorder="0" applyAlignment="0" applyProtection="0"/>
    <xf numFmtId="0" fontId="2" fillId="15" borderId="0" applyNumberFormat="0" applyBorder="0" applyAlignment="0" applyProtection="0"/>
    <xf numFmtId="0" fontId="30" fillId="15"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6"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5"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43"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8"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47" fillId="4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5" borderId="0" applyNumberFormat="0" applyBorder="0" applyAlignment="0" applyProtection="0"/>
    <xf numFmtId="0" fontId="30"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164" fontId="47" fillId="42"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2" fillId="19"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47" fillId="42"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2" fillId="19" borderId="0" applyNumberFormat="0" applyBorder="0" applyAlignment="0" applyProtection="0"/>
    <xf numFmtId="0" fontId="47" fillId="44"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48"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19" borderId="0" applyNumberFormat="0" applyBorder="0" applyAlignment="0" applyProtection="0"/>
    <xf numFmtId="0" fontId="2" fillId="19" borderId="0" applyNumberFormat="0" applyBorder="0" applyAlignment="0" applyProtection="0"/>
    <xf numFmtId="0" fontId="30" fillId="19"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6"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5"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47"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8"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47" fillId="4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8" borderId="0" applyNumberFormat="0" applyBorder="0" applyAlignment="0" applyProtection="0"/>
    <xf numFmtId="0" fontId="30"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164" fontId="47" fillId="46"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2" fillId="23"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2" fillId="23" borderId="0" applyNumberFormat="0" applyBorder="0" applyAlignment="0" applyProtection="0"/>
    <xf numFmtId="0" fontId="47" fillId="47"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48"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3" borderId="0" applyNumberFormat="0" applyBorder="0" applyAlignment="0" applyProtection="0"/>
    <xf numFmtId="0" fontId="2" fillId="23" borderId="0" applyNumberFormat="0" applyBorder="0" applyAlignment="0" applyProtection="0"/>
    <xf numFmtId="0" fontId="30" fillId="23"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6"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5"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40"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8"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47" fillId="5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2" fillId="27"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2" fillId="27" borderId="0" applyNumberFormat="0" applyBorder="0" applyAlignment="0" applyProtection="0"/>
    <xf numFmtId="0" fontId="47" fillId="40"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48"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27" borderId="0" applyNumberFormat="0" applyBorder="0" applyAlignment="0" applyProtection="0"/>
    <xf numFmtId="0" fontId="2" fillId="27" borderId="0" applyNumberFormat="0" applyBorder="0" applyAlignment="0" applyProtection="0"/>
    <xf numFmtId="0" fontId="30" fillId="27"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6"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8"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47" fillId="52"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2" borderId="0" applyNumberFormat="0" applyBorder="0" applyAlignment="0" applyProtection="0"/>
    <xf numFmtId="0" fontId="30"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164"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7" fillId="5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48"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1" borderId="0" applyNumberFormat="0" applyBorder="0" applyAlignment="0" applyProtection="0"/>
    <xf numFmtId="0" fontId="2" fillId="31" borderId="0" applyNumberFormat="0" applyBorder="0" applyAlignment="0" applyProtection="0"/>
    <xf numFmtId="0" fontId="30" fillId="31"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6"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8"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47" fillId="5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53" borderId="0" applyNumberFormat="0" applyBorder="0" applyAlignment="0" applyProtection="0"/>
    <xf numFmtId="0" fontId="30"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164"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47" fillId="43"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48"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35" borderId="0" applyNumberFormat="0" applyBorder="0" applyAlignment="0" applyProtection="0"/>
    <xf numFmtId="0" fontId="2" fillId="35" borderId="0" applyNumberFormat="0" applyBorder="0" applyAlignment="0" applyProtection="0"/>
    <xf numFmtId="0" fontId="30" fillId="35"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6"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5"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5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8"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7" fillId="5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2" fillId="16"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2" fillId="16" borderId="0" applyNumberFormat="0" applyBorder="0" applyAlignment="0" applyProtection="0"/>
    <xf numFmtId="0" fontId="47" fillId="55"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48"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16" borderId="0" applyNumberFormat="0" applyBorder="0" applyAlignment="0" applyProtection="0"/>
    <xf numFmtId="0" fontId="2" fillId="16" borderId="0" applyNumberFormat="0" applyBorder="0" applyAlignment="0" applyProtection="0"/>
    <xf numFmtId="0" fontId="30" fillId="16"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6"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8"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7" fillId="57"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57" borderId="0" applyNumberFormat="0" applyBorder="0" applyAlignment="0" applyProtection="0"/>
    <xf numFmtId="0" fontId="30"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164"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47" fillId="44"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48"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0" borderId="0" applyNumberFormat="0" applyBorder="0" applyAlignment="0" applyProtection="0"/>
    <xf numFmtId="0" fontId="2" fillId="20" borderId="0" applyNumberFormat="0" applyBorder="0" applyAlignment="0" applyProtection="0"/>
    <xf numFmtId="0" fontId="30" fillId="20"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6"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5"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5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8"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7" fillId="6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60" borderId="0" applyNumberFormat="0" applyBorder="0" applyAlignment="0" applyProtection="0"/>
    <xf numFmtId="0" fontId="30"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164" fontId="47" fillId="58"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2" fillId="24"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47" fillId="58"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2" fillId="24" borderId="0" applyNumberFormat="0" applyBorder="0" applyAlignment="0" applyProtection="0"/>
    <xf numFmtId="0" fontId="47" fillId="59"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48"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4" borderId="0" applyNumberFormat="0" applyBorder="0" applyAlignment="0" applyProtection="0"/>
    <xf numFmtId="0" fontId="2" fillId="24" borderId="0" applyNumberFormat="0" applyBorder="0" applyAlignment="0" applyProtection="0"/>
    <xf numFmtId="0" fontId="30" fillId="24"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6"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5"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55"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8"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7" fillId="5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50" borderId="0" applyNumberFormat="0" applyBorder="0" applyAlignment="0" applyProtection="0"/>
    <xf numFmtId="0" fontId="30"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164" fontId="47" fillId="49"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2" fillId="28"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7" fillId="49"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2" fillId="28" borderId="0" applyNumberFormat="0" applyBorder="0" applyAlignment="0" applyProtection="0"/>
    <xf numFmtId="0" fontId="47" fillId="55"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48"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28" borderId="0" applyNumberFormat="0" applyBorder="0" applyAlignment="0" applyProtection="0"/>
    <xf numFmtId="0" fontId="2" fillId="28" borderId="0" applyNumberFormat="0" applyBorder="0" applyAlignment="0" applyProtection="0"/>
    <xf numFmtId="0" fontId="30" fillId="28"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6"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8"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7" fillId="5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6" borderId="0" applyNumberFormat="0" applyBorder="0" applyAlignment="0" applyProtection="0"/>
    <xf numFmtId="0" fontId="30"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164"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47" fillId="54"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48"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2" borderId="0" applyNumberFormat="0" applyBorder="0" applyAlignment="0" applyProtection="0"/>
    <xf numFmtId="0" fontId="2" fillId="32" borderId="0" applyNumberFormat="0" applyBorder="0" applyAlignment="0" applyProtection="0"/>
    <xf numFmtId="0" fontId="30" fillId="32"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6"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5"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43"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8"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47" fillId="6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2" borderId="0" applyNumberFormat="0" applyBorder="0" applyAlignment="0" applyProtection="0"/>
    <xf numFmtId="0" fontId="30"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164" fontId="47" fillId="61"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2" fillId="36"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47" fillId="61"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2" fillId="36" borderId="0" applyNumberFormat="0" applyBorder="0" applyAlignment="0" applyProtection="0"/>
    <xf numFmtId="0" fontId="47" fillId="43"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48"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0" fontId="45" fillId="36" borderId="0" applyNumberFormat="0" applyBorder="0" applyAlignment="0" applyProtection="0"/>
    <xf numFmtId="0" fontId="2" fillId="36" borderId="0" applyNumberFormat="0" applyBorder="0" applyAlignment="0" applyProtection="0"/>
    <xf numFmtId="0" fontId="30" fillId="36" borderId="0" applyNumberFormat="0" applyBorder="0" applyAlignment="0" applyProtection="0"/>
    <xf numFmtId="10" fontId="43" fillId="0" borderId="0" applyFont="0" applyFill="0" applyBorder="0" applyAlignment="0" applyProtection="0"/>
    <xf numFmtId="10" fontId="43" fillId="0" borderId="0" applyFont="0" applyFill="0" applyBorder="0" applyAlignment="0" applyProtection="0">
      <alignment horizontal="center" vertical="center"/>
    </xf>
    <xf numFmtId="0" fontId="49" fillId="17" borderId="0" applyNumberFormat="0" applyBorder="0" applyAlignment="0" applyProtection="0"/>
    <xf numFmtId="0" fontId="50" fillId="17"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2" fillId="17" borderId="0" applyNumberFormat="0" applyBorder="0" applyAlignment="0" applyProtection="0"/>
    <xf numFmtId="164" fontId="51" fillId="63" borderId="0" applyNumberFormat="0" applyBorder="0" applyAlignment="0" applyProtection="0"/>
    <xf numFmtId="0" fontId="52" fillId="17" borderId="0" applyNumberFormat="0" applyBorder="0" applyAlignment="0" applyProtection="0"/>
    <xf numFmtId="0" fontId="28" fillId="64" borderId="0" applyNumberFormat="0" applyBorder="0" applyAlignment="0" applyProtection="0"/>
    <xf numFmtId="0" fontId="53" fillId="17" borderId="0" applyNumberFormat="0" applyBorder="0" applyAlignment="0" applyProtection="0"/>
    <xf numFmtId="0" fontId="51" fillId="63" borderId="0" applyNumberFormat="0" applyBorder="0" applyAlignment="0" applyProtection="0"/>
    <xf numFmtId="0" fontId="51" fillId="65" borderId="0" applyNumberFormat="0" applyBorder="0" applyAlignment="0" applyProtection="0"/>
    <xf numFmtId="0" fontId="51" fillId="64" borderId="0" applyNumberFormat="0" applyBorder="0" applyAlignment="0" applyProtection="0"/>
    <xf numFmtId="0" fontId="51" fillId="63" borderId="0" applyNumberFormat="0" applyBorder="0" applyAlignment="0" applyProtection="0"/>
    <xf numFmtId="164"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7" borderId="0" applyNumberFormat="0" applyBorder="0" applyAlignment="0" applyProtection="0"/>
    <xf numFmtId="164" fontId="51" fillId="63" borderId="0" applyNumberFormat="0" applyBorder="0" applyAlignment="0" applyProtection="0"/>
    <xf numFmtId="0" fontId="51" fillId="63" borderId="0" applyNumberFormat="0" applyBorder="0" applyAlignment="0" applyProtection="0"/>
    <xf numFmtId="0" fontId="28" fillId="17" borderId="0" applyNumberFormat="0" applyBorder="0" applyAlignment="0" applyProtection="0"/>
    <xf numFmtId="0" fontId="51" fillId="64" borderId="0" applyNumberFormat="0" applyBorder="0" applyAlignment="0" applyProtection="0"/>
    <xf numFmtId="0" fontId="50" fillId="17"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53" fillId="17" borderId="0" applyNumberFormat="0" applyBorder="0" applyAlignment="0" applyProtection="0"/>
    <xf numFmtId="0" fontId="52" fillId="17" borderId="0" applyNumberFormat="0" applyBorder="0" applyAlignment="0" applyProtection="0"/>
    <xf numFmtId="0" fontId="49" fillId="21" borderId="0" applyNumberFormat="0" applyBorder="0" applyAlignment="0" applyProtection="0"/>
    <xf numFmtId="0" fontId="50" fillId="21"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0" fontId="52" fillId="21" borderId="0" applyNumberFormat="0" applyBorder="0" applyAlignment="0" applyProtection="0"/>
    <xf numFmtId="164" fontId="51" fillId="44" borderId="0" applyNumberFormat="0" applyBorder="0" applyAlignment="0" applyProtection="0"/>
    <xf numFmtId="0" fontId="52" fillId="21" borderId="0" applyNumberFormat="0" applyBorder="0" applyAlignment="0" applyProtection="0"/>
    <xf numFmtId="0" fontId="53" fillId="21" borderId="0" applyNumberFormat="0" applyBorder="0" applyAlignment="0" applyProtection="0"/>
    <xf numFmtId="0" fontId="51" fillId="44" borderId="0" applyNumberFormat="0" applyBorder="0" applyAlignment="0" applyProtection="0"/>
    <xf numFmtId="0" fontId="51" fillId="57" borderId="0" applyNumberFormat="0" applyBorder="0" applyAlignment="0" applyProtection="0"/>
    <xf numFmtId="0" fontId="51" fillId="44" borderId="0" applyNumberFormat="0" applyBorder="0" applyAlignment="0" applyProtection="0"/>
    <xf numFmtId="0" fontId="28" fillId="21"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1" fillId="44" borderId="0" applyNumberFormat="0" applyBorder="0" applyAlignment="0" applyProtection="0"/>
    <xf numFmtId="164" fontId="51" fillId="44" borderId="0" applyNumberFormat="0" applyBorder="0" applyAlignment="0" applyProtection="0"/>
    <xf numFmtId="0" fontId="28" fillId="21" borderId="0" applyNumberFormat="0" applyBorder="0" applyAlignment="0" applyProtection="0"/>
    <xf numFmtId="0" fontId="50"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1" borderId="0" applyNumberFormat="0" applyBorder="0" applyAlignment="0" applyProtection="0"/>
    <xf numFmtId="0" fontId="52" fillId="21" borderId="0" applyNumberFormat="0" applyBorder="0" applyAlignment="0" applyProtection="0"/>
    <xf numFmtId="0" fontId="49" fillId="25" borderId="0" applyNumberFormat="0" applyBorder="0" applyAlignment="0" applyProtection="0"/>
    <xf numFmtId="0" fontId="50" fillId="25"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2" fillId="25" borderId="0" applyNumberFormat="0" applyBorder="0" applyAlignment="0" applyProtection="0"/>
    <xf numFmtId="164" fontId="51" fillId="58" borderId="0" applyNumberFormat="0" applyBorder="0" applyAlignment="0" applyProtection="0"/>
    <xf numFmtId="0" fontId="52" fillId="25" borderId="0" applyNumberFormat="0" applyBorder="0" applyAlignment="0" applyProtection="0"/>
    <xf numFmtId="0" fontId="28" fillId="59" borderId="0" applyNumberFormat="0" applyBorder="0" applyAlignment="0" applyProtection="0"/>
    <xf numFmtId="0" fontId="53" fillId="25" borderId="0" applyNumberFormat="0" applyBorder="0" applyAlignment="0" applyProtection="0"/>
    <xf numFmtId="0" fontId="51" fillId="58" borderId="0" applyNumberFormat="0" applyBorder="0" applyAlignment="0" applyProtection="0"/>
    <xf numFmtId="0" fontId="51" fillId="60" borderId="0" applyNumberFormat="0" applyBorder="0" applyAlignment="0" applyProtection="0"/>
    <xf numFmtId="0" fontId="51" fillId="59" borderId="0" applyNumberFormat="0" applyBorder="0" applyAlignment="0" applyProtection="0"/>
    <xf numFmtId="0" fontId="51" fillId="58" borderId="0" applyNumberFormat="0" applyBorder="0" applyAlignment="0" applyProtection="0"/>
    <xf numFmtId="164"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1" fillId="59" borderId="0" applyNumberFormat="0" applyBorder="0" applyAlignment="0" applyProtection="0"/>
    <xf numFmtId="0" fontId="28" fillId="25" borderId="0" applyNumberFormat="0" applyBorder="0" applyAlignment="0" applyProtection="0"/>
    <xf numFmtId="164" fontId="51" fillId="58" borderId="0" applyNumberFormat="0" applyBorder="0" applyAlignment="0" applyProtection="0"/>
    <xf numFmtId="0" fontId="51" fillId="58" borderId="0" applyNumberFormat="0" applyBorder="0" applyAlignment="0" applyProtection="0"/>
    <xf numFmtId="0" fontId="28" fillId="25" borderId="0" applyNumberFormat="0" applyBorder="0" applyAlignment="0" applyProtection="0"/>
    <xf numFmtId="0" fontId="51" fillId="59" borderId="0" applyNumberFormat="0" applyBorder="0" applyAlignment="0" applyProtection="0"/>
    <xf numFmtId="0" fontId="50"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49" fillId="29" borderId="0" applyNumberFormat="0" applyBorder="0" applyAlignment="0" applyProtection="0"/>
    <xf numFmtId="0" fontId="50" fillId="29"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2" fillId="29" borderId="0" applyNumberFormat="0" applyBorder="0" applyAlignment="0" applyProtection="0"/>
    <xf numFmtId="164" fontId="51" fillId="66" borderId="0" applyNumberFormat="0" applyBorder="0" applyAlignment="0" applyProtection="0"/>
    <xf numFmtId="0" fontId="52" fillId="29" borderId="0" applyNumberFormat="0" applyBorder="0" applyAlignment="0" applyProtection="0"/>
    <xf numFmtId="0" fontId="28" fillId="55" borderId="0" applyNumberFormat="0" applyBorder="0" applyAlignment="0" applyProtection="0"/>
    <xf numFmtId="0" fontId="53" fillId="29"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5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1" fillId="55" borderId="0" applyNumberFormat="0" applyBorder="0" applyAlignment="0" applyProtection="0"/>
    <xf numFmtId="0" fontId="28" fillId="29"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9" borderId="0" applyNumberFormat="0" applyBorder="0" applyAlignment="0" applyProtection="0"/>
    <xf numFmtId="0" fontId="51" fillId="55" borderId="0" applyNumberFormat="0" applyBorder="0" applyAlignment="0" applyProtection="0"/>
    <xf numFmtId="0" fontId="50"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29" borderId="0" applyNumberFormat="0" applyBorder="0" applyAlignment="0" applyProtection="0"/>
    <xf numFmtId="0" fontId="52" fillId="29" borderId="0" applyNumberFormat="0" applyBorder="0" applyAlignment="0" applyProtection="0"/>
    <xf numFmtId="0" fontId="49" fillId="33" borderId="0" applyNumberFormat="0" applyBorder="0" applyAlignment="0" applyProtection="0"/>
    <xf numFmtId="0" fontId="50" fillId="33"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0" fontId="52" fillId="33" borderId="0" applyNumberFormat="0" applyBorder="0" applyAlignment="0" applyProtection="0"/>
    <xf numFmtId="164" fontId="51" fillId="64" borderId="0" applyNumberFormat="0" applyBorder="0" applyAlignment="0" applyProtection="0"/>
    <xf numFmtId="0" fontId="52" fillId="33" borderId="0" applyNumberFormat="0" applyBorder="0" applyAlignment="0" applyProtection="0"/>
    <xf numFmtId="0" fontId="53" fillId="33"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3"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3" borderId="0" applyNumberFormat="0" applyBorder="0" applyAlignment="0" applyProtection="0"/>
    <xf numFmtId="0" fontId="50"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53" fillId="33" borderId="0" applyNumberFormat="0" applyBorder="0" applyAlignment="0" applyProtection="0"/>
    <xf numFmtId="0" fontId="52" fillId="33" borderId="0" applyNumberFormat="0" applyBorder="0" applyAlignment="0" applyProtection="0"/>
    <xf numFmtId="0" fontId="49" fillId="37" borderId="0" applyNumberFormat="0" applyBorder="0" applyAlignment="0" applyProtection="0"/>
    <xf numFmtId="0" fontId="50" fillId="37"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2" fillId="37" borderId="0" applyNumberFormat="0" applyBorder="0" applyAlignment="0" applyProtection="0"/>
    <xf numFmtId="164" fontId="51" fillId="69" borderId="0" applyNumberFormat="0" applyBorder="0" applyAlignment="0" applyProtection="0"/>
    <xf numFmtId="0" fontId="52" fillId="37" borderId="0" applyNumberFormat="0" applyBorder="0" applyAlignment="0" applyProtection="0"/>
    <xf numFmtId="0" fontId="28" fillId="43" borderId="0" applyNumberFormat="0" applyBorder="0" applyAlignment="0" applyProtection="0"/>
    <xf numFmtId="0" fontId="53" fillId="37" borderId="0" applyNumberFormat="0" applyBorder="0" applyAlignment="0" applyProtection="0"/>
    <xf numFmtId="0" fontId="51" fillId="69" borderId="0" applyNumberFormat="0" applyBorder="0" applyAlignment="0" applyProtection="0"/>
    <xf numFmtId="0" fontId="51" fillId="70" borderId="0" applyNumberFormat="0" applyBorder="0" applyAlignment="0" applyProtection="0"/>
    <xf numFmtId="0" fontId="51" fillId="43" borderId="0" applyNumberFormat="0" applyBorder="0" applyAlignment="0" applyProtection="0"/>
    <xf numFmtId="0" fontId="51" fillId="69" borderId="0" applyNumberFormat="0" applyBorder="0" applyAlignment="0" applyProtection="0"/>
    <xf numFmtId="164"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28" fillId="37" borderId="0" applyNumberFormat="0" applyBorder="0" applyAlignment="0" applyProtection="0"/>
    <xf numFmtId="164" fontId="51" fillId="69" borderId="0" applyNumberFormat="0" applyBorder="0" applyAlignment="0" applyProtection="0"/>
    <xf numFmtId="0" fontId="51" fillId="69" borderId="0" applyNumberFormat="0" applyBorder="0" applyAlignment="0" applyProtection="0"/>
    <xf numFmtId="0" fontId="28" fillId="37" borderId="0" applyNumberFormat="0" applyBorder="0" applyAlignment="0" applyProtection="0"/>
    <xf numFmtId="0" fontId="51" fillId="43" borderId="0" applyNumberFormat="0" applyBorder="0" applyAlignment="0" applyProtection="0"/>
    <xf numFmtId="0" fontId="50" fillId="37" borderId="0" applyNumberFormat="0" applyBorder="0" applyAlignment="0" applyProtection="0"/>
    <xf numFmtId="0" fontId="28" fillId="37" borderId="0" applyNumberFormat="0" applyBorder="0" applyAlignment="0" applyProtection="0"/>
    <xf numFmtId="0" fontId="28" fillId="37" borderId="0" applyNumberFormat="0" applyBorder="0" applyAlignment="0" applyProtection="0"/>
    <xf numFmtId="0" fontId="53" fillId="37" borderId="0" applyNumberFormat="0" applyBorder="0" applyAlignment="0" applyProtection="0"/>
    <xf numFmtId="0" fontId="52" fillId="37" borderId="0" applyNumberFormat="0" applyBorder="0" applyAlignment="0" applyProtection="0"/>
    <xf numFmtId="0" fontId="43" fillId="0" borderId="15" applyNumberFormat="0" applyFont="0" applyFill="0" applyAlignment="0" applyProtection="0"/>
    <xf numFmtId="164" fontId="37" fillId="71" borderId="27" applyNumberFormat="0" applyFont="0" applyAlignment="0" applyProtection="0">
      <alignment vertical="top"/>
    </xf>
    <xf numFmtId="164" fontId="37" fillId="46" borderId="28" applyNumberFormat="0" applyFont="0" applyBorder="0" applyProtection="0"/>
    <xf numFmtId="0" fontId="54" fillId="72"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2" fillId="14" borderId="0" applyNumberFormat="0" applyBorder="0" applyAlignment="0" applyProtection="0"/>
    <xf numFmtId="164" fontId="51" fillId="74" borderId="0" applyNumberFormat="0" applyBorder="0" applyAlignment="0" applyProtection="0"/>
    <xf numFmtId="0" fontId="52" fillId="14" borderId="0" applyNumberFormat="0" applyBorder="0" applyAlignment="0" applyProtection="0"/>
    <xf numFmtId="0" fontId="28" fillId="64" borderId="0" applyNumberFormat="0" applyBorder="0" applyAlignment="0" applyProtection="0"/>
    <xf numFmtId="0" fontId="53" fillId="14" borderId="0" applyNumberFormat="0" applyBorder="0" applyAlignment="0" applyProtection="0"/>
    <xf numFmtId="0" fontId="51" fillId="74" borderId="0" applyNumberFormat="0" applyBorder="0" applyAlignment="0" applyProtection="0"/>
    <xf numFmtId="0" fontId="51" fillId="75" borderId="0" applyNumberFormat="0" applyBorder="0" applyAlignment="0" applyProtection="0"/>
    <xf numFmtId="0" fontId="51" fillId="64" borderId="0" applyNumberFormat="0" applyBorder="0" applyAlignment="0" applyProtection="0"/>
    <xf numFmtId="0" fontId="51" fillId="74" borderId="0" applyNumberFormat="0" applyBorder="0" applyAlignment="0" applyProtection="0"/>
    <xf numFmtId="164" fontId="51" fillId="74" borderId="0" applyNumberFormat="0" applyBorder="0" applyAlignment="0" applyProtection="0"/>
    <xf numFmtId="0" fontId="28" fillId="14" borderId="0" applyNumberFormat="0" applyBorder="0" applyAlignment="0" applyProtection="0"/>
    <xf numFmtId="0" fontId="28" fillId="64" borderId="0" applyNumberFormat="0" applyBorder="0" applyAlignment="0" applyProtection="0"/>
    <xf numFmtId="0" fontId="51" fillId="64" borderId="0" applyNumberFormat="0" applyBorder="0" applyAlignment="0" applyProtection="0"/>
    <xf numFmtId="0" fontId="51" fillId="64" borderId="0" applyNumberFormat="0" applyBorder="0" applyAlignment="0" applyProtection="0"/>
    <xf numFmtId="0" fontId="28" fillId="14" borderId="0" applyNumberFormat="0" applyBorder="0" applyAlignment="0" applyProtection="0"/>
    <xf numFmtId="164" fontId="51" fillId="74" borderId="0" applyNumberFormat="0" applyBorder="0" applyAlignment="0" applyProtection="0"/>
    <xf numFmtId="0" fontId="51" fillId="74" borderId="0" applyNumberFormat="0" applyBorder="0" applyAlignment="0" applyProtection="0"/>
    <xf numFmtId="0" fontId="28" fillId="14" borderId="0" applyNumberFormat="0" applyBorder="0" applyAlignment="0" applyProtection="0"/>
    <xf numFmtId="0" fontId="51" fillId="64" borderId="0" applyNumberFormat="0" applyBorder="0" applyAlignment="0" applyProtection="0"/>
    <xf numFmtId="0" fontId="50" fillId="14"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53" fillId="14" borderId="0" applyNumberFormat="0" applyBorder="0" applyAlignment="0" applyProtection="0"/>
    <xf numFmtId="0" fontId="52" fillId="14"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1" fillId="7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0" fontId="52" fillId="18" borderId="0" applyNumberFormat="0" applyBorder="0" applyAlignment="0" applyProtection="0"/>
    <xf numFmtId="164" fontId="51" fillId="79" borderId="0" applyNumberFormat="0" applyBorder="0" applyAlignment="0" applyProtection="0"/>
    <xf numFmtId="0" fontId="52" fillId="18" borderId="0" applyNumberFormat="0" applyBorder="0" applyAlignment="0" applyProtection="0"/>
    <xf numFmtId="0" fontId="28" fillId="80" borderId="0" applyNumberFormat="0" applyBorder="0" applyAlignment="0" applyProtection="0"/>
    <xf numFmtId="0" fontId="53" fillId="18" borderId="0" applyNumberFormat="0" applyBorder="0" applyAlignment="0" applyProtection="0"/>
    <xf numFmtId="0" fontId="51" fillId="79" borderId="0" applyNumberFormat="0" applyBorder="0" applyAlignment="0" applyProtection="0"/>
    <xf numFmtId="0" fontId="51" fillId="81" borderId="0" applyNumberFormat="0" applyBorder="0" applyAlignment="0" applyProtection="0"/>
    <xf numFmtId="0" fontId="51" fillId="79" borderId="0" applyNumberFormat="0" applyBorder="0" applyAlignment="0" applyProtection="0"/>
    <xf numFmtId="0" fontId="28" fillId="18" borderId="0" applyNumberFormat="0" applyBorder="0" applyAlignment="0" applyProtection="0"/>
    <xf numFmtId="164" fontId="51" fillId="79" borderId="0" applyNumberFormat="0" applyBorder="0" applyAlignment="0" applyProtection="0"/>
    <xf numFmtId="0" fontId="28" fillId="80" borderId="0" applyNumberFormat="0" applyBorder="0" applyAlignment="0" applyProtection="0"/>
    <xf numFmtId="0" fontId="28" fillId="18" borderId="0" applyNumberFormat="0" applyBorder="0" applyAlignment="0" applyProtection="0"/>
    <xf numFmtId="0" fontId="51" fillId="79" borderId="0" applyNumberFormat="0" applyBorder="0" applyAlignment="0" applyProtection="0"/>
    <xf numFmtId="164" fontId="51" fillId="79" borderId="0" applyNumberFormat="0" applyBorder="0" applyAlignment="0" applyProtection="0"/>
    <xf numFmtId="0" fontId="28" fillId="18" borderId="0" applyNumberFormat="0" applyBorder="0" applyAlignment="0" applyProtection="0"/>
    <xf numFmtId="0" fontId="50"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53" fillId="18" borderId="0" applyNumberFormat="0" applyBorder="0" applyAlignment="0" applyProtection="0"/>
    <xf numFmtId="0" fontId="52" fillId="18" borderId="0" applyNumberFormat="0" applyBorder="0" applyAlignment="0" applyProtection="0"/>
    <xf numFmtId="0" fontId="54" fillId="76" borderId="0" applyNumberFormat="0" applyBorder="0" applyAlignment="0" applyProtection="0"/>
    <xf numFmtId="0" fontId="54" fillId="82" borderId="0" applyNumberFormat="0" applyBorder="0" applyAlignment="0" applyProtection="0"/>
    <xf numFmtId="0" fontId="51" fillId="77"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49" fillId="22" borderId="0" applyNumberFormat="0" applyBorder="0" applyAlignment="0" applyProtection="0"/>
    <xf numFmtId="0" fontId="50" fillId="22" borderId="0" applyNumberFormat="0" applyBorder="0" applyAlignment="0" applyProtection="0"/>
    <xf numFmtId="0" fontId="50" fillId="22"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0" fontId="52" fillId="22" borderId="0" applyNumberFormat="0" applyBorder="0" applyAlignment="0" applyProtection="0"/>
    <xf numFmtId="164" fontId="51" fillId="83" borderId="0" applyNumberFormat="0" applyBorder="0" applyAlignment="0" applyProtection="0"/>
    <xf numFmtId="0" fontId="52" fillId="22" borderId="0" applyNumberFormat="0" applyBorder="0" applyAlignment="0" applyProtection="0"/>
    <xf numFmtId="0" fontId="28" fillId="80" borderId="0" applyNumberFormat="0" applyBorder="0" applyAlignment="0" applyProtection="0"/>
    <xf numFmtId="0" fontId="53" fillId="22" borderId="0" applyNumberFormat="0" applyBorder="0" applyAlignment="0" applyProtection="0"/>
    <xf numFmtId="0" fontId="51" fillId="83" borderId="0" applyNumberFormat="0" applyBorder="0" applyAlignment="0" applyProtection="0"/>
    <xf numFmtId="0" fontId="51" fillId="84" borderId="0" applyNumberFormat="0" applyBorder="0" applyAlignment="0" applyProtection="0"/>
    <xf numFmtId="0" fontId="51" fillId="83" borderId="0" applyNumberFormat="0" applyBorder="0" applyAlignment="0" applyProtection="0"/>
    <xf numFmtId="0" fontId="28" fillId="22" borderId="0" applyNumberFormat="0" applyBorder="0" applyAlignment="0" applyProtection="0"/>
    <xf numFmtId="164" fontId="51" fillId="83" borderId="0" applyNumberFormat="0" applyBorder="0" applyAlignment="0" applyProtection="0"/>
    <xf numFmtId="0" fontId="28" fillId="80" borderId="0" applyNumberFormat="0" applyBorder="0" applyAlignment="0" applyProtection="0"/>
    <xf numFmtId="0" fontId="28" fillId="22" borderId="0" applyNumberFormat="0" applyBorder="0" applyAlignment="0" applyProtection="0"/>
    <xf numFmtId="0" fontId="51" fillId="83" borderId="0" applyNumberFormat="0" applyBorder="0" applyAlignment="0" applyProtection="0"/>
    <xf numFmtId="164" fontId="51" fillId="83" borderId="0" applyNumberFormat="0" applyBorder="0" applyAlignment="0" applyProtection="0"/>
    <xf numFmtId="0" fontId="28" fillId="22" borderId="0" applyNumberFormat="0" applyBorder="0" applyAlignment="0" applyProtection="0"/>
    <xf numFmtId="0" fontId="50"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2" borderId="0" applyNumberFormat="0" applyBorder="0" applyAlignment="0" applyProtection="0"/>
    <xf numFmtId="0" fontId="52" fillId="22" borderId="0" applyNumberFormat="0" applyBorder="0" applyAlignment="0" applyProtection="0"/>
    <xf numFmtId="0" fontId="54" fillId="72" borderId="0" applyNumberFormat="0" applyBorder="0" applyAlignment="0" applyProtection="0"/>
    <xf numFmtId="0" fontId="54" fillId="77" borderId="0" applyNumberFormat="0" applyBorder="0" applyAlignment="0" applyProtection="0"/>
    <xf numFmtId="0" fontId="51" fillId="77"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49" fillId="26" borderId="0" applyNumberFormat="0" applyBorder="0" applyAlignment="0" applyProtection="0"/>
    <xf numFmtId="0" fontId="50" fillId="26" borderId="0" applyNumberFormat="0" applyBorder="0" applyAlignment="0" applyProtection="0"/>
    <xf numFmtId="0" fontId="50" fillId="2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2" fillId="26" borderId="0" applyNumberFormat="0" applyBorder="0" applyAlignment="0" applyProtection="0"/>
    <xf numFmtId="164" fontId="51" fillId="66" borderId="0" applyNumberFormat="0" applyBorder="0" applyAlignment="0" applyProtection="0"/>
    <xf numFmtId="0" fontId="52" fillId="26" borderId="0" applyNumberFormat="0" applyBorder="0" applyAlignment="0" applyProtection="0"/>
    <xf numFmtId="0" fontId="28" fillId="85" borderId="0" applyNumberFormat="0" applyBorder="0" applyAlignment="0" applyProtection="0"/>
    <xf numFmtId="0" fontId="53" fillId="26" borderId="0" applyNumberFormat="0" applyBorder="0" applyAlignment="0" applyProtection="0"/>
    <xf numFmtId="0" fontId="51" fillId="66" borderId="0" applyNumberFormat="0" applyBorder="0" applyAlignment="0" applyProtection="0"/>
    <xf numFmtId="0" fontId="51" fillId="67" borderId="0" applyNumberFormat="0" applyBorder="0" applyAlignment="0" applyProtection="0"/>
    <xf numFmtId="0" fontId="51" fillId="85" borderId="0" applyNumberFormat="0" applyBorder="0" applyAlignment="0" applyProtection="0"/>
    <xf numFmtId="0" fontId="51" fillId="66" borderId="0" applyNumberFormat="0" applyBorder="0" applyAlignment="0" applyProtection="0"/>
    <xf numFmtId="164" fontId="51" fillId="66" borderId="0" applyNumberFormat="0" applyBorder="0" applyAlignment="0" applyProtection="0"/>
    <xf numFmtId="0" fontId="28" fillId="26" borderId="0" applyNumberFormat="0" applyBorder="0" applyAlignment="0" applyProtection="0"/>
    <xf numFmtId="0" fontId="28" fillId="85" borderId="0" applyNumberFormat="0" applyBorder="0" applyAlignment="0" applyProtection="0"/>
    <xf numFmtId="0" fontId="51" fillId="85" borderId="0" applyNumberFormat="0" applyBorder="0" applyAlignment="0" applyProtection="0"/>
    <xf numFmtId="0" fontId="51" fillId="85" borderId="0" applyNumberFormat="0" applyBorder="0" applyAlignment="0" applyProtection="0"/>
    <xf numFmtId="0" fontId="28" fillId="26" borderId="0" applyNumberFormat="0" applyBorder="0" applyAlignment="0" applyProtection="0"/>
    <xf numFmtId="164" fontId="51" fillId="66" borderId="0" applyNumberFormat="0" applyBorder="0" applyAlignment="0" applyProtection="0"/>
    <xf numFmtId="0" fontId="51" fillId="66" borderId="0" applyNumberFormat="0" applyBorder="0" applyAlignment="0" applyProtection="0"/>
    <xf numFmtId="0" fontId="28" fillId="26" borderId="0" applyNumberFormat="0" applyBorder="0" applyAlignment="0" applyProtection="0"/>
    <xf numFmtId="0" fontId="51" fillId="85" borderId="0" applyNumberFormat="0" applyBorder="0" applyAlignment="0" applyProtection="0"/>
    <xf numFmtId="0" fontId="50"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6" borderId="0" applyNumberFormat="0" applyBorder="0" applyAlignment="0" applyProtection="0"/>
    <xf numFmtId="0" fontId="52" fillId="26" borderId="0" applyNumberFormat="0" applyBorder="0" applyAlignment="0" applyProtection="0"/>
    <xf numFmtId="0" fontId="54" fillId="86" borderId="0" applyNumberFormat="0" applyBorder="0" applyAlignment="0" applyProtection="0"/>
    <xf numFmtId="0" fontId="54" fillId="72" borderId="0" applyNumberFormat="0" applyBorder="0" applyAlignment="0" applyProtection="0"/>
    <xf numFmtId="0" fontId="51" fillId="73"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49" fillId="30" borderId="0" applyNumberFormat="0" applyBorder="0" applyAlignment="0" applyProtection="0"/>
    <xf numFmtId="0" fontId="50" fillId="30" borderId="0" applyNumberFormat="0" applyBorder="0" applyAlignment="0" applyProtection="0"/>
    <xf numFmtId="0" fontId="50" fillId="30"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0" fontId="52" fillId="30" borderId="0" applyNumberFormat="0" applyBorder="0" applyAlignment="0" applyProtection="0"/>
    <xf numFmtId="164" fontId="51" fillId="64" borderId="0" applyNumberFormat="0" applyBorder="0" applyAlignment="0" applyProtection="0"/>
    <xf numFmtId="0" fontId="52" fillId="30" borderId="0" applyNumberFormat="0" applyBorder="0" applyAlignment="0" applyProtection="0"/>
    <xf numFmtId="0" fontId="53" fillId="30" borderId="0" applyNumberFormat="0" applyBorder="0" applyAlignment="0" applyProtection="0"/>
    <xf numFmtId="0" fontId="51" fillId="64" borderId="0" applyNumberFormat="0" applyBorder="0" applyAlignment="0" applyProtection="0"/>
    <xf numFmtId="0" fontId="51" fillId="68" borderId="0" applyNumberFormat="0" applyBorder="0" applyAlignment="0" applyProtection="0"/>
    <xf numFmtId="0" fontId="51" fillId="64" borderId="0" applyNumberFormat="0" applyBorder="0" applyAlignment="0" applyProtection="0"/>
    <xf numFmtId="0" fontId="28" fillId="30"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1" fillId="64" borderId="0" applyNumberFormat="0" applyBorder="0" applyAlignment="0" applyProtection="0"/>
    <xf numFmtId="164" fontId="51" fillId="64" borderId="0" applyNumberFormat="0" applyBorder="0" applyAlignment="0" applyProtection="0"/>
    <xf numFmtId="0" fontId="28" fillId="30" borderId="0" applyNumberFormat="0" applyBorder="0" applyAlignment="0" applyProtection="0"/>
    <xf numFmtId="0" fontId="50"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30" borderId="0" applyNumberFormat="0" applyBorder="0" applyAlignment="0" applyProtection="0"/>
    <xf numFmtId="0" fontId="52" fillId="30" borderId="0" applyNumberFormat="0" applyBorder="0" applyAlignment="0" applyProtection="0"/>
    <xf numFmtId="0" fontId="54" fillId="76" borderId="0" applyNumberFormat="0" applyBorder="0" applyAlignment="0" applyProtection="0"/>
    <xf numFmtId="0" fontId="54" fillId="87" borderId="0" applyNumberFormat="0" applyBorder="0" applyAlignment="0" applyProtection="0"/>
    <xf numFmtId="0" fontId="51" fillId="87"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49" fillId="34" borderId="0" applyNumberFormat="0" applyBorder="0" applyAlignment="0" applyProtection="0"/>
    <xf numFmtId="0" fontId="50" fillId="34" borderId="0" applyNumberFormat="0" applyBorder="0" applyAlignment="0" applyProtection="0"/>
    <xf numFmtId="0" fontId="50" fillId="34"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0" fontId="52" fillId="34" borderId="0" applyNumberFormat="0" applyBorder="0" applyAlignment="0" applyProtection="0"/>
    <xf numFmtId="164" fontId="51" fillId="88" borderId="0" applyNumberFormat="0" applyBorder="0" applyAlignment="0" applyProtection="0"/>
    <xf numFmtId="0" fontId="52" fillId="34" borderId="0" applyNumberFormat="0" applyBorder="0" applyAlignment="0" applyProtection="0"/>
    <xf numFmtId="0" fontId="53" fillId="34" borderId="0" applyNumberFormat="0" applyBorder="0" applyAlignment="0" applyProtection="0"/>
    <xf numFmtId="0" fontId="51" fillId="88" borderId="0" applyNumberFormat="0" applyBorder="0" applyAlignment="0" applyProtection="0"/>
    <xf numFmtId="0" fontId="51" fillId="89" borderId="0" applyNumberFormat="0" applyBorder="0" applyAlignment="0" applyProtection="0"/>
    <xf numFmtId="0" fontId="51" fillId="88" borderId="0" applyNumberFormat="0" applyBorder="0" applyAlignment="0" applyProtection="0"/>
    <xf numFmtId="0" fontId="28" fillId="34"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1" fillId="88" borderId="0" applyNumberFormat="0" applyBorder="0" applyAlignment="0" applyProtection="0"/>
    <xf numFmtId="164" fontId="51" fillId="88" borderId="0" applyNumberFormat="0" applyBorder="0" applyAlignment="0" applyProtection="0"/>
    <xf numFmtId="0" fontId="28" fillId="34" borderId="0" applyNumberFormat="0" applyBorder="0" applyAlignment="0" applyProtection="0"/>
    <xf numFmtId="0" fontId="50"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53" fillId="34" borderId="0" applyNumberFormat="0" applyBorder="0" applyAlignment="0" applyProtection="0"/>
    <xf numFmtId="0" fontId="52" fillId="34" borderId="0" applyNumberFormat="0" applyBorder="0" applyAlignment="0" applyProtection="0"/>
    <xf numFmtId="0" fontId="55" fillId="0" borderId="29" applyNumberFormat="0"/>
    <xf numFmtId="0" fontId="43" fillId="0" borderId="4" applyNumberFormat="0" applyFont="0" applyBorder="0"/>
    <xf numFmtId="0" fontId="56" fillId="90" borderId="4" applyNumberFormat="0" applyBorder="0"/>
    <xf numFmtId="0" fontId="56" fillId="90" borderId="30" applyNumberFormat="0" applyFont="0"/>
    <xf numFmtId="0" fontId="57" fillId="90" borderId="4" applyNumberFormat="0" applyFont="0" applyBorder="0"/>
    <xf numFmtId="172" fontId="9" fillId="91" borderId="31">
      <alignment horizontal="center" vertical="center"/>
    </xf>
    <xf numFmtId="172" fontId="9" fillId="91" borderId="31">
      <alignment horizontal="center" vertical="center"/>
    </xf>
    <xf numFmtId="172" fontId="9" fillId="91" borderId="31">
      <alignment horizontal="center" vertical="center"/>
    </xf>
    <xf numFmtId="173" fontId="58"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4" fontId="23" fillId="91" borderId="31">
      <alignment horizontal="center" vertical="center"/>
    </xf>
    <xf numFmtId="172" fontId="9" fillId="91" borderId="31">
      <alignment horizontal="center" vertical="center"/>
    </xf>
    <xf numFmtId="174" fontId="23" fillId="91" borderId="31">
      <alignment horizontal="center" vertical="center"/>
    </xf>
    <xf numFmtId="174" fontId="23" fillId="91" borderId="31">
      <alignment horizontal="center" vertical="center"/>
    </xf>
    <xf numFmtId="0" fontId="59" fillId="0" borderId="0" applyNumberFormat="0" applyFill="0" applyBorder="0" applyAlignment="0">
      <protection locked="0"/>
    </xf>
    <xf numFmtId="0" fontId="60" fillId="0" borderId="0" applyNumberFormat="0" applyFill="0" applyBorder="0" applyAlignment="0">
      <protection locked="0"/>
    </xf>
    <xf numFmtId="0" fontId="59" fillId="0" borderId="0" applyNumberFormat="0" applyFill="0" applyBorder="0" applyAlignment="0">
      <protection locked="0"/>
    </xf>
    <xf numFmtId="0" fontId="60" fillId="0" borderId="0" applyNumberFormat="0" applyFill="0" applyBorder="0" applyAlignment="0">
      <protection locked="0"/>
    </xf>
    <xf numFmtId="0" fontId="61" fillId="8"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0" fontId="65" fillId="8" borderId="0" applyNumberFormat="0" applyBorder="0" applyAlignment="0" applyProtection="0"/>
    <xf numFmtId="164" fontId="64" fillId="42" borderId="0" applyNumberFormat="0" applyBorder="0" applyAlignment="0" applyProtection="0"/>
    <xf numFmtId="0" fontId="65" fillId="8" borderId="0" applyNumberFormat="0" applyBorder="0" applyAlignment="0" applyProtection="0"/>
    <xf numFmtId="0" fontId="66" fillId="8" borderId="0" applyNumberFormat="0" applyBorder="0" applyAlignment="0" applyProtection="0"/>
    <xf numFmtId="0" fontId="67" fillId="8" borderId="0" applyNumberFormat="0" applyBorder="0" applyAlignment="0" applyProtection="0"/>
    <xf numFmtId="0" fontId="64" fillId="42" borderId="0" applyNumberFormat="0" applyBorder="0" applyAlignment="0" applyProtection="0"/>
    <xf numFmtId="0" fontId="68" fillId="45" borderId="0" applyNumberFormat="0" applyBorder="0" applyAlignment="0" applyProtection="0"/>
    <xf numFmtId="0" fontId="64" fillId="42" borderId="0" applyNumberFormat="0" applyBorder="0" applyAlignment="0" applyProtection="0"/>
    <xf numFmtId="0" fontId="25" fillId="8"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4" fillId="42" borderId="0" applyNumberFormat="0" applyBorder="0" applyAlignment="0" applyProtection="0"/>
    <xf numFmtId="164" fontId="64" fillId="42" borderId="0" applyNumberFormat="0" applyBorder="0" applyAlignment="0" applyProtection="0"/>
    <xf numFmtId="0" fontId="25" fillId="8" borderId="0" applyNumberFormat="0" applyBorder="0" applyAlignment="0" applyProtection="0"/>
    <xf numFmtId="0" fontId="62"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67" fillId="8" borderId="0" applyNumberFormat="0" applyBorder="0" applyAlignment="0" applyProtection="0"/>
    <xf numFmtId="0" fontId="65" fillId="8" borderId="0" applyNumberFormat="0" applyBorder="0" applyAlignment="0" applyProtection="0"/>
    <xf numFmtId="3" fontId="69" fillId="0" borderId="0" applyFill="0" applyBorder="0" applyProtection="0">
      <alignment horizontal="right"/>
    </xf>
    <xf numFmtId="0" fontId="7" fillId="54" borderId="0" applyNumberFormat="0" applyBorder="0" applyAlignment="0">
      <protection locked="0"/>
    </xf>
    <xf numFmtId="0" fontId="7" fillId="54" borderId="0" applyNumberFormat="0" applyBorder="0" applyAlignment="0">
      <protection locked="0"/>
    </xf>
    <xf numFmtId="3" fontId="70" fillId="92" borderId="0" applyNumberFormat="0" applyBorder="0" applyAlignment="0" applyProtection="0">
      <alignment vertical="top"/>
    </xf>
    <xf numFmtId="164" fontId="71" fillId="0" borderId="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164" fontId="72" fillId="93" borderId="32" applyNumberFormat="0" applyBorder="0" applyAlignment="0" applyProtection="0"/>
    <xf numFmtId="0" fontId="42" fillId="94" borderId="0">
      <alignment horizontal="center"/>
    </xf>
    <xf numFmtId="0" fontId="42" fillId="94" borderId="0">
      <alignment horizontal="center"/>
    </xf>
    <xf numFmtId="175" fontId="42" fillId="0" borderId="0" applyFill="0" applyBorder="0" applyAlignment="0"/>
    <xf numFmtId="0" fontId="73" fillId="11" borderId="20" applyNumberFormat="0" applyAlignment="0" applyProtection="0"/>
    <xf numFmtId="0" fontId="74" fillId="11" borderId="20" applyNumberFormat="0" applyAlignment="0" applyProtection="0"/>
    <xf numFmtId="0" fontId="75" fillId="55" borderId="33" applyNumberFormat="0" applyAlignment="0" applyProtection="0"/>
    <xf numFmtId="0" fontId="26" fillId="11" borderId="20" applyNumberFormat="0" applyAlignment="0" applyProtection="0"/>
    <xf numFmtId="0" fontId="76" fillId="11" borderId="20" applyNumberFormat="0" applyAlignment="0" applyProtection="0"/>
    <xf numFmtId="164" fontId="75" fillId="55" borderId="33" applyNumberFormat="0" applyAlignment="0" applyProtection="0"/>
    <xf numFmtId="0" fontId="76" fillId="11" borderId="20" applyNumberFormat="0" applyAlignment="0" applyProtection="0"/>
    <xf numFmtId="0" fontId="26" fillId="40" borderId="20" applyNumberFormat="0" applyAlignment="0" applyProtection="0"/>
    <xf numFmtId="0" fontId="77" fillId="11" borderId="20" applyNumberFormat="0" applyAlignment="0" applyProtection="0"/>
    <xf numFmtId="0" fontId="75" fillId="55" borderId="33" applyNumberFormat="0" applyAlignment="0" applyProtection="0"/>
    <xf numFmtId="0" fontId="75" fillId="95" borderId="33" applyNumberFormat="0" applyAlignment="0" applyProtection="0"/>
    <xf numFmtId="0" fontId="75" fillId="40" borderId="33" applyNumberFormat="0" applyAlignment="0" applyProtection="0"/>
    <xf numFmtId="0" fontId="75" fillId="55" borderId="33" applyNumberFormat="0" applyAlignment="0" applyProtection="0"/>
    <xf numFmtId="164"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5" fillId="40" borderId="33" applyNumberFormat="0" applyAlignment="0" applyProtection="0"/>
    <xf numFmtId="0" fontId="26" fillId="11" borderId="20" applyNumberFormat="0" applyAlignment="0" applyProtection="0"/>
    <xf numFmtId="164" fontId="75" fillId="55" borderId="33" applyNumberFormat="0" applyAlignment="0" applyProtection="0"/>
    <xf numFmtId="0" fontId="75" fillId="55" borderId="33" applyNumberFormat="0" applyAlignment="0" applyProtection="0"/>
    <xf numFmtId="0" fontId="26" fillId="11" borderId="20" applyNumberFormat="0" applyAlignment="0" applyProtection="0"/>
    <xf numFmtId="0" fontId="75" fillId="40" borderId="33" applyNumberFormat="0" applyAlignment="0" applyProtection="0"/>
    <xf numFmtId="0" fontId="74" fillId="11" borderId="20" applyNumberFormat="0" applyAlignment="0" applyProtection="0"/>
    <xf numFmtId="0" fontId="26" fillId="11" borderId="20" applyNumberFormat="0" applyAlignment="0" applyProtection="0"/>
    <xf numFmtId="0" fontId="26" fillId="11" borderId="20" applyNumberFormat="0" applyAlignment="0" applyProtection="0"/>
    <xf numFmtId="0" fontId="77" fillId="11" borderId="20" applyNumberFormat="0" applyAlignment="0" applyProtection="0"/>
    <xf numFmtId="0" fontId="76" fillId="11" borderId="20" applyNumberFormat="0" applyAlignment="0" applyProtection="0"/>
    <xf numFmtId="0" fontId="7" fillId="0" borderId="34" applyNumberFormat="0" applyFont="0" applyBorder="0"/>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7" fillId="0" borderId="4" applyNumberFormat="0" applyBorder="0">
      <alignment horizontal="center"/>
    </xf>
    <xf numFmtId="0" fontId="22" fillId="96" borderId="35" applyNumberFormat="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Fill="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0" fontId="7" fillId="0" borderId="34" applyNumberFormat="0" applyFont="0" applyBorder="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9" fontId="7" fillId="2" borderId="35" applyNumberFormat="0" applyFont="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36" fillId="0" borderId="36" applyNumberFormat="0" applyBorder="0"/>
    <xf numFmtId="0" fontId="7" fillId="0" borderId="0">
      <alignment horizontal="centerContinuous" vertical="center" wrapText="1"/>
    </xf>
    <xf numFmtId="0" fontId="7" fillId="0" borderId="0">
      <alignment horizontal="centerContinuous" vertical="center" wrapText="1"/>
    </xf>
    <xf numFmtId="0" fontId="78" fillId="0" borderId="0">
      <alignment horizontal="centerContinuous" vertical="center" wrapText="1"/>
    </xf>
    <xf numFmtId="176" fontId="79" fillId="0" borderId="0" applyFont="0" applyAlignment="0"/>
    <xf numFmtId="0" fontId="80" fillId="12" borderId="23" applyNumberFormat="0" applyAlignment="0" applyProtection="0"/>
    <xf numFmtId="0" fontId="81" fillId="12" borderId="23" applyNumberFormat="0" applyAlignment="0" applyProtection="0"/>
    <xf numFmtId="0" fontId="82" fillId="97" borderId="37" applyNumberFormat="0" applyAlignment="0" applyProtection="0"/>
    <xf numFmtId="0" fontId="27" fillId="12" borderId="23" applyNumberFormat="0" applyAlignment="0" applyProtection="0"/>
    <xf numFmtId="0" fontId="24" fillId="12" borderId="23" applyNumberFormat="0" applyAlignment="0" applyProtection="0"/>
    <xf numFmtId="164" fontId="82" fillId="97" borderId="37" applyNumberFormat="0" applyAlignment="0" applyProtection="0"/>
    <xf numFmtId="0" fontId="24" fillId="12" borderId="23" applyNumberFormat="0" applyAlignment="0" applyProtection="0"/>
    <xf numFmtId="0" fontId="83" fillId="12" borderId="23" applyNumberFormat="0" applyAlignment="0" applyProtection="0"/>
    <xf numFmtId="0" fontId="82" fillId="97" borderId="37" applyNumberFormat="0" applyAlignment="0" applyProtection="0"/>
    <xf numFmtId="0" fontId="82" fillId="98" borderId="37" applyNumberFormat="0" applyAlignment="0" applyProtection="0"/>
    <xf numFmtId="0" fontId="82" fillId="97" borderId="37" applyNumberFormat="0" applyAlignment="0" applyProtection="0"/>
    <xf numFmtId="0" fontId="27" fillId="12" borderId="23" applyNumberFormat="0" applyAlignment="0" applyProtection="0"/>
    <xf numFmtId="164" fontId="82" fillId="97" borderId="37" applyNumberFormat="0" applyAlignment="0" applyProtection="0"/>
    <xf numFmtId="0" fontId="27" fillId="12" borderId="23" applyNumberFormat="0" applyAlignment="0" applyProtection="0"/>
    <xf numFmtId="0" fontId="82" fillId="97" borderId="37" applyNumberFormat="0" applyAlignment="0" applyProtection="0"/>
    <xf numFmtId="164" fontId="82" fillId="97" borderId="37" applyNumberFormat="0" applyAlignment="0" applyProtection="0"/>
    <xf numFmtId="0" fontId="27" fillId="12" borderId="23" applyNumberFormat="0" applyAlignment="0" applyProtection="0"/>
    <xf numFmtId="0" fontId="81" fillId="12" borderId="23" applyNumberFormat="0" applyAlignment="0" applyProtection="0"/>
    <xf numFmtId="0" fontId="27" fillId="12" borderId="23" applyNumberFormat="0" applyAlignment="0" applyProtection="0"/>
    <xf numFmtId="0" fontId="27" fillId="12" borderId="23" applyNumberFormat="0" applyAlignment="0" applyProtection="0"/>
    <xf numFmtId="0" fontId="83" fillId="12" borderId="23" applyNumberFormat="0" applyAlignment="0" applyProtection="0"/>
    <xf numFmtId="0" fontId="24" fillId="12" borderId="23" applyNumberFormat="0" applyAlignment="0" applyProtection="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177" fontId="7" fillId="0" borderId="0"/>
    <xf numFmtId="178" fontId="84" fillId="0" borderId="0"/>
    <xf numFmtId="177" fontId="7" fillId="0" borderId="0"/>
    <xf numFmtId="0" fontId="7" fillId="0" borderId="0" applyFont="0" applyFill="0" applyBorder="0" applyAlignment="0" applyProtection="0">
      <alignment horizontal="center" vertical="center"/>
    </xf>
    <xf numFmtId="179" fontId="58"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179"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0" fontId="7" fillId="0" borderId="0" applyFont="0" applyFill="0" applyBorder="0" applyAlignment="0" applyProtection="0">
      <alignment horizontal="center"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3" fillId="0" borderId="0" applyFont="0" applyFill="0" applyBorder="0" applyAlignment="0" applyProtection="0"/>
    <xf numFmtId="41" fontId="7" fillId="0" borderId="0">
      <alignment vertical="center"/>
    </xf>
    <xf numFmtId="41" fontId="3"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xf numFmtId="41" fontId="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37" fontId="47" fillId="0" borderId="0" applyFont="0" applyFill="0" applyBorder="0" applyAlignment="0" applyProtection="0"/>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41" fontId="7" fillId="0" borderId="0">
      <alignment vertical="center"/>
    </xf>
    <xf numFmtId="180" fontId="79" fillId="0" borderId="38" applyBorder="0">
      <alignment horizontal="center"/>
    </xf>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39" fontId="47"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39" fontId="7" fillId="0" borderId="0" applyFont="0" applyFill="0" applyBorder="0">
      <protection locked="0"/>
    </xf>
    <xf numFmtId="43" fontId="85" fillId="0" borderId="0" applyFont="0" applyFill="0" applyBorder="0" applyAlignment="0" applyProtection="0"/>
    <xf numFmtId="39" fontId="7" fillId="0" borderId="0" applyFont="0" applyFill="0" applyBorder="0">
      <protection locked="0"/>
    </xf>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1" fontId="87" fillId="0" borderId="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86"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lignment vertical="center"/>
    </xf>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7" fillId="0" borderId="0" applyFont="0" applyFill="0" applyBorder="0" applyAlignment="0" applyProtection="0"/>
    <xf numFmtId="43" fontId="58" fillId="0" borderId="0" applyFont="0" applyFill="0" applyBorder="0" applyAlignment="0" applyProtection="0"/>
    <xf numFmtId="42" fontId="42"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3" fontId="3"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43" fontId="3"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86"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2" fontId="42" fillId="0" borderId="0"/>
    <xf numFmtId="42" fontId="42" fillId="0" borderId="0"/>
    <xf numFmtId="42" fontId="42" fillId="0" borderId="0"/>
    <xf numFmtId="42" fontId="42" fillId="0" borderId="0"/>
    <xf numFmtId="42" fontId="42" fillId="0" borderId="0"/>
    <xf numFmtId="42" fontId="42" fillId="0" borderId="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43" fontId="47" fillId="0" borderId="0" applyFont="0" applyFill="0" applyBorder="0" applyAlignment="0" applyProtection="0"/>
    <xf numFmtId="43" fontId="7" fillId="0" borderId="0" applyFont="0" applyFill="0" applyBorder="0" applyAlignment="0" applyProtection="0"/>
    <xf numFmtId="42" fontId="42"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0" fontId="47" fillId="0" borderId="0"/>
    <xf numFmtId="0" fontId="47" fillId="0" borderId="0"/>
    <xf numFmtId="42" fontId="42" fillId="0" borderId="0"/>
    <xf numFmtId="42" fontId="42" fillId="0" borderId="0"/>
    <xf numFmtId="42" fontId="42"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3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43" fontId="58" fillId="0" borderId="0" applyFont="0" applyFill="0" applyBorder="0" applyAlignment="0" applyProtection="0"/>
    <xf numFmtId="43" fontId="47" fillId="0" borderId="0" applyFont="0" applyFill="0" applyBorder="0" applyAlignment="0" applyProtection="0"/>
    <xf numFmtId="43" fontId="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7" fillId="0" borderId="0" applyFont="0" applyFill="0" applyBorder="0" applyAlignment="0" applyProtection="0"/>
    <xf numFmtId="0" fontId="47" fillId="0" borderId="0"/>
    <xf numFmtId="0" fontId="47" fillId="0" borderId="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3"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43" fontId="2"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2" fillId="0" borderId="0" applyFont="0" applyFill="0" applyBorder="0" applyAlignment="0" applyProtection="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43" fontId="2"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43" fontId="30" fillId="0" borderId="0" applyFont="0" applyFill="0" applyBorder="0" applyAlignment="0" applyProtection="0"/>
    <xf numFmtId="0" fontId="47" fillId="0" borderId="0"/>
    <xf numFmtId="43" fontId="30" fillId="0" borderId="0" applyFont="0" applyFill="0" applyBorder="0" applyAlignment="0" applyProtection="0"/>
    <xf numFmtId="43" fontId="30"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8" fillId="0" borderId="0" applyFont="0" applyFill="0" applyBorder="0" applyAlignment="0" applyProtection="0"/>
    <xf numFmtId="0" fontId="47" fillId="0" borderId="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43" fontId="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0" fontId="47" fillId="0" borderId="0"/>
    <xf numFmtId="0" fontId="47" fillId="0" borderId="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39"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43" fontId="7"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43" fontId="58" fillId="0" borderId="0" applyFont="0" applyFill="0" applyBorder="0" applyAlignment="0" applyProtection="0"/>
    <xf numFmtId="0" fontId="47" fillId="0" borderId="0"/>
    <xf numFmtId="0" fontId="47" fillId="0" borderId="0"/>
    <xf numFmtId="3" fontId="7" fillId="0" borderId="0" applyFont="0" applyFill="0" applyBorder="0" applyAlignment="0" applyProtection="0"/>
    <xf numFmtId="0" fontId="88" fillId="0" borderId="0"/>
    <xf numFmtId="0" fontId="47" fillId="0" borderId="0"/>
    <xf numFmtId="0" fontId="47" fillId="0" borderId="0"/>
    <xf numFmtId="0" fontId="47" fillId="0" borderId="0"/>
    <xf numFmtId="0" fontId="47" fillId="0" borderId="0"/>
    <xf numFmtId="164" fontId="71" fillId="0" borderId="0"/>
    <xf numFmtId="0" fontId="47" fillId="0" borderId="0"/>
    <xf numFmtId="0" fontId="47" fillId="0" borderId="0"/>
    <xf numFmtId="0" fontId="47" fillId="0" borderId="0"/>
    <xf numFmtId="0" fontId="47" fillId="0" borderId="0"/>
    <xf numFmtId="3" fontId="89" fillId="0" borderId="0">
      <protection locked="0"/>
    </xf>
    <xf numFmtId="164" fontId="71" fillId="0" borderId="0"/>
    <xf numFmtId="0" fontId="90" fillId="0" borderId="0" applyNumberFormat="0" applyAlignment="0">
      <alignment horizontal="left"/>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2" fontId="7" fillId="0" borderId="0" applyFont="0" applyFill="0" applyBorder="0" applyAlignment="0" applyProtection="0"/>
    <xf numFmtId="0" fontId="47" fillId="0" borderId="0"/>
    <xf numFmtId="0" fontId="47" fillId="0" borderId="0"/>
    <xf numFmtId="183" fontId="9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5"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4" fontId="79" fillId="0" borderId="2"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44" fontId="2"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2"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47" fillId="0" borderId="0" applyFont="0" applyFill="0" applyBorder="0" applyAlignment="0" applyProtection="0"/>
    <xf numFmtId="0" fontId="47" fillId="0" borderId="0"/>
    <xf numFmtId="0" fontId="47" fillId="0" borderId="0"/>
    <xf numFmtId="0" fontId="47" fillId="0" borderId="0"/>
    <xf numFmtId="0" fontId="47" fillId="0" borderId="0"/>
    <xf numFmtId="44" fontId="47" fillId="0" borderId="0" applyFont="0" applyFill="0" applyBorder="0" applyAlignment="0" applyProtection="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44" fontId="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7" fontId="4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5" fontId="7" fillId="0" borderId="0" applyFont="0" applyFill="0" applyBorder="0" applyAlignment="0" applyProtection="0"/>
    <xf numFmtId="0" fontId="47" fillId="0" borderId="0"/>
    <xf numFmtId="0" fontId="47" fillId="0" borderId="0"/>
    <xf numFmtId="185"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2" fillId="0" borderId="0">
      <protection locked="0"/>
    </xf>
    <xf numFmtId="0" fontId="47" fillId="0" borderId="0"/>
    <xf numFmtId="0" fontId="47" fillId="0" borderId="0"/>
    <xf numFmtId="6" fontId="93" fillId="0" borderId="0">
      <protection locked="0"/>
    </xf>
    <xf numFmtId="16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6" fontId="93" fillId="0" borderId="0">
      <protection locked="0"/>
    </xf>
    <xf numFmtId="6" fontId="92"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6" fontId="7" fillId="0" borderId="0"/>
    <xf numFmtId="168" fontId="7" fillId="0" borderId="0" applyFont="0" applyFill="0" applyBorder="0" applyAlignment="0" applyProtection="0"/>
    <xf numFmtId="169" fontId="7" fillId="0" borderId="0" applyFont="0" applyFill="0" applyBorder="0" applyAlignment="0" applyProtection="0"/>
    <xf numFmtId="0" fontId="47" fillId="0" borderId="0"/>
    <xf numFmtId="187" fontId="94" fillId="0" borderId="0">
      <alignment horizontal="right"/>
      <protection locked="0"/>
    </xf>
    <xf numFmtId="0" fontId="47" fillId="0" borderId="0"/>
    <xf numFmtId="0" fontId="47" fillId="0" borderId="0"/>
    <xf numFmtId="0" fontId="47" fillId="0" borderId="0"/>
    <xf numFmtId="0" fontId="47" fillId="0" borderId="0"/>
    <xf numFmtId="0" fontId="47" fillId="0" borderId="0"/>
    <xf numFmtId="0" fontId="47" fillId="0" borderId="0"/>
    <xf numFmtId="37" fontId="88" fillId="99" borderId="0" applyNumberFormat="0" applyFon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5" fillId="0" borderId="0" applyNumberFormat="0" applyAlignment="0">
      <alignment horizontal="left"/>
    </xf>
    <xf numFmtId="0" fontId="47" fillId="0" borderId="0"/>
    <xf numFmtId="0" fontId="47" fillId="0" borderId="0"/>
    <xf numFmtId="188"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6"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98" fillId="0" borderId="0" applyNumberFormat="0" applyFill="0" applyBorder="0" applyAlignment="0" applyProtection="0"/>
    <xf numFmtId="0" fontId="47" fillId="0" borderId="0"/>
    <xf numFmtId="0" fontId="47" fillId="0" borderId="0"/>
    <xf numFmtId="0" fontId="9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applyNumberFormat="0" applyFill="0" applyBorder="0" applyAlignment="0" applyProtection="0"/>
    <xf numFmtId="0" fontId="47" fillId="0" borderId="0"/>
    <xf numFmtId="0" fontId="47" fillId="0" borderId="0"/>
    <xf numFmtId="0" fontId="99" fillId="0" borderId="0" applyProtection="0"/>
    <xf numFmtId="0" fontId="100" fillId="0" borderId="0" applyProtection="0"/>
    <xf numFmtId="0" fontId="101" fillId="0" borderId="0" applyProtection="0"/>
    <xf numFmtId="0" fontId="3" fillId="0" borderId="0" applyProtection="0"/>
    <xf numFmtId="0" fontId="102" fillId="0" borderId="0" applyProtection="0"/>
    <xf numFmtId="0" fontId="4" fillId="0" borderId="0" applyProtection="0"/>
    <xf numFmtId="0" fontId="103" fillId="0" borderId="0" applyProtection="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2"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89"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94" fillId="0" borderId="0"/>
    <xf numFmtId="0" fontId="47" fillId="0" borderId="0"/>
    <xf numFmtId="0" fontId="47" fillId="0" borderId="0"/>
    <xf numFmtId="167" fontId="91" fillId="0" borderId="0" applyFont="0" applyFill="0" applyBorder="0" applyAlignment="0" applyProtection="0"/>
    <xf numFmtId="0" fontId="47" fillId="0" borderId="0"/>
    <xf numFmtId="0" fontId="47" fillId="0" borderId="0"/>
    <xf numFmtId="190" fontId="7" fillId="0" borderId="0" applyFont="0" applyFill="0" applyBorder="0" applyAlignment="0" applyProtection="0">
      <alignment horizontal="center"/>
    </xf>
    <xf numFmtId="0" fontId="47" fillId="0" borderId="0"/>
    <xf numFmtId="0" fontId="47" fillId="0" borderId="0"/>
    <xf numFmtId="0" fontId="47" fillId="0" borderId="0"/>
    <xf numFmtId="0" fontId="104" fillId="7" borderId="0" applyNumberFormat="0" applyBorder="0" applyAlignment="0" applyProtection="0"/>
    <xf numFmtId="0" fontId="105" fillId="7" borderId="0" applyNumberFormat="0" applyBorder="0" applyAlignment="0" applyProtection="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06" fillId="46" borderId="0" applyNumberFormat="0" applyBorder="0" applyAlignment="0" applyProtection="0"/>
    <xf numFmtId="0" fontId="47" fillId="0" borderId="0"/>
    <xf numFmtId="0" fontId="47" fillId="0" borderId="0"/>
    <xf numFmtId="0" fontId="105"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5" fontId="37" fillId="71" borderId="27" applyNumberFormat="0" applyAlignment="0" applyProtection="0">
      <alignment vertical="top"/>
    </xf>
    <xf numFmtId="38" fontId="100" fillId="100"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0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39" applyNumberFormat="0" applyAlignment="0" applyProtection="0">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6" fillId="0" borderId="4">
      <alignment horizontal="left"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108" fillId="101" borderId="0" applyProtection="0"/>
    <xf numFmtId="0" fontId="47" fillId="0" borderId="0"/>
    <xf numFmtId="0" fontId="109" fillId="0" borderId="17" applyNumberFormat="0" applyFill="0" applyAlignment="0" applyProtection="0"/>
    <xf numFmtId="0" fontId="110" fillId="0" borderId="17" applyNumberFormat="0" applyFill="0" applyAlignment="0" applyProtection="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1" fillId="0" borderId="40" applyNumberFormat="0" applyFill="0" applyAlignment="0" applyProtection="0"/>
    <xf numFmtId="0" fontId="47" fillId="0" borderId="0"/>
    <xf numFmtId="0" fontId="47" fillId="0" borderId="0"/>
    <xf numFmtId="0" fontId="110" fillId="0" borderId="17"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2" fillId="0" borderId="18" applyNumberFormat="0" applyFill="0" applyAlignment="0" applyProtection="0"/>
    <xf numFmtId="0" fontId="113" fillId="0" borderId="18" applyNumberFormat="0" applyFill="0" applyAlignment="0" applyProtection="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4" fillId="0" borderId="41" applyNumberFormat="0" applyFill="0" applyAlignment="0" applyProtection="0"/>
    <xf numFmtId="0" fontId="47" fillId="0" borderId="0"/>
    <xf numFmtId="0" fontId="47" fillId="0" borderId="0"/>
    <xf numFmtId="0" fontId="113" fillId="0" borderId="18"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19" applyNumberFormat="0" applyFill="0" applyAlignment="0" applyProtection="0"/>
    <xf numFmtId="0" fontId="116" fillId="0" borderId="19" applyNumberFormat="0" applyFill="0" applyAlignment="0" applyProtection="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42" applyNumberFormat="0" applyFill="0" applyAlignment="0" applyProtection="0"/>
    <xf numFmtId="0" fontId="47" fillId="0" borderId="0"/>
    <xf numFmtId="0" fontId="47" fillId="0" borderId="0"/>
    <xf numFmtId="0" fontId="116" fillId="0" borderId="19"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7" fillId="0" borderId="0" applyNumberFormat="0" applyFill="0" applyBorder="0" applyAlignment="0" applyProtection="0"/>
    <xf numFmtId="0" fontId="47" fillId="0" borderId="0"/>
    <xf numFmtId="0" fontId="47" fillId="0" borderId="0"/>
    <xf numFmtId="0" fontId="116" fillId="0" borderId="0" applyNumberForma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1" fontId="7" fillId="0" borderId="0">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7" fillId="0" borderId="0" applyNumberFormat="0" applyFill="0" applyBorder="0" applyProtection="0">
      <alignment wrapText="1"/>
    </xf>
    <xf numFmtId="0" fontId="7" fillId="0" borderId="0" applyNumberFormat="0" applyFill="0" applyBorder="0" applyProtection="0">
      <alignment horizontal="justify" vertical="top"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9" fillId="0" borderId="43"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192" fontId="118" fillId="0" borderId="0"/>
    <xf numFmtId="0" fontId="47" fillId="0" borderId="0"/>
    <xf numFmtId="0" fontId="47" fillId="0" borderId="0"/>
    <xf numFmtId="0" fontId="119" fillId="0" borderId="0" applyNumberFormat="0" applyFill="0" applyBorder="0" applyAlignment="0" applyProtection="0"/>
    <xf numFmtId="0" fontId="12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7" fillId="0" borderId="0"/>
    <xf numFmtId="0" fontId="47" fillId="0" borderId="0"/>
    <xf numFmtId="0" fontId="8"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123"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0" fillId="0" borderId="0" applyNumberFormat="0" applyFill="0" applyBorder="0" applyAlignment="0" applyProtection="0">
      <alignment vertical="top"/>
      <protection locked="0"/>
    </xf>
    <xf numFmtId="0" fontId="47" fillId="0" borderId="0"/>
    <xf numFmtId="0" fontId="47" fillId="0" borderId="0"/>
    <xf numFmtId="0" fontId="124"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0" fontId="100" fillId="93" borderId="1"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47" fillId="0" borderId="0"/>
    <xf numFmtId="0" fontId="47" fillId="0" borderId="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47" fillId="0" borderId="0"/>
    <xf numFmtId="0" fontId="126"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6" fillId="10" borderId="20" applyNumberFormat="0" applyAlignment="0" applyProtection="0"/>
    <xf numFmtId="0" fontId="126" fillId="10" borderId="20" applyNumberFormat="0" applyAlignment="0" applyProtection="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7" fillId="43" borderId="33"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126" fillId="10" borderId="20" applyNumberFormat="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3" fontId="37" fillId="0" borderId="0" applyFill="0" applyBorder="0" applyAlignment="0" applyProtection="0">
      <alignment horizontal="center"/>
    </xf>
    <xf numFmtId="0" fontId="47" fillId="0" borderId="0"/>
    <xf numFmtId="0" fontId="47" fillId="0" borderId="0"/>
    <xf numFmtId="0" fontId="47" fillId="0" borderId="0"/>
    <xf numFmtId="0" fontId="129" fillId="0" borderId="22" applyNumberFormat="0" applyFill="0" applyAlignment="0" applyProtection="0"/>
    <xf numFmtId="0" fontId="130" fillId="0" borderId="22" applyNumberFormat="0" applyFill="0" applyAlignment="0" applyProtection="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1" fillId="0" borderId="44" applyNumberFormat="0" applyFill="0" applyAlignment="0" applyProtection="0"/>
    <xf numFmtId="0" fontId="47" fillId="0" borderId="0"/>
    <xf numFmtId="0" fontId="47" fillId="0" borderId="0"/>
    <xf numFmtId="0" fontId="130" fillId="0" borderId="22" applyNumberFormat="0" applyFill="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94" fontId="37" fillId="0" borderId="0" applyFill="0" applyBorder="0" applyAlignment="0" applyProtection="0">
      <alignment horizontal="center"/>
    </xf>
    <xf numFmtId="41" fontId="7" fillId="0" borderId="0" applyFont="0" applyFill="0" applyBorder="0" applyAlignment="0" applyProtection="0"/>
    <xf numFmtId="43" fontId="7" fillId="0" borderId="0" applyFont="0" applyFill="0" applyBorder="0" applyAlignment="0" applyProtection="0"/>
    <xf numFmtId="195" fontId="7" fillId="0" borderId="0" applyFont="0" applyFill="0" applyBorder="0" applyAlignment="0" applyProtection="0"/>
    <xf numFmtId="196"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132" fillId="9" borderId="0" applyNumberFormat="0" applyBorder="0" applyAlignment="0" applyProtection="0"/>
    <xf numFmtId="0" fontId="133" fillId="9" borderId="0" applyNumberFormat="0" applyBorder="0" applyAlignment="0" applyProtection="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134" fillId="59" borderId="0" applyNumberFormat="0" applyBorder="0" applyAlignment="0" applyProtection="0"/>
    <xf numFmtId="0" fontId="47" fillId="0" borderId="0"/>
    <xf numFmtId="0" fontId="47" fillId="0" borderId="0"/>
    <xf numFmtId="0" fontId="133" fillId="9"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164" fontId="88" fillId="0" borderId="0" applyFont="0" applyFill="0" applyBorder="0" applyAlignment="0" applyProtection="0">
      <alignment horizontal="center"/>
    </xf>
    <xf numFmtId="37" fontId="13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2" fillId="0" borderId="0"/>
    <xf numFmtId="197" fontId="9" fillId="0" borderId="0"/>
    <xf numFmtId="164" fontId="136" fillId="0" borderId="0"/>
    <xf numFmtId="0" fontId="2" fillId="0" borderId="0"/>
    <xf numFmtId="0" fontId="2" fillId="0" borderId="0"/>
    <xf numFmtId="0" fontId="2" fillId="0" borderId="0"/>
    <xf numFmtId="0" fontId="2" fillId="0" borderId="0"/>
    <xf numFmtId="0" fontId="2" fillId="0" borderId="0"/>
    <xf numFmtId="0" fontId="2" fillId="0" borderId="0"/>
    <xf numFmtId="197"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8" fontId="136"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192" fontId="137" fillId="0" borderId="0"/>
    <xf numFmtId="0" fontId="2" fillId="0" borderId="0"/>
    <xf numFmtId="192" fontId="138" fillId="0" borderId="0"/>
    <xf numFmtId="0" fontId="2" fillId="0" borderId="0"/>
    <xf numFmtId="192" fontId="137" fillId="0" borderId="0"/>
    <xf numFmtId="192" fontId="1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58" fillId="0" borderId="0"/>
    <xf numFmtId="0" fontId="2" fillId="0" borderId="0"/>
    <xf numFmtId="0" fontId="2" fillId="0" borderId="0"/>
    <xf numFmtId="0" fontId="58" fillId="0" borderId="0"/>
    <xf numFmtId="0" fontId="86" fillId="0" borderId="0"/>
    <xf numFmtId="0" fontId="2" fillId="0" borderId="0"/>
    <xf numFmtId="0" fontId="58" fillId="0" borderId="0"/>
    <xf numFmtId="0" fontId="2"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86"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1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2"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46" fillId="0" borderId="0"/>
    <xf numFmtId="0" fontId="58" fillId="0" borderId="0"/>
    <xf numFmtId="0" fontId="58" fillId="0" borderId="0"/>
    <xf numFmtId="0" fontId="58" fillId="0" borderId="0"/>
    <xf numFmtId="0" fontId="58" fillId="0" borderId="0"/>
    <xf numFmtId="0" fontId="58"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141" fillId="0" borderId="0"/>
    <xf numFmtId="0" fontId="30" fillId="0" borderId="0"/>
    <xf numFmtId="0" fontId="30" fillId="0" borderId="0"/>
    <xf numFmtId="0" fontId="30" fillId="0" borderId="0"/>
    <xf numFmtId="0" fontId="141"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7" fillId="0" borderId="0" applyNumberFormat="0" applyFill="0" applyBorder="0" applyAlignment="0" applyProtection="0"/>
    <xf numFmtId="0" fontId="30" fillId="0" borderId="0"/>
    <xf numFmtId="0" fontId="30" fillId="0" borderId="0"/>
    <xf numFmtId="0" fontId="30" fillId="0" borderId="0"/>
    <xf numFmtId="0" fontId="7" fillId="0" borderId="0" applyNumberFormat="0" applyFill="0" applyBorder="0" applyAlignment="0" applyProtection="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7"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7"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7" fillId="0" borderId="0"/>
    <xf numFmtId="0" fontId="2" fillId="0" borderId="0"/>
    <xf numFmtId="0" fontId="58"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143" fillId="0" borderId="0"/>
    <xf numFmtId="0" fontId="2" fillId="0" borderId="0"/>
    <xf numFmtId="0" fontId="14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143" fillId="0" borderId="0"/>
    <xf numFmtId="0" fontId="2" fillId="0" borderId="0"/>
    <xf numFmtId="0" fontId="2" fillId="0" borderId="0"/>
    <xf numFmtId="0" fontId="143"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7" fillId="0" borderId="0"/>
    <xf numFmtId="0" fontId="7" fillId="0" borderId="0"/>
    <xf numFmtId="0" fontId="7" fillId="0" borderId="0"/>
    <xf numFmtId="0" fontId="7" fillId="0" borderId="0"/>
    <xf numFmtId="0" fontId="2" fillId="0" borderId="0"/>
    <xf numFmtId="0" fontId="2" fillId="0" borderId="0"/>
    <xf numFmtId="0" fontId="58" fillId="0" borderId="0"/>
    <xf numFmtId="0" fontId="7" fillId="0" borderId="0" applyNumberFormat="0" applyFill="0" applyBorder="0" applyAlignment="0" applyProtection="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ill="0" applyBorder="0" applyAlignment="0" applyProtection="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2" fillId="0" borderId="0"/>
    <xf numFmtId="0" fontId="7" fillId="0" borderId="0"/>
    <xf numFmtId="0" fontId="2" fillId="0" borderId="0"/>
    <xf numFmtId="0" fontId="30" fillId="0" borderId="0"/>
    <xf numFmtId="0" fontId="2" fillId="0" borderId="0"/>
    <xf numFmtId="0" fontId="30" fillId="0" borderId="0"/>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142" fillId="0" borderId="0" applyNumberFormat="0" applyFill="0" applyBorder="0" applyProtection="0">
      <alignment vertical="top" wrapText="1"/>
    </xf>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144" fillId="0" borderId="0"/>
    <xf numFmtId="0" fontId="7"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2" fillId="0" borderId="0"/>
    <xf numFmtId="0" fontId="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2" fillId="0" borderId="0"/>
    <xf numFmtId="0" fontId="37"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37"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58" fillId="0" borderId="0"/>
    <xf numFmtId="0" fontId="2" fillId="0" borderId="0"/>
    <xf numFmtId="0" fontId="58" fillId="0" borderId="0"/>
    <xf numFmtId="0" fontId="2" fillId="0" borderId="0"/>
    <xf numFmtId="0" fontId="2" fillId="0" borderId="0"/>
    <xf numFmtId="0" fontId="140" fillId="0" borderId="0"/>
    <xf numFmtId="0" fontId="140" fillId="0" borderId="0"/>
    <xf numFmtId="0" fontId="58"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7"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9" fontId="7"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0" fontId="42" fillId="0" borderId="0"/>
    <xf numFmtId="0" fontId="2" fillId="0" borderId="0"/>
    <xf numFmtId="0" fontId="2" fillId="0" borderId="0"/>
    <xf numFmtId="170" fontId="7" fillId="0" borderId="0">
      <alignment horizontal="left" wrapText="1"/>
    </xf>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45"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7" fillId="0" borderId="0"/>
    <xf numFmtId="0" fontId="3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86"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30" fillId="0" borderId="0"/>
    <xf numFmtId="0" fontId="2" fillId="0" borderId="0"/>
    <xf numFmtId="0" fontId="4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30" fillId="0" borderId="0"/>
    <xf numFmtId="0" fontId="7"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30"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 fillId="0" borderId="0"/>
    <xf numFmtId="0" fontId="2" fillId="0" borderId="0"/>
    <xf numFmtId="0" fontId="2" fillId="0" borderId="0"/>
    <xf numFmtId="0" fontId="140"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7" fillId="0" borderId="0"/>
    <xf numFmtId="0" fontId="30" fillId="0" borderId="0"/>
    <xf numFmtId="0" fontId="30" fillId="0" borderId="0"/>
    <xf numFmtId="0" fontId="58" fillId="0" borderId="0"/>
    <xf numFmtId="0" fontId="5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7" fillId="0" borderId="0"/>
    <xf numFmtId="0" fontId="30" fillId="0" borderId="0"/>
    <xf numFmtId="0" fontId="30" fillId="0" borderId="0"/>
    <xf numFmtId="0" fontId="30" fillId="0" borderId="0"/>
    <xf numFmtId="0" fontId="58" fillId="0" borderId="0"/>
    <xf numFmtId="0" fontId="58" fillId="0" borderId="0"/>
    <xf numFmtId="0" fontId="58" fillId="0" borderId="0"/>
    <xf numFmtId="0" fontId="58" fillId="0" borderId="0"/>
    <xf numFmtId="0" fontId="58" fillId="0" borderId="0"/>
    <xf numFmtId="0" fontId="58"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2" fillId="0" borderId="0"/>
    <xf numFmtId="0" fontId="7" fillId="0" borderId="0"/>
    <xf numFmtId="0" fontId="2" fillId="0" borderId="0"/>
    <xf numFmtId="0" fontId="58" fillId="0" borderId="0"/>
    <xf numFmtId="0" fontId="7" fillId="0" borderId="0"/>
    <xf numFmtId="0" fontId="86"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30" fillId="0" borderId="0"/>
    <xf numFmtId="0" fontId="30" fillId="0" borderId="0"/>
    <xf numFmtId="0" fontId="30" fillId="0" borderId="0"/>
    <xf numFmtId="0" fontId="2" fillId="0" borderId="0"/>
    <xf numFmtId="0" fontId="140" fillId="0" borderId="0"/>
    <xf numFmtId="0" fontId="3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30" fillId="0" borderId="0"/>
    <xf numFmtId="0" fontId="30"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2" fillId="0" borderId="0"/>
    <xf numFmtId="0" fontId="140" fillId="0" borderId="0"/>
    <xf numFmtId="0" fontId="2" fillId="0" borderId="0"/>
    <xf numFmtId="0" fontId="14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58" fillId="0" borderId="0"/>
    <xf numFmtId="0" fontId="7" fillId="0" borderId="0"/>
    <xf numFmtId="0" fontId="30" fillId="0" borderId="0"/>
    <xf numFmtId="0" fontId="58" fillId="0" borderId="0"/>
    <xf numFmtId="0" fontId="58" fillId="0" borderId="0"/>
    <xf numFmtId="0" fontId="7" fillId="0" borderId="0"/>
    <xf numFmtId="0" fontId="7" fillId="0" borderId="0"/>
    <xf numFmtId="0" fontId="2" fillId="0" borderId="0"/>
    <xf numFmtId="0" fontId="141" fillId="0" borderId="0"/>
    <xf numFmtId="0" fontId="141" fillId="0" borderId="0"/>
    <xf numFmtId="0" fontId="1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58" fillId="0" borderId="0"/>
    <xf numFmtId="0" fontId="58" fillId="0" borderId="0"/>
    <xf numFmtId="0" fontId="58" fillId="0" borderId="0"/>
    <xf numFmtId="0" fontId="58" fillId="0" borderId="0"/>
    <xf numFmtId="0" fontId="86" fillId="0" borderId="0"/>
    <xf numFmtId="0" fontId="58" fillId="0" borderId="0"/>
    <xf numFmtId="0" fontId="58" fillId="0" borderId="0"/>
    <xf numFmtId="0" fontId="58" fillId="0" borderId="0"/>
    <xf numFmtId="0" fontId="58" fillId="0" borderId="0"/>
    <xf numFmtId="0" fontId="58"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3"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42" fillId="0" borderId="0"/>
    <xf numFmtId="0" fontId="30" fillId="0" borderId="0"/>
    <xf numFmtId="0" fontId="42" fillId="0" borderId="0"/>
    <xf numFmtId="0" fontId="42" fillId="0" borderId="0"/>
    <xf numFmtId="0" fontId="42" fillId="0" borderId="0"/>
    <xf numFmtId="0" fontId="42" fillId="0" borderId="0"/>
    <xf numFmtId="0" fontId="4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4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42" fillId="0" borderId="0"/>
    <xf numFmtId="0" fontId="2" fillId="0" borderId="0"/>
    <xf numFmtId="0" fontId="2" fillId="0" borderId="0"/>
    <xf numFmtId="0" fontId="140" fillId="0" borderId="0"/>
    <xf numFmtId="0" fontId="42" fillId="0" borderId="0"/>
    <xf numFmtId="0" fontId="2" fillId="0" borderId="0"/>
    <xf numFmtId="0" fontId="30" fillId="0" borderId="0"/>
    <xf numFmtId="0" fontId="2" fillId="0" borderId="0"/>
    <xf numFmtId="0" fontId="30" fillId="0" borderId="0"/>
    <xf numFmtId="0" fontId="30" fillId="0" borderId="0"/>
    <xf numFmtId="0" fontId="4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30" fillId="0" borderId="0"/>
    <xf numFmtId="0" fontId="2" fillId="0" borderId="0"/>
    <xf numFmtId="0" fontId="2" fillId="0" borderId="0"/>
    <xf numFmtId="0" fontId="2" fillId="0" borderId="0"/>
    <xf numFmtId="0" fontId="2" fillId="0" borderId="0"/>
    <xf numFmtId="0" fontId="30" fillId="0" borderId="0"/>
    <xf numFmtId="0" fontId="2"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2" fillId="0" borderId="0"/>
    <xf numFmtId="0" fontId="30" fillId="0" borderId="0"/>
    <xf numFmtId="0" fontId="2" fillId="0" borderId="0"/>
    <xf numFmtId="0" fontId="30"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7" fillId="0" borderId="0"/>
    <xf numFmtId="0" fontId="2" fillId="0" borderId="0"/>
    <xf numFmtId="0" fontId="2" fillId="0" borderId="0"/>
    <xf numFmtId="0" fontId="7"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45"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140" fillId="0" borderId="0"/>
    <xf numFmtId="0" fontId="2" fillId="0" borderId="0"/>
    <xf numFmtId="0" fontId="30" fillId="0" borderId="0"/>
    <xf numFmtId="0" fontId="14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140"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1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xf numFmtId="0" fontId="2" fillId="0" borderId="0"/>
    <xf numFmtId="0" fontId="2" fillId="0" borderId="0"/>
    <xf numFmtId="0" fontId="30" fillId="0" borderId="0"/>
    <xf numFmtId="0" fontId="2" fillId="0" borderId="0"/>
    <xf numFmtId="0" fontId="30" fillId="0" borderId="0"/>
    <xf numFmtId="0" fontId="2" fillId="0" borderId="0"/>
    <xf numFmtId="0" fontId="2" fillId="0" borderId="0"/>
    <xf numFmtId="0" fontId="30"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7" fillId="0" borderId="0"/>
    <xf numFmtId="0" fontId="2" fillId="0" borderId="0"/>
    <xf numFmtId="0" fontId="58" fillId="0" borderId="0"/>
    <xf numFmtId="0" fontId="2" fillId="0" borderId="0"/>
    <xf numFmtId="0" fontId="5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46" fillId="13" borderId="24"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2" fillId="0" borderId="0"/>
    <xf numFmtId="0" fontId="2" fillId="0" borderId="0"/>
    <xf numFmtId="0" fontId="42" fillId="47" borderId="45" applyNumberFormat="0" applyFont="0" applyAlignment="0" applyProtection="0"/>
    <xf numFmtId="0" fontId="30" fillId="13" borderId="24" applyNumberFormat="0" applyFont="0" applyAlignment="0" applyProtection="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47" fillId="47" borderId="45"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47" fillId="47" borderId="45"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2" fillId="0" borderId="0"/>
    <xf numFmtId="0" fontId="30" fillId="13" borderId="24" applyNumberFormat="0" applyFont="0" applyAlignment="0" applyProtection="0"/>
    <xf numFmtId="0" fontId="2" fillId="0" borderId="0"/>
    <xf numFmtId="0" fontId="30" fillId="13" borderId="24"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6" fillId="11" borderId="21" applyNumberFormat="0" applyAlignment="0" applyProtection="0"/>
    <xf numFmtId="0" fontId="147" fillId="11" borderId="21" applyNumberFormat="0" applyAlignment="0" applyProtection="0"/>
    <xf numFmtId="0" fontId="148" fillId="55" borderId="46"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2" fillId="0" borderId="0"/>
    <xf numFmtId="0" fontId="2" fillId="0" borderId="0"/>
    <xf numFmtId="0" fontId="148" fillId="55" borderId="46" applyNumberFormat="0" applyAlignment="0" applyProtection="0"/>
    <xf numFmtId="0" fontId="2" fillId="0" borderId="0"/>
    <xf numFmtId="0" fontId="2" fillId="0" borderId="0"/>
    <xf numFmtId="0" fontId="147" fillId="11" borderId="21" applyNumberFormat="0" applyAlignment="0" applyProtection="0"/>
    <xf numFmtId="0" fontId="2" fillId="0" borderId="0"/>
    <xf numFmtId="0" fontId="2" fillId="0" borderId="0"/>
    <xf numFmtId="0" fontId="2" fillId="0" borderId="0"/>
    <xf numFmtId="0" fontId="2" fillId="0" borderId="0"/>
    <xf numFmtId="192" fontId="149" fillId="0" borderId="5">
      <alignment vertical="center"/>
    </xf>
    <xf numFmtId="0" fontId="2" fillId="0" borderId="0"/>
    <xf numFmtId="164" fontId="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10" fontId="9" fillId="0" borderId="0" applyFont="0" applyFill="0" applyBorder="0" applyAlignment="0" applyProtection="0"/>
    <xf numFmtId="10"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alignment vertical="top"/>
    </xf>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9" fontId="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0" fontId="2" fillId="0" borderId="0"/>
    <xf numFmtId="0" fontId="2" fillId="0" borderId="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200" fontId="4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3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0" fontId="2" fillId="0" borderId="0"/>
    <xf numFmtId="0" fontId="2" fillId="0" borderId="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42" fillId="0" borderId="0" applyFont="0" applyFill="0" applyBorder="0" applyAlignment="0" applyProtection="0"/>
    <xf numFmtId="9" fontId="4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2" borderId="0" applyNumberFormat="0" applyBorder="0" applyAlignment="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37" fillId="103" borderId="0" applyNumberFormat="0" applyFont="0" applyBorder="0" applyAlignment="0" applyProtection="0">
      <alignment vertical="top"/>
    </xf>
    <xf numFmtId="0" fontId="150" fillId="0" borderId="0" applyNumberFormat="0" applyFill="0" applyBorder="0" applyAlignment="0"/>
    <xf numFmtId="0" fontId="2" fillId="0" borderId="0"/>
    <xf numFmtId="0" fontId="2" fillId="0" borderId="0"/>
    <xf numFmtId="201" fontId="69" fillId="0" borderId="0" applyFill="0" applyBorder="0" applyProtection="0">
      <alignment horizontal="right"/>
    </xf>
    <xf numFmtId="0" fontId="2" fillId="0" borderId="0"/>
    <xf numFmtId="0" fontId="2" fillId="0" borderId="0"/>
    <xf numFmtId="14" fontId="151" fillId="0" borderId="0" applyNumberFormat="0" applyFill="0" applyBorder="0" applyAlignment="0" applyProtection="0">
      <alignment horizontal="left"/>
    </xf>
    <xf numFmtId="0" fontId="2" fillId="0" borderId="0"/>
    <xf numFmtId="0" fontId="2" fillId="0" borderId="0"/>
    <xf numFmtId="164" fontId="37" fillId="0" borderId="0" applyFont="0" applyFill="0" applyBorder="0" applyAlignment="0" applyProtection="0">
      <alignment vertical="top"/>
    </xf>
    <xf numFmtId="164" fontId="37" fillId="0" borderId="0" applyFont="0" applyFill="0" applyBorder="0" applyAlignment="0" applyProtection="0"/>
    <xf numFmtId="164" fontId="37" fillId="0" borderId="0" applyFont="0" applyFill="0" applyBorder="0" applyAlignment="0" applyProtection="0"/>
    <xf numFmtId="0" fontId="2" fillId="0" borderId="0"/>
    <xf numFmtId="4" fontId="152" fillId="104" borderId="1" applyNumberFormat="0" applyProtection="0">
      <alignment horizontal="right" vertical="center" wrapText="1"/>
    </xf>
    <xf numFmtId="0" fontId="2" fillId="0" borderId="0"/>
    <xf numFmtId="0" fontId="2" fillId="0" borderId="0"/>
    <xf numFmtId="192" fontId="153" fillId="0" borderId="13">
      <alignment horizont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2" fontId="23" fillId="0" borderId="0" applyFill="0" applyBorder="0" applyAlignment="0" applyProtection="0">
      <alignment horizontal="center"/>
    </xf>
    <xf numFmtId="0" fontId="7" fillId="105" borderId="0"/>
    <xf numFmtId="0" fontId="2" fillId="0" borderId="0"/>
    <xf numFmtId="170" fontId="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4"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100" fillId="0" borderId="0" applyNumberFormat="0" applyFill="0" applyBorder="0" applyProtection="0">
      <alignmen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5"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3" fontId="7" fillId="0" borderId="0" applyFont="0" applyFill="0" applyBorder="0" applyProtection="0"/>
    <xf numFmtId="0" fontId="3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 fontId="7" fillId="0" borderId="0" applyFont="0" applyFill="0" applyBorder="0" applyProtection="0"/>
    <xf numFmtId="0" fontId="23" fillId="106"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156" fillId="107" borderId="0" applyNumberFormat="0" applyBorder="0" applyProtection="0">
      <alignment horizontal="center"/>
    </xf>
    <xf numFmtId="0" fontId="2" fillId="0" borderId="0"/>
    <xf numFmtId="0" fontId="2" fillId="0" borderId="0"/>
    <xf numFmtId="0" fontId="2" fillId="0" borderId="0"/>
    <xf numFmtId="0" fontId="2" fillId="0" borderId="0"/>
    <xf numFmtId="0" fontId="2" fillId="0" borderId="0"/>
    <xf numFmtId="0" fontId="157" fillId="10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right"/>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Font="0" applyFill="0" applyBorder="0" applyProtection="0">
      <alignment horizontal="left"/>
    </xf>
    <xf numFmtId="0" fontId="2" fillId="0" borderId="0"/>
    <xf numFmtId="0" fontId="2" fillId="0" borderId="0"/>
    <xf numFmtId="0" fontId="2" fillId="0" borderId="0"/>
    <xf numFmtId="0" fontId="2" fillId="0" borderId="0"/>
    <xf numFmtId="0" fontId="2" fillId="0" borderId="0"/>
    <xf numFmtId="0" fontId="10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15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7" fillId="10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204"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6" fontId="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47"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applyNumberFormat="0" applyBorder="0" applyAlignment="0"/>
    <xf numFmtId="0" fontId="78" fillId="0" borderId="0" applyNumberFormat="0" applyBorder="0" applyAlignment="0"/>
    <xf numFmtId="40" fontId="159" fillId="0" borderId="0" applyBorder="0">
      <alignment horizontal="right"/>
    </xf>
    <xf numFmtId="0" fontId="2" fillId="0" borderId="0"/>
    <xf numFmtId="0" fontId="2" fillId="0" borderId="0"/>
    <xf numFmtId="0" fontId="2" fillId="0" borderId="0"/>
    <xf numFmtId="0" fontId="2" fillId="0" borderId="0"/>
    <xf numFmtId="49" fontId="160" fillId="0" borderId="5">
      <alignment vertical="center"/>
    </xf>
    <xf numFmtId="0" fontId="2" fillId="0" borderId="0"/>
    <xf numFmtId="0" fontId="2" fillId="0" borderId="0"/>
    <xf numFmtId="0" fontId="2" fillId="0" borderId="0"/>
    <xf numFmtId="40" fontId="161" fillId="0" borderId="0"/>
    <xf numFmtId="0" fontId="2" fillId="0" borderId="0"/>
    <xf numFmtId="0" fontId="2" fillId="0" borderId="0"/>
    <xf numFmtId="0" fontId="2" fillId="0" borderId="0"/>
    <xf numFmtId="0" fontId="162" fillId="0" borderId="0" applyNumberFormat="0" applyFill="0" applyBorder="0" applyAlignment="0" applyProtection="0"/>
    <xf numFmtId="0" fontId="163" fillId="0" borderId="0" applyNumberFormat="0" applyFill="0" applyBorder="0" applyAlignment="0" applyProtection="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3" fillId="0" borderId="4">
      <alignment horizontal="centerContinuous"/>
    </xf>
    <xf numFmtId="0" fontId="2" fillId="0" borderId="0"/>
    <xf numFmtId="0" fontId="2" fillId="0" borderId="0"/>
    <xf numFmtId="0" fontId="2" fillId="0" borderId="0"/>
    <xf numFmtId="0" fontId="2" fillId="0" borderId="0"/>
    <xf numFmtId="0" fontId="2" fillId="0" borderId="0"/>
    <xf numFmtId="0" fontId="163"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4" fillId="0" borderId="25" applyNumberFormat="0" applyFill="0" applyAlignment="0" applyProtection="0"/>
    <xf numFmtId="0" fontId="31" fillId="0" borderId="25" applyNumberFormat="0" applyFill="0" applyAlignment="0" applyProtection="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1" fontId="7" fillId="0" borderId="49">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5" fillId="0" borderId="48"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10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1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166" fillId="0" borderId="43" applyProtection="0"/>
    <xf numFmtId="0" fontId="2" fillId="0" borderId="0"/>
    <xf numFmtId="0" fontId="2" fillId="0" borderId="0"/>
    <xf numFmtId="0" fontId="2" fillId="0" borderId="0"/>
    <xf numFmtId="0" fontId="2" fillId="0" borderId="0"/>
    <xf numFmtId="3" fontId="7" fillId="0" borderId="0">
      <protection locked="0"/>
    </xf>
    <xf numFmtId="0" fontId="1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8" fillId="0" borderId="0" applyFill="0" applyBorder="0" applyAlignment="0"/>
    <xf numFmtId="0" fontId="2" fillId="0" borderId="0"/>
    <xf numFmtId="0" fontId="2" fillId="0" borderId="0"/>
    <xf numFmtId="0" fontId="2" fillId="0" borderId="0"/>
    <xf numFmtId="0" fontId="2" fillId="0" borderId="0"/>
    <xf numFmtId="0" fontId="2" fillId="0" borderId="0"/>
    <xf numFmtId="205" fontId="7" fillId="0" borderId="0" applyFont="0" applyFill="0" applyBorder="0" applyAlignment="0" applyProtection="0"/>
    <xf numFmtId="206" fontId="7" fillId="0" borderId="0" applyFont="0" applyFill="0" applyBorder="0" applyAlignment="0" applyProtection="0"/>
    <xf numFmtId="0" fontId="2" fillId="0" borderId="0"/>
    <xf numFmtId="0" fontId="169" fillId="0" borderId="0" applyNumberForma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2" fillId="0" borderId="0"/>
    <xf numFmtId="0" fontId="2" fillId="0" borderId="0"/>
    <xf numFmtId="0" fontId="2" fillId="0" borderId="0"/>
    <xf numFmtId="0" fontId="171" fillId="0" borderId="0" applyNumberFormat="0" applyFill="0" applyBorder="0" applyAlignment="0" applyProtection="0"/>
    <xf numFmtId="0" fontId="2" fillId="0" borderId="0"/>
    <xf numFmtId="0" fontId="170"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1" fontId="7" fillId="0" borderId="0">
      <alignment horizontal="center"/>
    </xf>
    <xf numFmtId="14" fontId="7" fillId="93" borderId="1" applyNumberFormat="0" applyFont="0" applyAlignment="0" applyProtection="0">
      <alignment horizontal="centerContinuous"/>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59"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5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7">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left" vertical="center"/>
    </xf>
    <xf numFmtId="3" fontId="0" fillId="0" borderId="0" xfId="0" applyNumberFormat="1" applyBorder="1" applyAlignment="1">
      <alignment vertical="center"/>
    </xf>
    <xf numFmtId="3" fontId="0" fillId="0" borderId="0" xfId="0" applyNumberFormat="1" applyAlignment="1">
      <alignment vertical="center"/>
    </xf>
    <xf numFmtId="3" fontId="0" fillId="0" borderId="0" xfId="0" applyNumberFormat="1" applyBorder="1" applyAlignment="1">
      <alignment horizontal="left" vertical="center"/>
    </xf>
    <xf numFmtId="164" fontId="0" fillId="0" borderId="0" xfId="0" applyNumberFormat="1" applyBorder="1" applyAlignment="1">
      <alignment vertical="center"/>
    </xf>
    <xf numFmtId="3" fontId="0" fillId="0" borderId="0" xfId="0" applyNumberFormat="1" applyFill="1" applyBorder="1" applyAlignment="1">
      <alignment horizontal="left" vertical="center"/>
    </xf>
    <xf numFmtId="9" fontId="6" fillId="0" borderId="0" xfId="0" applyNumberFormat="1" applyFont="1" applyFill="1" applyBorder="1" applyAlignment="1">
      <alignment vertical="center"/>
    </xf>
    <xf numFmtId="0" fontId="3" fillId="0" borderId="0" xfId="0" applyFont="1" applyAlignment="1">
      <alignment horizontal="left" vertical="center" wrapText="1" indent="1"/>
    </xf>
    <xf numFmtId="38" fontId="5" fillId="0" borderId="0" xfId="0" applyNumberFormat="1" applyFont="1" applyFill="1" applyBorder="1" applyAlignment="1">
      <alignment horizontal="left" vertical="center" indent="1"/>
    </xf>
    <xf numFmtId="0" fontId="3"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3" fillId="0" borderId="3" xfId="0" applyFont="1" applyBorder="1" applyAlignment="1">
      <alignment horizontal="left" vertical="center" wrapText="1" indent="1"/>
    </xf>
    <xf numFmtId="0" fontId="9" fillId="0" borderId="0" xfId="0" applyFont="1" applyAlignment="1">
      <alignment horizontal="left" vertical="center" wrapText="1" indent="1"/>
    </xf>
    <xf numFmtId="0" fontId="5" fillId="0" borderId="0" xfId="0" applyFont="1" applyBorder="1" applyAlignment="1">
      <alignment horizontal="left" vertical="center" indent="2"/>
    </xf>
    <xf numFmtId="0" fontId="5" fillId="0" borderId="0" xfId="0" applyFont="1" applyBorder="1" applyAlignment="1">
      <alignment horizontal="left" vertical="center" indent="1"/>
    </xf>
    <xf numFmtId="0" fontId="9" fillId="0" borderId="0" xfId="1" applyFont="1" applyFill="1" applyBorder="1" applyAlignment="1">
      <alignment horizontal="left" vertical="center" wrapText="1" indent="1"/>
    </xf>
    <xf numFmtId="0" fontId="10" fillId="0" borderId="0" xfId="0" applyFont="1" applyAlignment="1">
      <alignment horizontal="left" vertical="center" wrapText="1" indent="1"/>
    </xf>
    <xf numFmtId="0" fontId="3" fillId="0" borderId="0" xfId="0" applyFont="1" applyAlignment="1">
      <alignment horizontal="left" vertical="center" wrapText="1" indent="1"/>
    </xf>
    <xf numFmtId="0" fontId="11" fillId="0" borderId="0" xfId="0" applyFont="1" applyBorder="1" applyAlignment="1">
      <alignment horizontal="left" vertical="center" wrapText="1" indent="1"/>
    </xf>
    <xf numFmtId="0" fontId="11" fillId="0" borderId="0" xfId="0" applyFont="1" applyBorder="1" applyAlignment="1">
      <alignment horizontal="center" vertical="center" wrapText="1"/>
    </xf>
    <xf numFmtId="0" fontId="12" fillId="0" borderId="0" xfId="0" applyFont="1" applyBorder="1" applyAlignment="1">
      <alignment horizontal="center" wrapText="1"/>
    </xf>
    <xf numFmtId="14" fontId="11" fillId="0" borderId="0" xfId="0" quotePrefix="1" applyNumberFormat="1" applyFont="1" applyBorder="1" applyAlignment="1">
      <alignment horizontal="left" vertical="center" wrapText="1" indent="1"/>
    </xf>
    <xf numFmtId="0" fontId="11" fillId="0" borderId="0" xfId="0" quotePrefix="1" applyFont="1" applyBorder="1" applyAlignment="1">
      <alignment horizontal="left" vertical="center" wrapText="1" indent="1"/>
    </xf>
    <xf numFmtId="0" fontId="12" fillId="0" borderId="0" xfId="0" applyFont="1" applyBorder="1" applyAlignment="1">
      <alignment vertical="center" wrapText="1"/>
    </xf>
    <xf numFmtId="0" fontId="12" fillId="0" borderId="0" xfId="0" applyFont="1" applyBorder="1" applyAlignment="1">
      <alignment horizontal="left" vertical="center" wrapText="1" indent="1"/>
    </xf>
    <xf numFmtId="0" fontId="0" fillId="5" borderId="3" xfId="0" applyFill="1" applyBorder="1" applyAlignment="1">
      <alignment vertical="center"/>
    </xf>
    <xf numFmtId="0" fontId="5" fillId="5" borderId="4" xfId="0" applyFont="1" applyFill="1" applyBorder="1" applyAlignment="1">
      <alignment horizontal="left" vertical="center" wrapText="1" indent="1"/>
    </xf>
    <xf numFmtId="0" fontId="12" fillId="0" borderId="0" xfId="0" applyFont="1" applyFill="1" applyBorder="1" applyAlignment="1">
      <alignment horizontal="center" wrapText="1"/>
    </xf>
    <xf numFmtId="0" fontId="5" fillId="5" borderId="2"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0" xfId="0" applyFont="1" applyBorder="1" applyAlignment="1">
      <alignment horizontal="left" vertical="center" wrapText="1" indent="1"/>
    </xf>
    <xf numFmtId="0" fontId="11" fillId="0" borderId="5" xfId="0" applyFont="1" applyBorder="1" applyAlignment="1">
      <alignment horizontal="left" vertical="center" wrapText="1" indent="1"/>
    </xf>
    <xf numFmtId="0" fontId="3"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7"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4" xfId="0" applyFont="1" applyBorder="1" applyAlignment="1">
      <alignment horizontal="left" vertical="center" wrapText="1" indent="1"/>
    </xf>
    <xf numFmtId="0" fontId="5" fillId="0" borderId="5"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Fill="1" applyBorder="1" applyAlignment="1">
      <alignment horizontal="left" vertical="center" wrapText="1" indent="1"/>
    </xf>
    <xf numFmtId="0" fontId="3" fillId="0" borderId="0"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0" fillId="0" borderId="0" xfId="0" applyFill="1" applyAlignment="1">
      <alignment vertical="center"/>
    </xf>
    <xf numFmtId="0" fontId="12" fillId="0" borderId="3" xfId="0" applyFont="1" applyFill="1" applyBorder="1" applyAlignment="1">
      <alignment horizontal="left" vertical="center" wrapText="1" indent="1"/>
    </xf>
    <xf numFmtId="0" fontId="12" fillId="0" borderId="3" xfId="0" applyFont="1" applyFill="1" applyBorder="1" applyAlignment="1">
      <alignment horizontal="left" vertical="center" indent="1"/>
    </xf>
    <xf numFmtId="0" fontId="12" fillId="0" borderId="4" xfId="0" quotePrefix="1" applyFont="1" applyFill="1" applyBorder="1" applyAlignment="1">
      <alignment horizontal="left" vertical="center" wrapText="1" indent="1"/>
    </xf>
    <xf numFmtId="0" fontId="12" fillId="0" borderId="3" xfId="0" applyFont="1" applyBorder="1" applyAlignment="1">
      <alignment horizontal="left" vertical="center" wrapText="1" indent="1"/>
    </xf>
    <xf numFmtId="0" fontId="11" fillId="0" borderId="3" xfId="0" applyFont="1" applyBorder="1" applyAlignment="1">
      <alignment horizontal="left" vertical="center" wrapText="1" indent="1"/>
    </xf>
    <xf numFmtId="0" fontId="14" fillId="0" borderId="3" xfId="0" applyFont="1" applyBorder="1" applyAlignment="1">
      <alignment horizontal="left" vertical="center" wrapText="1" indent="1"/>
    </xf>
    <xf numFmtId="164" fontId="11" fillId="0" borderId="0" xfId="0" applyNumberFormat="1" applyFont="1" applyFill="1" applyBorder="1" applyAlignment="1">
      <alignment horizontal="left" vertical="center"/>
    </xf>
    <xf numFmtId="0" fontId="11" fillId="4" borderId="0" xfId="0" applyFont="1" applyFill="1" applyBorder="1" applyAlignment="1">
      <alignment horizontal="left" vertical="center"/>
    </xf>
    <xf numFmtId="3" fontId="11" fillId="4" borderId="0" xfId="0" applyNumberFormat="1" applyFont="1" applyFill="1" applyBorder="1" applyAlignment="1">
      <alignment horizontal="left" vertical="center"/>
    </xf>
    <xf numFmtId="3" fontId="11" fillId="0" borderId="0" xfId="0" applyNumberFormat="1" applyFont="1" applyBorder="1" applyAlignment="1">
      <alignment horizontal="left" vertical="center"/>
    </xf>
    <xf numFmtId="0" fontId="11" fillId="0" borderId="0" xfId="0" applyFont="1" applyBorder="1" applyAlignment="1">
      <alignment horizontal="left" vertical="center"/>
    </xf>
    <xf numFmtId="164" fontId="11"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xf>
    <xf numFmtId="3" fontId="11" fillId="0" borderId="0" xfId="0" applyNumberFormat="1" applyFont="1" applyFill="1" applyBorder="1" applyAlignment="1">
      <alignment horizontal="left" vertical="center"/>
    </xf>
    <xf numFmtId="49" fontId="12" fillId="2" borderId="1" xfId="0" applyNumberFormat="1" applyFont="1" applyFill="1" applyBorder="1" applyAlignment="1">
      <alignment horizontal="center" vertical="center"/>
    </xf>
    <xf numFmtId="0" fontId="11" fillId="0" borderId="8" xfId="0" applyFont="1" applyBorder="1" applyAlignment="1">
      <alignment horizontal="left" vertical="center" wrapText="1" indent="1"/>
    </xf>
    <xf numFmtId="38" fontId="15" fillId="0" borderId="1" xfId="0" applyNumberFormat="1" applyFont="1" applyFill="1" applyBorder="1" applyAlignment="1">
      <alignment horizontal="right"/>
    </xf>
    <xf numFmtId="0" fontId="11" fillId="0" borderId="1" xfId="0" applyFont="1" applyBorder="1" applyAlignment="1">
      <alignment vertical="center"/>
    </xf>
    <xf numFmtId="0" fontId="12" fillId="0" borderId="8" xfId="0" applyFont="1" applyBorder="1" applyAlignment="1">
      <alignment horizontal="left" vertical="center" wrapText="1" indent="1"/>
    </xf>
    <xf numFmtId="38" fontId="12" fillId="0" borderId="7" xfId="0" applyNumberFormat="1" applyFont="1" applyFill="1" applyBorder="1" applyAlignment="1">
      <alignment horizontal="right"/>
    </xf>
    <xf numFmtId="38" fontId="12" fillId="0" borderId="9" xfId="0" applyNumberFormat="1" applyFont="1" applyFill="1" applyBorder="1" applyAlignment="1">
      <alignment horizontal="right"/>
    </xf>
    <xf numFmtId="0" fontId="12" fillId="5" borderId="2" xfId="0" applyFont="1" applyFill="1" applyBorder="1" applyAlignment="1">
      <alignment horizontal="left" vertical="center" wrapText="1" indent="1"/>
    </xf>
    <xf numFmtId="38" fontId="12" fillId="5" borderId="2" xfId="0" applyNumberFormat="1" applyFont="1" applyFill="1" applyBorder="1" applyAlignment="1">
      <alignment horizontal="right"/>
    </xf>
    <xf numFmtId="0" fontId="11" fillId="5" borderId="2" xfId="0" applyFont="1" applyFill="1" applyBorder="1" applyAlignment="1">
      <alignment vertical="center"/>
    </xf>
    <xf numFmtId="0" fontId="11" fillId="5" borderId="9" xfId="0" applyFont="1" applyFill="1" applyBorder="1" applyAlignment="1">
      <alignment vertical="center"/>
    </xf>
    <xf numFmtId="0" fontId="11" fillId="0" borderId="0" xfId="0" applyFont="1" applyFill="1" applyBorder="1" applyAlignment="1">
      <alignment horizontal="center" vertical="center" wrapText="1"/>
    </xf>
    <xf numFmtId="49"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wrapText="1" indent="1"/>
    </xf>
    <xf numFmtId="38" fontId="12" fillId="0" borderId="0" xfId="0" applyNumberFormat="1" applyFont="1" applyFill="1" applyBorder="1" applyAlignment="1">
      <alignment horizontal="right"/>
    </xf>
    <xf numFmtId="0" fontId="11" fillId="0" borderId="0" xfId="0" applyFont="1" applyFill="1" applyBorder="1" applyAlignment="1">
      <alignment vertical="center"/>
    </xf>
    <xf numFmtId="0" fontId="11" fillId="3" borderId="1" xfId="0" applyFont="1" applyFill="1" applyBorder="1" applyAlignment="1">
      <alignment horizontal="center" vertical="center" wrapText="1"/>
    </xf>
    <xf numFmtId="0" fontId="11" fillId="0" borderId="7" xfId="0" applyFont="1" applyBorder="1" applyAlignment="1">
      <alignment horizontal="left" vertical="center" wrapText="1" indent="1"/>
    </xf>
    <xf numFmtId="38" fontId="12" fillId="0" borderId="1" xfId="0" applyNumberFormat="1" applyFont="1" applyFill="1" applyBorder="1" applyAlignment="1">
      <alignment horizontal="right"/>
    </xf>
    <xf numFmtId="0" fontId="11" fillId="0" borderId="0" xfId="0" applyFont="1" applyBorder="1" applyAlignment="1">
      <alignment vertical="center"/>
    </xf>
    <xf numFmtId="0" fontId="12" fillId="0" borderId="7" xfId="0" applyFont="1" applyBorder="1" applyAlignment="1">
      <alignment horizontal="left" vertical="center" wrapText="1" indent="1"/>
    </xf>
    <xf numFmtId="38" fontId="15" fillId="0" borderId="11" xfId="0" applyNumberFormat="1" applyFont="1" applyFill="1" applyBorder="1" applyAlignment="1">
      <alignment horizontal="right"/>
    </xf>
    <xf numFmtId="0" fontId="11" fillId="0" borderId="11" xfId="0" applyFont="1" applyBorder="1" applyAlignment="1">
      <alignment vertical="center"/>
    </xf>
    <xf numFmtId="0" fontId="11" fillId="0" borderId="2" xfId="0" applyFont="1" applyBorder="1" applyAlignment="1">
      <alignment horizontal="left" vertical="center" wrapText="1" indent="1"/>
    </xf>
    <xf numFmtId="0" fontId="11" fillId="0" borderId="7" xfId="0" applyFont="1" applyFill="1" applyBorder="1" applyAlignment="1">
      <alignment horizontal="left" vertical="center" wrapText="1" indent="1"/>
    </xf>
    <xf numFmtId="38" fontId="15" fillId="0" borderId="10" xfId="0" applyNumberFormat="1" applyFont="1" applyFill="1" applyBorder="1" applyAlignment="1">
      <alignment horizontal="right"/>
    </xf>
    <xf numFmtId="0" fontId="11" fillId="0" borderId="10" xfId="0" applyFont="1" applyBorder="1" applyAlignment="1">
      <alignment vertical="center"/>
    </xf>
    <xf numFmtId="0" fontId="12" fillId="0" borderId="7"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0" xfId="0"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vertical="center"/>
    </xf>
    <xf numFmtId="38" fontId="12" fillId="0" borderId="11" xfId="0" applyNumberFormat="1" applyFont="1" applyFill="1" applyBorder="1" applyAlignment="1">
      <alignment horizontal="right"/>
    </xf>
    <xf numFmtId="0" fontId="11" fillId="0" borderId="1" xfId="0" applyFont="1" applyBorder="1" applyAlignment="1">
      <alignment horizontal="left" vertical="center" wrapText="1" indent="1"/>
    </xf>
    <xf numFmtId="38" fontId="15" fillId="3" borderId="13" xfId="0" applyNumberFormat="1" applyFont="1" applyFill="1" applyBorder="1" applyAlignment="1">
      <alignment horizontal="right"/>
    </xf>
    <xf numFmtId="38" fontId="15" fillId="3" borderId="2" xfId="0" applyNumberFormat="1" applyFont="1" applyFill="1" applyBorder="1" applyAlignment="1">
      <alignment horizontal="right"/>
    </xf>
    <xf numFmtId="0" fontId="11" fillId="3" borderId="2" xfId="0" applyFont="1" applyFill="1" applyBorder="1" applyAlignment="1">
      <alignment vertical="center"/>
    </xf>
    <xf numFmtId="0" fontId="11" fillId="3" borderId="9" xfId="0" applyFont="1" applyFill="1" applyBorder="1" applyAlignment="1">
      <alignment vertical="center"/>
    </xf>
    <xf numFmtId="38" fontId="15" fillId="3" borderId="6" xfId="0" applyNumberFormat="1" applyFont="1" applyFill="1" applyBorder="1" applyAlignment="1">
      <alignment horizontal="right"/>
    </xf>
    <xf numFmtId="38" fontId="15" fillId="3" borderId="0" xfId="0" applyNumberFormat="1" applyFont="1" applyFill="1" applyBorder="1" applyAlignment="1">
      <alignment horizontal="right"/>
    </xf>
    <xf numFmtId="0" fontId="11" fillId="3" borderId="0" xfId="0" applyFont="1" applyFill="1" applyBorder="1" applyAlignment="1">
      <alignment vertical="center"/>
    </xf>
    <xf numFmtId="0" fontId="11" fillId="3" borderId="8" xfId="0" applyFont="1" applyFill="1" applyBorder="1" applyAlignment="1">
      <alignment vertical="center"/>
    </xf>
    <xf numFmtId="38" fontId="12" fillId="3" borderId="6" xfId="0" applyNumberFormat="1" applyFont="1" applyFill="1" applyBorder="1" applyAlignment="1">
      <alignment horizontal="right"/>
    </xf>
    <xf numFmtId="38" fontId="12" fillId="3" borderId="0" xfId="0" applyNumberFormat="1" applyFont="1" applyFill="1" applyBorder="1" applyAlignment="1">
      <alignment horizontal="right"/>
    </xf>
    <xf numFmtId="38" fontId="12" fillId="3" borderId="13" xfId="0" applyNumberFormat="1" applyFont="1" applyFill="1" applyBorder="1" applyAlignment="1">
      <alignment horizontal="right"/>
    </xf>
    <xf numFmtId="38" fontId="12" fillId="3" borderId="2" xfId="0" applyNumberFormat="1" applyFont="1" applyFill="1" applyBorder="1" applyAlignment="1">
      <alignment horizontal="right"/>
    </xf>
    <xf numFmtId="38" fontId="16" fillId="0" borderId="7" xfId="0" applyNumberFormat="1" applyFont="1" applyFill="1" applyBorder="1" applyAlignment="1">
      <alignment horizontal="right"/>
    </xf>
    <xf numFmtId="38" fontId="16" fillId="0" borderId="1" xfId="0" applyNumberFormat="1" applyFont="1" applyFill="1" applyBorder="1" applyAlignment="1">
      <alignment horizontal="right"/>
    </xf>
    <xf numFmtId="0" fontId="16" fillId="0" borderId="1" xfId="0" applyFont="1" applyBorder="1" applyAlignment="1">
      <alignment vertical="center"/>
    </xf>
    <xf numFmtId="3" fontId="16" fillId="0" borderId="7" xfId="0" applyNumberFormat="1" applyFont="1" applyFill="1" applyBorder="1" applyAlignment="1">
      <alignment horizontal="right"/>
    </xf>
    <xf numFmtId="3" fontId="16" fillId="0" borderId="1" xfId="0" applyNumberFormat="1" applyFont="1" applyFill="1" applyBorder="1" applyAlignment="1">
      <alignment horizontal="right"/>
    </xf>
    <xf numFmtId="38" fontId="17" fillId="0" borderId="1" xfId="0" applyNumberFormat="1" applyFont="1" applyFill="1" applyBorder="1" applyAlignment="1">
      <alignment horizontal="right"/>
    </xf>
    <xf numFmtId="38" fontId="16" fillId="0" borderId="11" xfId="0" applyNumberFormat="1" applyFont="1" applyFill="1" applyBorder="1" applyAlignment="1">
      <alignment horizontal="right"/>
    </xf>
    <xf numFmtId="0" fontId="16" fillId="0" borderId="11" xfId="0" applyFont="1" applyBorder="1" applyAlignment="1">
      <alignment vertical="center"/>
    </xf>
    <xf numFmtId="38" fontId="16" fillId="0" borderId="10" xfId="0" applyNumberFormat="1" applyFont="1" applyFill="1" applyBorder="1" applyAlignment="1">
      <alignment horizontal="right"/>
    </xf>
    <xf numFmtId="0" fontId="16" fillId="0" borderId="10" xfId="0" applyFont="1" applyBorder="1" applyAlignment="1">
      <alignment vertical="center"/>
    </xf>
    <xf numFmtId="38" fontId="16" fillId="0" borderId="12" xfId="0" applyNumberFormat="1" applyFont="1" applyFill="1" applyBorder="1" applyAlignment="1">
      <alignment horizontal="right"/>
    </xf>
    <xf numFmtId="38" fontId="16" fillId="0" borderId="3" xfId="0" applyNumberFormat="1" applyFont="1" applyFill="1" applyBorder="1" applyAlignment="1">
      <alignment horizontal="right"/>
    </xf>
    <xf numFmtId="0" fontId="12" fillId="0" borderId="0" xfId="0" applyFont="1" applyFill="1" applyBorder="1" applyAlignment="1">
      <alignment horizontal="left" vertical="center" indent="1"/>
    </xf>
    <xf numFmtId="0" fontId="12" fillId="0" borderId="0" xfId="0" quotePrefix="1" applyFont="1" applyFill="1" applyBorder="1" applyAlignment="1">
      <alignment horizontal="left" vertical="center" wrapText="1" indent="1"/>
    </xf>
    <xf numFmtId="0" fontId="3" fillId="0" borderId="3" xfId="0" applyFont="1" applyBorder="1" applyAlignment="1">
      <alignment vertical="center"/>
    </xf>
    <xf numFmtId="0" fontId="3" fillId="0" borderId="7" xfId="0" applyFont="1" applyBorder="1" applyAlignment="1">
      <alignment vertical="center"/>
    </xf>
    <xf numFmtId="38" fontId="12" fillId="3" borderId="9" xfId="0" applyNumberFormat="1" applyFont="1" applyFill="1" applyBorder="1" applyAlignment="1">
      <alignment horizontal="right"/>
    </xf>
    <xf numFmtId="3" fontId="16" fillId="0" borderId="9" xfId="0" applyNumberFormat="1" applyFont="1" applyFill="1" applyBorder="1" applyAlignment="1">
      <alignment horizontal="right"/>
    </xf>
    <xf numFmtId="0" fontId="16" fillId="0" borderId="9" xfId="0" applyFont="1" applyBorder="1" applyAlignment="1">
      <alignment vertical="center"/>
    </xf>
    <xf numFmtId="38" fontId="16" fillId="0" borderId="13" xfId="0" applyNumberFormat="1" applyFont="1" applyFill="1" applyBorder="1" applyAlignment="1">
      <alignment horizontal="right"/>
    </xf>
    <xf numFmtId="164" fontId="12" fillId="0" borderId="0" xfId="0" applyNumberFormat="1" applyFont="1" applyFill="1" applyBorder="1" applyAlignment="1">
      <alignment horizontal="left" vertical="center" indent="1"/>
    </xf>
    <xf numFmtId="0" fontId="3" fillId="0" borderId="0" xfId="0" applyFont="1" applyAlignment="1">
      <alignment horizontal="left" vertical="center" wrapText="1" indent="1"/>
    </xf>
    <xf numFmtId="0" fontId="11"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1" applyFont="1" applyFill="1" applyBorder="1" applyAlignment="1">
      <alignment horizontal="left" vertical="center" wrapText="1" indent="1"/>
    </xf>
    <xf numFmtId="0" fontId="12" fillId="0" borderId="0" xfId="0" applyFont="1" applyBorder="1" applyAlignment="1">
      <alignment horizontal="left" vertical="center" indent="1"/>
    </xf>
    <xf numFmtId="0" fontId="12" fillId="0" borderId="0" xfId="1" applyFont="1" applyFill="1" applyBorder="1" applyAlignment="1">
      <alignment horizontal="left" vertical="center" indent="2"/>
    </xf>
    <xf numFmtId="0" fontId="18" fillId="0" borderId="0" xfId="1" applyFont="1" applyFill="1" applyBorder="1" applyAlignment="1">
      <alignment horizontal="left" vertical="center" wrapText="1" indent="1"/>
    </xf>
    <xf numFmtId="0" fontId="18" fillId="0" borderId="1" xfId="1" applyFont="1" applyFill="1" applyBorder="1" applyAlignment="1">
      <alignment horizontal="left" vertical="center" wrapText="1" indent="1"/>
    </xf>
    <xf numFmtId="0" fontId="19" fillId="0" borderId="0" xfId="1" applyFont="1" applyAlignment="1">
      <alignment horizontal="left" vertical="center" wrapText="1" indent="1"/>
    </xf>
    <xf numFmtId="0" fontId="19" fillId="0" borderId="0" xfId="1" applyFont="1" applyFill="1" applyBorder="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indent="1"/>
    </xf>
    <xf numFmtId="0" fontId="20" fillId="0" borderId="1" xfId="2" applyFont="1" applyFill="1" applyBorder="1" applyAlignment="1" applyProtection="1">
      <alignment horizontal="left" vertical="center" wrapText="1" indent="1"/>
    </xf>
    <xf numFmtId="14" fontId="18" fillId="0" borderId="1" xfId="1" applyNumberFormat="1" applyFont="1" applyFill="1" applyBorder="1" applyAlignment="1">
      <alignment horizontal="left" vertical="center" wrapText="1" indent="1"/>
    </xf>
    <xf numFmtId="14" fontId="18" fillId="0" borderId="0" xfId="1" applyNumberFormat="1" applyFont="1" applyFill="1" applyBorder="1" applyAlignment="1">
      <alignment horizontal="left" vertical="center" wrapText="1" indent="1"/>
    </xf>
    <xf numFmtId="0" fontId="11" fillId="0" borderId="0" xfId="0" applyFont="1" applyAlignment="1">
      <alignment horizontal="center" vertical="center"/>
    </xf>
    <xf numFmtId="0" fontId="11" fillId="0" borderId="0" xfId="0" applyFont="1" applyFill="1" applyAlignment="1">
      <alignment horizontal="center" vertical="center"/>
    </xf>
    <xf numFmtId="0" fontId="11" fillId="0" borderId="0" xfId="0" applyFont="1" applyBorder="1" applyAlignment="1">
      <alignment horizontal="center" vertical="center"/>
    </xf>
    <xf numFmtId="0" fontId="18" fillId="0" borderId="11" xfId="1" applyFont="1" applyFill="1" applyBorder="1" applyAlignment="1">
      <alignment horizontal="left" vertical="center" wrapText="1" indent="1"/>
    </xf>
    <xf numFmtId="0" fontId="19" fillId="0" borderId="1" xfId="1" applyFont="1" applyFill="1" applyBorder="1" applyAlignment="1">
      <alignment horizontal="left" vertical="center" wrapText="1" indent="1"/>
    </xf>
    <xf numFmtId="0" fontId="12" fillId="0" borderId="0" xfId="0" applyFont="1" applyBorder="1" applyAlignment="1">
      <alignment horizontal="left" vertical="center" indent="2"/>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0" fillId="5" borderId="3" xfId="0" applyFill="1" applyBorder="1" applyAlignment="1">
      <alignment horizontal="center" vertical="center"/>
    </xf>
    <xf numFmtId="0" fontId="0" fillId="0" borderId="0" xfId="0" applyAlignment="1">
      <alignment horizontal="center" vertical="center"/>
    </xf>
    <xf numFmtId="0" fontId="12" fillId="5" borderId="4" xfId="0" applyFont="1" applyFill="1" applyBorder="1" applyAlignment="1">
      <alignment horizontal="left" vertical="center" wrapText="1" indent="1"/>
    </xf>
    <xf numFmtId="38" fontId="12" fillId="5" borderId="4" xfId="0" applyNumberFormat="1" applyFont="1" applyFill="1" applyBorder="1" applyAlignment="1">
      <alignment horizontal="right"/>
    </xf>
    <xf numFmtId="0" fontId="11" fillId="5" borderId="4" xfId="0" applyFont="1" applyFill="1" applyBorder="1" applyAlignment="1">
      <alignment vertical="center"/>
    </xf>
    <xf numFmtId="0" fontId="11" fillId="5" borderId="7" xfId="0" applyFont="1" applyFill="1" applyBorder="1" applyAlignment="1">
      <alignment vertical="center"/>
    </xf>
    <xf numFmtId="38" fontId="15" fillId="6" borderId="1" xfId="0" applyNumberFormat="1" applyFont="1" applyFill="1" applyBorder="1" applyAlignment="1">
      <alignment horizontal="right"/>
    </xf>
    <xf numFmtId="38" fontId="12" fillId="6" borderId="1" xfId="0" applyNumberFormat="1" applyFont="1" applyFill="1" applyBorder="1" applyAlignment="1">
      <alignment horizontal="right"/>
    </xf>
    <xf numFmtId="38" fontId="15" fillId="6" borderId="11" xfId="0" applyNumberFormat="1" applyFont="1" applyFill="1" applyBorder="1" applyAlignment="1">
      <alignment horizontal="right"/>
    </xf>
    <xf numFmtId="38" fontId="15" fillId="6" borderId="10" xfId="0" applyNumberFormat="1" applyFont="1" applyFill="1" applyBorder="1" applyAlignment="1">
      <alignment horizontal="right"/>
    </xf>
    <xf numFmtId="38" fontId="17" fillId="0" borderId="0" xfId="0" applyNumberFormat="1" applyFont="1" applyFill="1" applyBorder="1" applyAlignment="1">
      <alignment horizontal="right"/>
    </xf>
    <xf numFmtId="0" fontId="3" fillId="0" borderId="5" xfId="0" applyFont="1" applyBorder="1" applyAlignment="1">
      <alignment horizontal="left" vertical="center" wrapText="1" indent="1"/>
    </xf>
    <xf numFmtId="0" fontId="5" fillId="0" borderId="4" xfId="0" applyFont="1" applyBorder="1" applyAlignment="1">
      <alignment horizontal="left" vertical="center" wrapText="1" indent="1"/>
    </xf>
    <xf numFmtId="38" fontId="17" fillId="0" borderId="7" xfId="0" applyNumberFormat="1" applyFont="1" applyFill="1" applyBorder="1" applyAlignment="1">
      <alignment horizontal="right"/>
    </xf>
    <xf numFmtId="0" fontId="11" fillId="0" borderId="11" xfId="0" applyFont="1" applyBorder="1" applyAlignment="1">
      <alignment horizontal="left" vertical="center" wrapText="1" indent="1"/>
    </xf>
    <xf numFmtId="38" fontId="17" fillId="3" borderId="6" xfId="0" applyNumberFormat="1" applyFont="1" applyFill="1" applyBorder="1" applyAlignment="1">
      <alignment horizontal="right"/>
    </xf>
    <xf numFmtId="38" fontId="17" fillId="3" borderId="0" xfId="0" applyNumberFormat="1" applyFont="1" applyFill="1" applyBorder="1" applyAlignment="1">
      <alignment horizontal="right"/>
    </xf>
    <xf numFmtId="0" fontId="16" fillId="3" borderId="0" xfId="0" applyFont="1" applyFill="1" applyBorder="1" applyAlignment="1">
      <alignment vertical="center"/>
    </xf>
    <xf numFmtId="0" fontId="16" fillId="3" borderId="8" xfId="0" applyFont="1" applyFill="1" applyBorder="1" applyAlignment="1">
      <alignment vertical="center"/>
    </xf>
    <xf numFmtId="0" fontId="12" fillId="3" borderId="0" xfId="0" applyFont="1" applyFill="1" applyBorder="1" applyAlignment="1">
      <alignment horizontal="left" vertical="center" wrapText="1" indent="1"/>
    </xf>
    <xf numFmtId="0" fontId="5" fillId="3" borderId="0"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11" fillId="3" borderId="0"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38" fontId="12" fillId="3" borderId="8" xfId="0" applyNumberFormat="1" applyFont="1" applyFill="1" applyBorder="1" applyAlignment="1">
      <alignment horizontal="right"/>
    </xf>
    <xf numFmtId="38" fontId="16" fillId="6" borderId="7" xfId="0" applyNumberFormat="1" applyFont="1" applyFill="1" applyBorder="1" applyAlignment="1">
      <alignment horizontal="right"/>
    </xf>
    <xf numFmtId="3" fontId="16" fillId="6" borderId="7" xfId="0" applyNumberFormat="1" applyFont="1" applyFill="1" applyBorder="1" applyAlignment="1">
      <alignment horizontal="right"/>
    </xf>
    <xf numFmtId="38" fontId="16" fillId="6" borderId="1" xfId="0" applyNumberFormat="1" applyFont="1" applyFill="1" applyBorder="1" applyAlignment="1">
      <alignment horizontal="right"/>
    </xf>
    <xf numFmtId="38" fontId="16" fillId="6" borderId="10" xfId="0" applyNumberFormat="1" applyFont="1" applyFill="1" applyBorder="1" applyAlignment="1">
      <alignment horizontal="right"/>
    </xf>
    <xf numFmtId="38" fontId="17" fillId="6" borderId="1" xfId="0" applyNumberFormat="1" applyFont="1" applyFill="1" applyBorder="1" applyAlignment="1">
      <alignment horizontal="right"/>
    </xf>
    <xf numFmtId="0" fontId="11" fillId="6" borderId="7" xfId="0" applyFont="1" applyFill="1" applyBorder="1" applyAlignment="1">
      <alignment horizontal="left" vertical="center" wrapText="1" indent="1"/>
    </xf>
    <xf numFmtId="0" fontId="11" fillId="6" borderId="9" xfId="0" applyFont="1" applyFill="1" applyBorder="1" applyAlignment="1">
      <alignment horizontal="left" vertical="center" wrapText="1" indent="1"/>
    </xf>
    <xf numFmtId="0" fontId="11" fillId="6" borderId="10" xfId="0" applyFont="1" applyFill="1" applyBorder="1" applyAlignment="1">
      <alignment horizontal="left" vertical="center" wrapText="1" indent="1"/>
    </xf>
    <xf numFmtId="0" fontId="21" fillId="0" borderId="0" xfId="0" applyFont="1" applyFill="1" applyBorder="1" applyAlignment="1">
      <alignment horizontal="left" vertical="center" indent="1"/>
    </xf>
    <xf numFmtId="165" fontId="15" fillId="0" borderId="1" xfId="0" applyNumberFormat="1" applyFont="1" applyFill="1" applyBorder="1" applyAlignment="1">
      <alignment horizontal="right"/>
    </xf>
    <xf numFmtId="3" fontId="16" fillId="6" borderId="9" xfId="0" applyNumberFormat="1" applyFont="1" applyFill="1" applyBorder="1" applyAlignment="1">
      <alignment horizontal="right"/>
    </xf>
    <xf numFmtId="38" fontId="16" fillId="6" borderId="11" xfId="0" applyNumberFormat="1" applyFont="1" applyFill="1" applyBorder="1" applyAlignment="1">
      <alignment horizontal="right"/>
    </xf>
    <xf numFmtId="38" fontId="17" fillId="6" borderId="7" xfId="0" applyNumberFormat="1" applyFont="1" applyFill="1" applyBorder="1" applyAlignment="1">
      <alignment horizontal="right"/>
    </xf>
    <xf numFmtId="38" fontId="16" fillId="6" borderId="9" xfId="0" applyNumberFormat="1" applyFont="1" applyFill="1" applyBorder="1" applyAlignment="1">
      <alignment horizontal="right"/>
    </xf>
    <xf numFmtId="0" fontId="5" fillId="0" borderId="12" xfId="0" applyFont="1" applyBorder="1" applyAlignment="1">
      <alignment horizontal="left" vertical="center" wrapText="1" indent="1"/>
    </xf>
    <xf numFmtId="0" fontId="3" fillId="0" borderId="4" xfId="0" applyFont="1" applyBorder="1" applyAlignment="1">
      <alignment vertical="center"/>
    </xf>
    <xf numFmtId="38" fontId="17" fillId="0" borderId="14" xfId="0" applyNumberFormat="1" applyFont="1" applyFill="1" applyBorder="1" applyAlignment="1">
      <alignment horizontal="right"/>
    </xf>
    <xf numFmtId="49" fontId="12" fillId="2" borderId="7" xfId="0" applyNumberFormat="1" applyFont="1" applyFill="1" applyBorder="1" applyAlignment="1">
      <alignment horizontal="center" vertical="center"/>
    </xf>
    <xf numFmtId="165" fontId="15" fillId="0" borderId="14" xfId="0" applyNumberFormat="1" applyFont="1" applyFill="1" applyBorder="1" applyAlignment="1">
      <alignment horizontal="right"/>
    </xf>
    <xf numFmtId="0" fontId="11" fillId="0" borderId="14" xfId="0" applyFont="1" applyFill="1" applyBorder="1" applyAlignment="1">
      <alignment horizontal="center" vertical="center" wrapText="1"/>
    </xf>
    <xf numFmtId="38" fontId="15" fillId="0" borderId="7" xfId="0" applyNumberFormat="1" applyFont="1" applyFill="1" applyBorder="1" applyAlignment="1">
      <alignment horizontal="right"/>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11" fillId="3" borderId="4" xfId="0" applyFont="1" applyFill="1" applyBorder="1" applyAlignment="1">
      <alignment horizontal="left" vertical="center" wrapText="1" indent="1"/>
    </xf>
    <xf numFmtId="38" fontId="16" fillId="3" borderId="4" xfId="0" applyNumberFormat="1" applyFont="1" applyFill="1" applyBorder="1" applyAlignment="1">
      <alignment horizontal="right"/>
    </xf>
    <xf numFmtId="0" fontId="16" fillId="3" borderId="4" xfId="0" applyFont="1" applyFill="1" applyBorder="1" applyAlignment="1">
      <alignment vertical="center"/>
    </xf>
    <xf numFmtId="0" fontId="16" fillId="3" borderId="7" xfId="0" applyFont="1" applyFill="1" applyBorder="1" applyAlignment="1">
      <alignment vertical="center"/>
    </xf>
    <xf numFmtId="0" fontId="3" fillId="3" borderId="1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0" fontId="11" fillId="3" borderId="9" xfId="0" applyFont="1" applyFill="1" applyBorder="1" applyAlignment="1">
      <alignment horizontal="left" vertical="center" wrapText="1" indent="1"/>
    </xf>
    <xf numFmtId="38" fontId="16" fillId="3" borderId="7" xfId="0" applyNumberFormat="1" applyFont="1" applyFill="1" applyBorder="1" applyAlignment="1">
      <alignment horizontal="right"/>
    </xf>
    <xf numFmtId="0" fontId="12" fillId="0" borderId="12"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12" fillId="0" borderId="14" xfId="0" applyFont="1" applyFill="1" applyBorder="1" applyAlignment="1">
      <alignment horizontal="left" vertical="center" wrapText="1" indent="1"/>
    </xf>
    <xf numFmtId="38" fontId="12" fillId="0" borderId="14" xfId="0" applyNumberFormat="1" applyFont="1" applyFill="1" applyBorder="1" applyAlignment="1">
      <alignment horizontal="right"/>
    </xf>
    <xf numFmtId="0" fontId="12"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38" fontId="12" fillId="3" borderId="7" xfId="0" applyNumberFormat="1" applyFont="1" applyFill="1" applyBorder="1" applyAlignment="1">
      <alignment horizontal="right"/>
    </xf>
    <xf numFmtId="0" fontId="12" fillId="0" borderId="6" xfId="0" applyFont="1" applyFill="1" applyBorder="1" applyAlignment="1">
      <alignment horizontal="left" vertical="center" wrapText="1" indent="1"/>
    </xf>
    <xf numFmtId="38" fontId="12" fillId="0" borderId="8" xfId="0" applyNumberFormat="1" applyFont="1" applyFill="1" applyBorder="1" applyAlignment="1">
      <alignment horizontal="right"/>
    </xf>
    <xf numFmtId="0" fontId="12" fillId="0" borderId="12" xfId="0" applyFont="1" applyFill="1" applyBorder="1" applyAlignment="1">
      <alignment horizontal="left" vertical="center" indent="1"/>
    </xf>
    <xf numFmtId="0" fontId="12" fillId="0" borderId="5" xfId="0" quotePrefix="1" applyFont="1" applyFill="1" applyBorder="1" applyAlignment="1">
      <alignment horizontal="left" vertical="center" wrapText="1" indent="1"/>
    </xf>
    <xf numFmtId="0" fontId="11" fillId="0" borderId="14" xfId="0" applyFont="1" applyFill="1" applyBorder="1" applyAlignment="1">
      <alignment horizontal="left" vertical="center" wrapText="1" indent="1"/>
    </xf>
    <xf numFmtId="38" fontId="12" fillId="0" borderId="10" xfId="0" applyNumberFormat="1" applyFont="1" applyFill="1" applyBorder="1" applyAlignment="1">
      <alignment horizontal="right"/>
    </xf>
    <xf numFmtId="0" fontId="12" fillId="3" borderId="4" xfId="0" applyFont="1" applyFill="1" applyBorder="1" applyAlignment="1">
      <alignment horizontal="left" vertical="center" wrapText="1" indent="1"/>
    </xf>
    <xf numFmtId="38" fontId="12" fillId="3" borderId="4" xfId="0" applyNumberFormat="1" applyFont="1" applyFill="1" applyBorder="1" applyAlignment="1">
      <alignment horizontal="right"/>
    </xf>
    <xf numFmtId="3" fontId="16" fillId="6" borderId="8" xfId="0" applyNumberFormat="1" applyFont="1" applyFill="1" applyBorder="1" applyAlignment="1">
      <alignment horizontal="right"/>
    </xf>
    <xf numFmtId="3" fontId="16" fillId="0" borderId="8" xfId="0" applyNumberFormat="1" applyFont="1" applyFill="1" applyBorder="1" applyAlignment="1">
      <alignment horizontal="right"/>
    </xf>
    <xf numFmtId="0" fontId="16" fillId="0" borderId="8" xfId="0" applyFont="1" applyBorder="1" applyAlignment="1">
      <alignment vertical="center"/>
    </xf>
    <xf numFmtId="3" fontId="16" fillId="3" borderId="3" xfId="0" applyNumberFormat="1" applyFont="1" applyFill="1" applyBorder="1" applyAlignment="1">
      <alignment horizontal="right"/>
    </xf>
    <xf numFmtId="3" fontId="16" fillId="3" borderId="4" xfId="0" applyNumberFormat="1" applyFont="1" applyFill="1" applyBorder="1" applyAlignment="1">
      <alignment horizontal="right"/>
    </xf>
    <xf numFmtId="38" fontId="15" fillId="0" borderId="9" xfId="0" applyNumberFormat="1" applyFont="1" applyFill="1" applyBorder="1" applyAlignment="1">
      <alignment horizontal="right"/>
    </xf>
    <xf numFmtId="0" fontId="12" fillId="0" borderId="12" xfId="0" applyFont="1" applyBorder="1" applyAlignment="1">
      <alignment horizontal="left" vertical="center" wrapText="1" indent="1"/>
    </xf>
    <xf numFmtId="0" fontId="12" fillId="0" borderId="13" xfId="0" applyFont="1" applyBorder="1" applyAlignment="1">
      <alignment horizontal="left" vertical="center" wrapText="1" indent="1"/>
    </xf>
    <xf numFmtId="0" fontId="5" fillId="0" borderId="2" xfId="0" applyFont="1" applyFill="1" applyBorder="1" applyAlignment="1">
      <alignment horizontal="left" vertical="center" wrapText="1" indent="1"/>
    </xf>
    <xf numFmtId="0" fontId="12" fillId="0" borderId="9"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3" fillId="0" borderId="1" xfId="0" applyFont="1" applyBorder="1" applyAlignment="1">
      <alignment vertical="center"/>
    </xf>
    <xf numFmtId="0" fontId="12" fillId="0" borderId="1" xfId="0" applyFont="1" applyFill="1" applyBorder="1" applyAlignment="1">
      <alignment horizontal="left" vertical="center" wrapText="1" indent="1"/>
    </xf>
    <xf numFmtId="0" fontId="11" fillId="0" borderId="0" xfId="0" applyFont="1" applyFill="1" applyBorder="1" applyAlignment="1">
      <alignment horizontal="left" vertical="center"/>
    </xf>
    <xf numFmtId="0" fontId="15" fillId="0" borderId="0" xfId="0" applyFont="1" applyFill="1" applyBorder="1" applyAlignment="1">
      <alignment horizontal="center" vertical="center"/>
    </xf>
    <xf numFmtId="49" fontId="12" fillId="2" borderId="3" xfId="0" applyNumberFormat="1" applyFont="1" applyFill="1" applyBorder="1" applyAlignment="1">
      <alignment horizontal="center" vertical="center"/>
    </xf>
    <xf numFmtId="49" fontId="12" fillId="5" borderId="11" xfId="0" applyNumberFormat="1" applyFont="1" applyFill="1" applyBorder="1" applyAlignment="1">
      <alignment horizontal="center" vertical="center"/>
    </xf>
    <xf numFmtId="38" fontId="11" fillId="5" borderId="16" xfId="0" applyNumberFormat="1" applyFont="1" applyFill="1" applyBorder="1" applyAlignment="1">
      <alignment horizontal="right"/>
    </xf>
    <xf numFmtId="38" fontId="16" fillId="5" borderId="16" xfId="0" applyNumberFormat="1" applyFont="1" applyFill="1" applyBorder="1" applyAlignment="1">
      <alignment horizontal="right"/>
    </xf>
    <xf numFmtId="38" fontId="12" fillId="5" borderId="16" xfId="0" applyNumberFormat="1" applyFont="1" applyFill="1" applyBorder="1" applyAlignment="1">
      <alignment horizontal="right"/>
    </xf>
    <xf numFmtId="0" fontId="11" fillId="5" borderId="13" xfId="0" applyFont="1" applyFill="1" applyBorder="1" applyAlignment="1">
      <alignment horizontal="left" vertical="center" wrapText="1" indent="1"/>
    </xf>
    <xf numFmtId="0" fontId="11" fillId="5" borderId="2" xfId="0" applyFont="1" applyFill="1" applyBorder="1" applyAlignment="1">
      <alignment horizontal="left" vertical="center" wrapText="1" indent="1"/>
    </xf>
    <xf numFmtId="38" fontId="12" fillId="5" borderId="8" xfId="0" applyNumberFormat="1" applyFont="1" applyFill="1" applyBorder="1" applyAlignment="1">
      <alignment horizontal="right"/>
    </xf>
    <xf numFmtId="0" fontId="11" fillId="5" borderId="6" xfId="0" applyFont="1" applyFill="1" applyBorder="1" applyAlignment="1">
      <alignment horizontal="left" vertical="center" wrapText="1" indent="1"/>
    </xf>
    <xf numFmtId="0" fontId="11" fillId="5" borderId="0" xfId="0" applyFont="1" applyFill="1" applyBorder="1" applyAlignment="1">
      <alignment horizontal="left" vertical="center" wrapText="1" indent="1"/>
    </xf>
    <xf numFmtId="38" fontId="12" fillId="5" borderId="0" xfId="0" applyNumberFormat="1" applyFont="1" applyFill="1" applyBorder="1" applyAlignment="1">
      <alignment horizontal="right"/>
    </xf>
    <xf numFmtId="38" fontId="12" fillId="5" borderId="14" xfId="0" applyNumberFormat="1" applyFont="1" applyFill="1" applyBorder="1" applyAlignment="1">
      <alignment horizontal="right"/>
    </xf>
    <xf numFmtId="0" fontId="11" fillId="5" borderId="5" xfId="0" applyFont="1" applyFill="1" applyBorder="1" applyAlignment="1">
      <alignment horizontal="left" vertical="center" wrapText="1" indent="1"/>
    </xf>
    <xf numFmtId="38" fontId="12" fillId="5" borderId="5" xfId="0" applyNumberFormat="1" applyFont="1" applyFill="1" applyBorder="1" applyAlignment="1">
      <alignment horizontal="right"/>
    </xf>
    <xf numFmtId="38" fontId="11" fillId="6" borderId="10" xfId="0" applyNumberFormat="1" applyFont="1" applyFill="1" applyBorder="1" applyAlignment="1">
      <alignment horizontal="left" vertical="center" wrapText="1" indent="1"/>
    </xf>
    <xf numFmtId="38" fontId="11" fillId="6" borderId="1" xfId="0" applyNumberFormat="1" applyFont="1" applyFill="1" applyBorder="1" applyAlignment="1">
      <alignment horizontal="left" vertical="center" wrapText="1" indent="1"/>
    </xf>
    <xf numFmtId="3" fontId="16" fillId="6" borderId="1" xfId="0" applyNumberFormat="1" applyFont="1" applyFill="1" applyBorder="1" applyAlignment="1">
      <alignment horizontal="right"/>
    </xf>
    <xf numFmtId="38" fontId="17" fillId="3" borderId="2" xfId="0" applyNumberFormat="1" applyFont="1" applyFill="1" applyBorder="1" applyAlignment="1">
      <alignment horizontal="right"/>
    </xf>
    <xf numFmtId="38" fontId="17" fillId="3" borderId="13" xfId="0" applyNumberFormat="1" applyFont="1" applyFill="1" applyBorder="1" applyAlignment="1">
      <alignment horizontal="right"/>
    </xf>
    <xf numFmtId="164" fontId="11" fillId="4" borderId="0" xfId="0" applyNumberFormat="1" applyFont="1" applyFill="1" applyBorder="1" applyAlignment="1">
      <alignment horizontal="left" vertical="center"/>
    </xf>
    <xf numFmtId="0" fontId="0" fillId="4" borderId="0" xfId="0" applyFill="1" applyBorder="1" applyAlignment="1">
      <alignment horizontal="left" vertical="center"/>
    </xf>
    <xf numFmtId="0" fontId="11" fillId="0" borderId="10" xfId="0" applyFont="1" applyBorder="1" applyAlignment="1">
      <alignment horizontal="left" vertical="center" wrapText="1" indent="1"/>
    </xf>
    <xf numFmtId="38" fontId="12" fillId="5" borderId="7" xfId="0" applyNumberFormat="1" applyFont="1" applyFill="1" applyBorder="1" applyAlignment="1">
      <alignment horizontal="right"/>
    </xf>
    <xf numFmtId="38" fontId="11" fillId="6" borderId="12" xfId="0" applyNumberFormat="1" applyFont="1" applyFill="1" applyBorder="1" applyAlignment="1">
      <alignment horizontal="left" vertical="center" wrapText="1" indent="1"/>
    </xf>
    <xf numFmtId="38" fontId="12" fillId="5" borderId="9" xfId="0" applyNumberFormat="1" applyFont="1" applyFill="1" applyBorder="1" applyAlignment="1">
      <alignment horizontal="right"/>
    </xf>
    <xf numFmtId="38" fontId="12" fillId="5" borderId="11" xfId="0" applyNumberFormat="1" applyFont="1" applyFill="1" applyBorder="1" applyAlignment="1">
      <alignment horizontal="right"/>
    </xf>
    <xf numFmtId="38" fontId="12" fillId="0" borderId="12" xfId="0" applyNumberFormat="1" applyFont="1" applyFill="1" applyBorder="1" applyAlignment="1">
      <alignment horizontal="right"/>
    </xf>
    <xf numFmtId="0" fontId="11" fillId="5" borderId="4"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38" fontId="12" fillId="5" borderId="12" xfId="0" applyNumberFormat="1" applyFont="1" applyFill="1" applyBorder="1" applyAlignment="1">
      <alignment horizontal="right"/>
    </xf>
    <xf numFmtId="38" fontId="11" fillId="6" borderId="7" xfId="0" applyNumberFormat="1" applyFont="1" applyFill="1" applyBorder="1" applyAlignment="1">
      <alignment horizontal="left" vertical="center" wrapText="1" indent="1"/>
    </xf>
    <xf numFmtId="0" fontId="16" fillId="0" borderId="7" xfId="0" applyFont="1" applyBorder="1" applyAlignment="1">
      <alignment vertical="center"/>
    </xf>
    <xf numFmtId="0" fontId="11" fillId="5" borderId="5" xfId="0" applyFont="1" applyFill="1" applyBorder="1" applyAlignment="1">
      <alignment vertical="center"/>
    </xf>
    <xf numFmtId="0" fontId="16" fillId="5" borderId="16" xfId="0" applyFont="1" applyFill="1" applyBorder="1" applyAlignment="1">
      <alignment vertical="center"/>
    </xf>
    <xf numFmtId="10" fontId="11" fillId="6" borderId="1" xfId="0" applyNumberFormat="1" applyFont="1" applyFill="1" applyBorder="1" applyAlignment="1">
      <alignment horizontal="right" vertical="center" wrapText="1"/>
    </xf>
    <xf numFmtId="10" fontId="11" fillId="6" borderId="1" xfId="0" applyNumberFormat="1" applyFont="1" applyFill="1" applyBorder="1" applyAlignment="1">
      <alignment horizontal="right"/>
    </xf>
    <xf numFmtId="10" fontId="11" fillId="6" borderId="3" xfId="0" applyNumberFormat="1" applyFont="1" applyFill="1" applyBorder="1" applyAlignment="1">
      <alignment horizontal="right"/>
    </xf>
    <xf numFmtId="38" fontId="11" fillId="6" borderId="0" xfId="0" applyNumberFormat="1" applyFont="1" applyFill="1" applyBorder="1" applyAlignment="1">
      <alignment horizontal="right"/>
    </xf>
    <xf numFmtId="10" fontId="11" fillId="6" borderId="7" xfId="0" applyNumberFormat="1" applyFont="1" applyFill="1" applyBorder="1" applyAlignment="1">
      <alignment horizontal="right"/>
    </xf>
    <xf numFmtId="38" fontId="11" fillId="0" borderId="14" xfId="0" applyNumberFormat="1" applyFont="1" applyFill="1" applyBorder="1" applyAlignment="1">
      <alignment horizontal="right"/>
    </xf>
    <xf numFmtId="38" fontId="11" fillId="0" borderId="10" xfId="0" applyNumberFormat="1" applyFont="1" applyFill="1" applyBorder="1" applyAlignment="1">
      <alignment horizontal="right"/>
    </xf>
    <xf numFmtId="38" fontId="11" fillId="0" borderId="12" xfId="0" applyNumberFormat="1" applyFont="1" applyFill="1" applyBorder="1" applyAlignment="1">
      <alignment horizontal="right"/>
    </xf>
    <xf numFmtId="0" fontId="16" fillId="6" borderId="7" xfId="0" applyFont="1" applyFill="1" applyBorder="1" applyAlignment="1">
      <alignment horizontal="left" vertical="center" wrapText="1" indent="1"/>
    </xf>
    <xf numFmtId="0" fontId="16" fillId="6" borderId="11" xfId="0" applyFont="1" applyFill="1" applyBorder="1" applyAlignment="1">
      <alignment horizontal="left" vertical="center" wrapText="1" indent="1"/>
    </xf>
    <xf numFmtId="0" fontId="29" fillId="38" borderId="0" xfId="5" applyNumberFormat="1" applyFont="1" applyFill="1" applyBorder="1" applyAlignment="1" applyProtection="1">
      <alignment horizontal="center" vertical="center" wrapText="1"/>
    </xf>
    <xf numFmtId="0" fontId="30" fillId="38" borderId="0" xfId="5" applyNumberFormat="1" applyFont="1" applyFill="1" applyBorder="1" applyAlignment="1" applyProtection="1"/>
    <xf numFmtId="49" fontId="31" fillId="0" borderId="0" xfId="5" applyNumberFormat="1" applyFont="1" applyFill="1" applyBorder="1" applyAlignment="1" applyProtection="1">
      <alignment horizontal="center" vertical="center"/>
    </xf>
    <xf numFmtId="0" fontId="32" fillId="0" borderId="0" xfId="5" applyFont="1"/>
    <xf numFmtId="0" fontId="34" fillId="0" borderId="26" xfId="5" applyNumberFormat="1" applyFont="1" applyFill="1" applyBorder="1" applyAlignment="1" applyProtection="1">
      <alignment horizontal="left" wrapText="1"/>
    </xf>
    <xf numFmtId="0" fontId="35" fillId="0" borderId="26" xfId="5" applyNumberFormat="1" applyFont="1" applyFill="1" applyBorder="1" applyAlignment="1" applyProtection="1">
      <alignment horizontal="left" wrapText="1"/>
    </xf>
    <xf numFmtId="0" fontId="11" fillId="0" borderId="7" xfId="0" applyFont="1" applyFill="1" applyBorder="1" applyAlignment="1">
      <alignment horizontal="center" vertical="center" wrapText="1"/>
    </xf>
    <xf numFmtId="0" fontId="0" fillId="0" borderId="0" xfId="0" applyAlignment="1">
      <alignment vertical="center"/>
    </xf>
    <xf numFmtId="3" fontId="0" fillId="0" borderId="0" xfId="0" applyNumberFormat="1" applyAlignment="1">
      <alignment vertical="center"/>
    </xf>
    <xf numFmtId="0" fontId="3" fillId="0" borderId="0" xfId="0" applyFont="1" applyAlignment="1">
      <alignment horizontal="left" vertical="center" wrapText="1" indent="1"/>
    </xf>
    <xf numFmtId="0" fontId="3" fillId="0" borderId="0" xfId="0" applyFont="1" applyBorder="1" applyAlignment="1">
      <alignment horizontal="left" vertical="center" wrapText="1" indent="1"/>
    </xf>
    <xf numFmtId="0" fontId="11" fillId="0" borderId="0" xfId="0" applyFont="1" applyBorder="1" applyAlignment="1">
      <alignment horizontal="left" vertical="center" wrapText="1" indent="1"/>
    </xf>
    <xf numFmtId="0" fontId="3"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49" fontId="12" fillId="2" borderId="1" xfId="0" applyNumberFormat="1" applyFont="1" applyFill="1" applyBorder="1" applyAlignment="1">
      <alignment horizontal="center" vertical="center"/>
    </xf>
    <xf numFmtId="38" fontId="12" fillId="0" borderId="1" xfId="0" applyNumberFormat="1" applyFont="1" applyFill="1" applyBorder="1" applyAlignment="1">
      <alignment horizontal="right"/>
    </xf>
    <xf numFmtId="0" fontId="11" fillId="0" borderId="4" xfId="0" applyFont="1" applyBorder="1" applyAlignment="1">
      <alignment horizontal="left" vertical="center" wrapText="1" indent="1"/>
    </xf>
    <xf numFmtId="0" fontId="11" fillId="0" borderId="0" xfId="0" applyFont="1" applyAlignment="1">
      <alignment horizontal="center" vertical="center"/>
    </xf>
    <xf numFmtId="0" fontId="11" fillId="0" borderId="0" xfId="0" applyFont="1" applyBorder="1" applyAlignment="1">
      <alignment horizontal="center" vertical="center"/>
    </xf>
    <xf numFmtId="38" fontId="12" fillId="6" borderId="1" xfId="0" applyNumberFormat="1" applyFont="1" applyFill="1" applyBorder="1" applyAlignment="1">
      <alignment horizontal="right"/>
    </xf>
    <xf numFmtId="0" fontId="173" fillId="0" borderId="0" xfId="1" applyFont="1" applyFill="1" applyBorder="1" applyAlignment="1">
      <alignment horizontal="left" vertical="center" indent="2"/>
    </xf>
    <xf numFmtId="38" fontId="16" fillId="0" borderId="4" xfId="0" applyNumberFormat="1" applyFont="1" applyFill="1" applyBorder="1" applyAlignment="1">
      <alignment horizontal="right"/>
    </xf>
    <xf numFmtId="0" fontId="16" fillId="0" borderId="4" xfId="0" applyFont="1" applyBorder="1" applyAlignment="1">
      <alignment vertical="center"/>
    </xf>
    <xf numFmtId="38" fontId="16" fillId="0" borderId="2" xfId="0" applyNumberFormat="1" applyFont="1" applyFill="1" applyBorder="1" applyAlignment="1">
      <alignment horizontal="right"/>
    </xf>
    <xf numFmtId="0" fontId="16" fillId="0" borderId="2" xfId="0" applyFont="1" applyBorder="1" applyAlignment="1">
      <alignment vertical="center"/>
    </xf>
    <xf numFmtId="0" fontId="3" fillId="0" borderId="0" xfId="0" applyFont="1" applyAlignment="1">
      <alignment horizontal="center" vertical="center"/>
    </xf>
    <xf numFmtId="0" fontId="33" fillId="0" borderId="50" xfId="5" applyFont="1" applyBorder="1"/>
    <xf numFmtId="0" fontId="174" fillId="0" borderId="0" xfId="0" applyFont="1" applyBorder="1" applyAlignment="1">
      <alignment horizontal="center" wrapText="1"/>
    </xf>
    <xf numFmtId="0" fontId="13" fillId="0" borderId="0" xfId="0" applyFont="1" applyBorder="1" applyAlignment="1">
      <alignment horizontal="left" vertical="center" wrapText="1" indent="1"/>
    </xf>
    <xf numFmtId="0" fontId="174" fillId="0" borderId="0" xfId="0" applyFont="1" applyBorder="1" applyAlignment="1">
      <alignment horizontal="center" vertical="center" wrapText="1"/>
    </xf>
    <xf numFmtId="38" fontId="11" fillId="110" borderId="1" xfId="0" applyNumberFormat="1" applyFont="1" applyFill="1" applyBorder="1" applyAlignment="1">
      <alignment horizontal="left" vertical="center" wrapText="1" indent="1"/>
    </xf>
    <xf numFmtId="49" fontId="12" fillId="2" borderId="51" xfId="0" applyNumberFormat="1" applyFont="1" applyFill="1" applyBorder="1" applyAlignment="1">
      <alignment horizontal="center" vertical="center"/>
    </xf>
    <xf numFmtId="38" fontId="16" fillId="6" borderId="30" xfId="0" applyNumberFormat="1" applyFont="1" applyFill="1" applyBorder="1" applyAlignment="1">
      <alignment horizontal="right"/>
    </xf>
    <xf numFmtId="38" fontId="12" fillId="0" borderId="52" xfId="0" applyNumberFormat="1" applyFont="1" applyFill="1" applyBorder="1" applyAlignment="1">
      <alignment horizontal="right"/>
    </xf>
    <xf numFmtId="3" fontId="16" fillId="3" borderId="30" xfId="0" applyNumberFormat="1" applyFont="1" applyFill="1" applyBorder="1" applyAlignment="1">
      <alignment horizontal="right"/>
    </xf>
    <xf numFmtId="3" fontId="16" fillId="6" borderId="53" xfId="0" applyNumberFormat="1" applyFont="1" applyFill="1" applyBorder="1" applyAlignment="1">
      <alignment horizontal="right"/>
    </xf>
    <xf numFmtId="3" fontId="16" fillId="6" borderId="52" xfId="0" applyNumberFormat="1" applyFont="1" applyFill="1" applyBorder="1" applyAlignment="1">
      <alignment horizontal="right"/>
    </xf>
    <xf numFmtId="3" fontId="16" fillId="6" borderId="51" xfId="0" applyNumberFormat="1" applyFont="1" applyFill="1" applyBorder="1" applyAlignment="1">
      <alignment horizontal="right"/>
    </xf>
    <xf numFmtId="38" fontId="16" fillId="110" borderId="7" xfId="0" applyNumberFormat="1" applyFont="1" applyFill="1" applyBorder="1" applyAlignment="1">
      <alignment horizontal="right"/>
    </xf>
    <xf numFmtId="38" fontId="16" fillId="110" borderId="1" xfId="0" applyNumberFormat="1" applyFont="1" applyFill="1" applyBorder="1" applyAlignment="1">
      <alignment horizontal="right"/>
    </xf>
    <xf numFmtId="38" fontId="16" fillId="6" borderId="51" xfId="0" applyNumberFormat="1" applyFont="1" applyFill="1" applyBorder="1" applyAlignment="1">
      <alignment horizontal="right"/>
    </xf>
    <xf numFmtId="0" fontId="0" fillId="0" borderId="0" xfId="0" applyAlignment="1">
      <alignment horizontal="center"/>
    </xf>
    <xf numFmtId="0" fontId="12" fillId="0" borderId="1" xfId="0" applyFont="1" applyBorder="1" applyAlignment="1">
      <alignment horizontal="left" vertical="center" wrapText="1" indent="1"/>
    </xf>
    <xf numFmtId="3" fontId="0" fillId="0" borderId="1" xfId="0" applyNumberFormat="1" applyBorder="1" applyAlignment="1">
      <alignment vertical="center"/>
    </xf>
    <xf numFmtId="0" fontId="0" fillId="0" borderId="1" xfId="0" applyBorder="1" applyAlignment="1">
      <alignment vertical="center"/>
    </xf>
    <xf numFmtId="0" fontId="12" fillId="0" borderId="54" xfId="0" applyFont="1" applyFill="1" applyBorder="1" applyAlignment="1">
      <alignment horizontal="left" vertical="center" wrapText="1" indent="1"/>
    </xf>
    <xf numFmtId="0" fontId="5" fillId="0" borderId="39" xfId="0" applyFont="1" applyFill="1" applyBorder="1" applyAlignment="1">
      <alignment horizontal="left" vertical="center" wrapText="1" indent="1"/>
    </xf>
    <xf numFmtId="0" fontId="12" fillId="0" borderId="55" xfId="0" applyFont="1" applyFill="1" applyBorder="1" applyAlignment="1">
      <alignment horizontal="left" vertical="center" wrapText="1" indent="1"/>
    </xf>
    <xf numFmtId="0" fontId="5" fillId="0" borderId="56" xfId="0" applyFont="1" applyFill="1" applyBorder="1" applyAlignment="1">
      <alignment horizontal="left" vertical="center" wrapText="1" indent="1"/>
    </xf>
    <xf numFmtId="38" fontId="12" fillId="110" borderId="1" xfId="0" applyNumberFormat="1" applyFont="1" applyFill="1" applyBorder="1" applyAlignment="1">
      <alignment horizontal="right"/>
    </xf>
    <xf numFmtId="0" fontId="12" fillId="0" borderId="58" xfId="0" quotePrefix="1" applyFont="1" applyFill="1" applyBorder="1" applyAlignment="1">
      <alignment horizontal="left" vertical="center" wrapText="1" indent="1"/>
    </xf>
    <xf numFmtId="0" fontId="11" fillId="0" borderId="59" xfId="0" applyFont="1" applyFill="1" applyBorder="1" applyAlignment="1">
      <alignment horizontal="left" vertical="center" wrapText="1" indent="1"/>
    </xf>
    <xf numFmtId="38" fontId="12" fillId="0" borderId="57" xfId="0" applyNumberFormat="1" applyFont="1" applyFill="1" applyBorder="1" applyAlignment="1">
      <alignment horizontal="right"/>
    </xf>
    <xf numFmtId="0" fontId="11" fillId="110" borderId="0" xfId="0" applyFont="1" applyFill="1" applyBorder="1" applyAlignment="1">
      <alignment horizontal="left" vertical="center" wrapText="1" indent="1"/>
    </xf>
    <xf numFmtId="38" fontId="15" fillId="0" borderId="14" xfId="0" applyNumberFormat="1" applyFont="1" applyFill="1" applyBorder="1" applyAlignment="1">
      <alignment horizontal="right"/>
    </xf>
    <xf numFmtId="38" fontId="12" fillId="0" borderId="59" xfId="0" applyNumberFormat="1" applyFont="1" applyFill="1" applyBorder="1" applyAlignment="1">
      <alignment horizontal="right"/>
    </xf>
    <xf numFmtId="0" fontId="12" fillId="0" borderId="57" xfId="0" applyFont="1" applyBorder="1" applyAlignment="1">
      <alignment horizontal="left" vertical="center" wrapText="1" indent="1"/>
    </xf>
    <xf numFmtId="38" fontId="16" fillId="6" borderId="57" xfId="0" applyNumberFormat="1" applyFont="1" applyFill="1" applyBorder="1" applyAlignment="1">
      <alignment horizontal="right"/>
    </xf>
    <xf numFmtId="0" fontId="16" fillId="6" borderId="57" xfId="0" applyFont="1" applyFill="1" applyBorder="1" applyAlignment="1">
      <alignment horizontal="left" vertical="center" wrapText="1" indent="1"/>
    </xf>
    <xf numFmtId="0" fontId="11" fillId="0" borderId="57" xfId="0" applyFont="1" applyBorder="1" applyAlignment="1">
      <alignment horizontal="left" vertical="center" wrapText="1" indent="1"/>
    </xf>
    <xf numFmtId="0" fontId="3" fillId="0" borderId="58" xfId="0" applyFont="1" applyBorder="1" applyAlignment="1">
      <alignment horizontal="left" vertical="center" wrapText="1" indent="1"/>
    </xf>
    <xf numFmtId="38" fontId="16" fillId="0" borderId="57" xfId="0" applyNumberFormat="1" applyFont="1" applyFill="1" applyBorder="1" applyAlignment="1">
      <alignment horizontal="right"/>
    </xf>
    <xf numFmtId="0" fontId="16" fillId="0" borderId="57" xfId="0" applyFont="1" applyBorder="1" applyAlignment="1">
      <alignment vertical="center"/>
    </xf>
    <xf numFmtId="38" fontId="15" fillId="3" borderId="9" xfId="0" applyNumberFormat="1" applyFont="1" applyFill="1" applyBorder="1" applyAlignment="1">
      <alignment horizontal="right"/>
    </xf>
    <xf numFmtId="38" fontId="15" fillId="3" borderId="11" xfId="0" applyNumberFormat="1" applyFont="1" applyFill="1" applyBorder="1" applyAlignment="1">
      <alignment horizontal="right"/>
    </xf>
    <xf numFmtId="0" fontId="11" fillId="3" borderId="11" xfId="0" applyFont="1" applyFill="1" applyBorder="1" applyAlignment="1">
      <alignment vertical="center"/>
    </xf>
    <xf numFmtId="0" fontId="11" fillId="0" borderId="57" xfId="0" applyFont="1" applyFill="1" applyBorder="1" applyAlignment="1">
      <alignment horizontal="left" vertical="center" wrapText="1" indent="1"/>
    </xf>
    <xf numFmtId="0" fontId="5" fillId="0" borderId="0" xfId="0" applyFont="1" applyBorder="1" applyAlignment="1">
      <alignment vertical="center"/>
    </xf>
    <xf numFmtId="0" fontId="3" fillId="0" borderId="0" xfId="0" applyFont="1"/>
    <xf numFmtId="0" fontId="11" fillId="0" borderId="7" xfId="0" applyFont="1" applyBorder="1" applyAlignment="1" applyProtection="1">
      <alignment horizontal="left" vertical="center" wrapText="1" indent="1"/>
      <protection locked="0"/>
    </xf>
    <xf numFmtId="0" fontId="3" fillId="0" borderId="57" xfId="0" applyFont="1" applyBorder="1" applyAlignment="1">
      <alignment vertical="center"/>
    </xf>
    <xf numFmtId="0" fontId="12" fillId="0" borderId="59" xfId="0" applyFont="1" applyFill="1" applyBorder="1" applyAlignment="1">
      <alignment horizontal="left" vertical="center" wrapText="1" indent="1"/>
    </xf>
    <xf numFmtId="0" fontId="3" fillId="0" borderId="26" xfId="0" applyFont="1" applyBorder="1" applyAlignment="1">
      <alignment horizontal="left" vertical="center" wrapText="1" indent="1"/>
    </xf>
    <xf numFmtId="0" fontId="3" fillId="0" borderId="60" xfId="0" applyFont="1" applyBorder="1" applyAlignment="1">
      <alignment horizontal="left" vertical="center" wrapText="1" indent="1"/>
    </xf>
    <xf numFmtId="0" fontId="11" fillId="6" borderId="59" xfId="0" applyFont="1" applyFill="1" applyBorder="1" applyAlignment="1">
      <alignment horizontal="left" vertical="center" wrapText="1" indent="1"/>
    </xf>
    <xf numFmtId="0" fontId="12" fillId="0" borderId="61" xfId="0" applyFont="1" applyFill="1" applyBorder="1" applyAlignment="1">
      <alignment horizontal="left" vertical="center" wrapText="1" indent="1"/>
    </xf>
    <xf numFmtId="38" fontId="16" fillId="3" borderId="2" xfId="0" applyNumberFormat="1" applyFont="1" applyFill="1" applyBorder="1" applyAlignment="1">
      <alignment horizontal="right"/>
    </xf>
    <xf numFmtId="0" fontId="16" fillId="3" borderId="2" xfId="0" applyFont="1" applyFill="1" applyBorder="1" applyAlignment="1">
      <alignment vertical="center"/>
    </xf>
    <xf numFmtId="0" fontId="16" fillId="3" borderId="62" xfId="0" applyFont="1" applyFill="1" applyBorder="1" applyAlignment="1">
      <alignment vertical="center"/>
    </xf>
    <xf numFmtId="38" fontId="16" fillId="3" borderId="0" xfId="0" applyNumberFormat="1" applyFont="1" applyFill="1" applyBorder="1" applyAlignment="1">
      <alignment horizontal="right"/>
    </xf>
    <xf numFmtId="0" fontId="16" fillId="3" borderId="63" xfId="0" applyFont="1" applyFill="1" applyBorder="1" applyAlignment="1">
      <alignment vertical="center"/>
    </xf>
    <xf numFmtId="0" fontId="11" fillId="0" borderId="64" xfId="0" applyFont="1" applyBorder="1" applyAlignment="1">
      <alignment horizontal="left" vertical="center" wrapText="1" indent="1"/>
    </xf>
    <xf numFmtId="0" fontId="11" fillId="0" borderId="65" xfId="0" applyFont="1" applyBorder="1" applyAlignment="1">
      <alignment horizontal="left" vertical="center" wrapText="1" indent="1"/>
    </xf>
    <xf numFmtId="0" fontId="11" fillId="3" borderId="3" xfId="0" applyFont="1" applyFill="1" applyBorder="1" applyAlignment="1">
      <alignment horizontal="center" vertical="center" wrapText="1"/>
    </xf>
    <xf numFmtId="38" fontId="16" fillId="3" borderId="13" xfId="0" applyNumberFormat="1" applyFont="1" applyFill="1" applyBorder="1" applyAlignment="1">
      <alignment horizontal="right"/>
    </xf>
    <xf numFmtId="38" fontId="16" fillId="3" borderId="6" xfId="0" applyNumberFormat="1" applyFont="1" applyFill="1" applyBorder="1" applyAlignment="1">
      <alignment horizontal="right"/>
    </xf>
    <xf numFmtId="38" fontId="15" fillId="3" borderId="59" xfId="0" applyNumberFormat="1" applyFont="1" applyFill="1" applyBorder="1" applyAlignment="1">
      <alignment horizontal="right"/>
    </xf>
    <xf numFmtId="0" fontId="3" fillId="0" borderId="0" xfId="0" applyFont="1" applyAlignment="1">
      <alignment vertical="center"/>
    </xf>
    <xf numFmtId="0" fontId="0" fillId="3" borderId="0" xfId="0" applyFill="1"/>
    <xf numFmtId="0" fontId="12" fillId="111" borderId="0" xfId="0" applyFont="1" applyFill="1" applyBorder="1" applyAlignment="1">
      <alignment horizontal="left" vertical="center" indent="1"/>
    </xf>
    <xf numFmtId="0" fontId="12" fillId="111" borderId="0" xfId="0" applyFont="1" applyFill="1" applyBorder="1" applyAlignment="1">
      <alignment horizontal="left" vertical="center" wrapText="1" indent="1"/>
    </xf>
    <xf numFmtId="38" fontId="12" fillId="111" borderId="0" xfId="0" applyNumberFormat="1" applyFont="1" applyFill="1" applyBorder="1" applyAlignment="1">
      <alignment horizontal="right"/>
    </xf>
    <xf numFmtId="38" fontId="12" fillId="110" borderId="0" xfId="0" applyNumberFormat="1" applyFont="1" applyFill="1" applyBorder="1" applyAlignment="1">
      <alignment horizontal="right"/>
    </xf>
    <xf numFmtId="0" fontId="11" fillId="0" borderId="66" xfId="0" applyFont="1" applyBorder="1" applyAlignment="1">
      <alignment horizontal="left" vertical="center" wrapText="1" indent="1"/>
    </xf>
    <xf numFmtId="38" fontId="11" fillId="6" borderId="57" xfId="0" applyNumberFormat="1" applyFont="1" applyFill="1" applyBorder="1" applyAlignment="1">
      <alignment horizontal="left" vertical="center" wrapText="1" indent="1"/>
    </xf>
    <xf numFmtId="38" fontId="16" fillId="110" borderId="30" xfId="0" applyNumberFormat="1" applyFont="1" applyFill="1" applyBorder="1" applyAlignment="1">
      <alignment horizontal="right"/>
    </xf>
    <xf numFmtId="38" fontId="12" fillId="6" borderId="7" xfId="0" applyNumberFormat="1" applyFont="1" applyFill="1" applyBorder="1" applyAlignment="1">
      <alignment horizontal="right"/>
    </xf>
    <xf numFmtId="38" fontId="12" fillId="6" borderId="10" xfId="0" applyNumberFormat="1" applyFont="1" applyFill="1" applyBorder="1" applyAlignment="1">
      <alignment horizontal="right"/>
    </xf>
    <xf numFmtId="0" fontId="11" fillId="6" borderId="1" xfId="0" applyFont="1" applyFill="1" applyBorder="1" applyAlignment="1">
      <alignment horizontal="left" vertical="center" wrapText="1" indent="1"/>
    </xf>
    <xf numFmtId="38" fontId="172" fillId="6" borderId="1" xfId="0" applyNumberFormat="1" applyFont="1" applyFill="1" applyBorder="1" applyAlignment="1">
      <alignment horizontal="right"/>
    </xf>
    <xf numFmtId="38" fontId="12" fillId="6" borderId="9" xfId="0" applyNumberFormat="1" applyFont="1" applyFill="1" applyBorder="1" applyAlignment="1">
      <alignment horizontal="right"/>
    </xf>
    <xf numFmtId="38" fontId="12" fillId="6" borderId="14" xfId="0" applyNumberFormat="1" applyFont="1" applyFill="1" applyBorder="1" applyAlignment="1">
      <alignment horizontal="right"/>
    </xf>
    <xf numFmtId="3" fontId="0" fillId="6" borderId="1" xfId="0" applyNumberFormat="1" applyFill="1" applyBorder="1" applyAlignment="1">
      <alignment vertical="center"/>
    </xf>
    <xf numFmtId="38" fontId="12" fillId="112" borderId="7" xfId="0" applyNumberFormat="1" applyFont="1" applyFill="1" applyBorder="1" applyAlignment="1">
      <alignment horizontal="right"/>
    </xf>
    <xf numFmtId="38" fontId="16" fillId="112" borderId="7" xfId="0" applyNumberFormat="1" applyFont="1" applyFill="1" applyBorder="1" applyAlignment="1">
      <alignment horizontal="right"/>
    </xf>
    <xf numFmtId="0" fontId="11" fillId="0" borderId="57" xfId="0" applyFont="1" applyBorder="1" applyAlignment="1">
      <alignment horizontal="right" vertical="center" wrapText="1" indent="1"/>
    </xf>
    <xf numFmtId="0" fontId="11" fillId="0" borderId="57" xfId="0" applyFont="1" applyFill="1" applyBorder="1" applyAlignment="1">
      <alignment horizontal="right" vertical="center" wrapText="1" indent="1"/>
    </xf>
    <xf numFmtId="38" fontId="12" fillId="113" borderId="57" xfId="0" applyNumberFormat="1" applyFont="1" applyFill="1" applyBorder="1" applyAlignment="1">
      <alignment horizontal="right"/>
    </xf>
    <xf numFmtId="0" fontId="12" fillId="0" borderId="5" xfId="0" applyFont="1" applyBorder="1" applyAlignment="1">
      <alignment horizontal="center" vertical="center"/>
    </xf>
    <xf numFmtId="0" fontId="0" fillId="0" borderId="5" xfId="0" applyBorder="1" applyAlignment="1">
      <alignment horizontal="center" vertical="center"/>
    </xf>
    <xf numFmtId="0" fontId="12" fillId="110" borderId="3" xfId="0" applyFont="1" applyFill="1" applyBorder="1" applyAlignment="1">
      <alignment horizontal="left" vertical="center" wrapText="1" indent="1"/>
    </xf>
    <xf numFmtId="0" fontId="0" fillId="0" borderId="58" xfId="0" applyBorder="1" applyAlignment="1">
      <alignment horizontal="left" vertical="center" wrapText="1" indent="1"/>
    </xf>
    <xf numFmtId="0" fontId="0" fillId="0" borderId="59" xfId="0" applyBorder="1" applyAlignment="1">
      <alignment horizontal="left" vertical="center" wrapText="1" indent="1"/>
    </xf>
    <xf numFmtId="38" fontId="11" fillId="6" borderId="0" xfId="0" applyNumberFormat="1" applyFont="1" applyFill="1" applyBorder="1" applyAlignment="1">
      <alignment horizontal="center"/>
    </xf>
    <xf numFmtId="38" fontId="11" fillId="6" borderId="3" xfId="0" applyNumberFormat="1" applyFont="1" applyFill="1" applyBorder="1" applyAlignment="1">
      <alignment horizontal="center"/>
    </xf>
    <xf numFmtId="38" fontId="11" fillId="6" borderId="4" xfId="0" applyNumberFormat="1" applyFont="1" applyFill="1" applyBorder="1" applyAlignment="1">
      <alignment horizontal="center"/>
    </xf>
    <xf numFmtId="38" fontId="11" fillId="6" borderId="7" xfId="0" applyNumberFormat="1" applyFont="1" applyFill="1" applyBorder="1" applyAlignment="1">
      <alignment horizontal="center"/>
    </xf>
    <xf numFmtId="0" fontId="12"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5" xfId="0" applyFont="1" applyFill="1" applyBorder="1" applyAlignment="1">
      <alignment horizontal="center" vertical="center"/>
    </xf>
    <xf numFmtId="3" fontId="12" fillId="0" borderId="5" xfId="0" applyNumberFormat="1" applyFont="1" applyFill="1" applyBorder="1" applyAlignment="1">
      <alignment horizontal="center" vertical="center"/>
    </xf>
    <xf numFmtId="3" fontId="11" fillId="0" borderId="5" xfId="0" applyNumberFormat="1" applyFont="1" applyFill="1" applyBorder="1" applyAlignment="1">
      <alignment horizontal="center" vertical="center"/>
    </xf>
    <xf numFmtId="0" fontId="11" fillId="0" borderId="5" xfId="0" applyFont="1" applyBorder="1" applyAlignment="1">
      <alignment horizontal="center" vertical="center"/>
    </xf>
    <xf numFmtId="1" fontId="11" fillId="6" borderId="13" xfId="0" applyNumberFormat="1" applyFont="1" applyFill="1" applyBorder="1" applyAlignment="1">
      <alignment horizontal="center" vertical="center" wrapText="1"/>
    </xf>
    <xf numFmtId="1" fontId="11" fillId="6" borderId="2" xfId="0" applyNumberFormat="1" applyFont="1" applyFill="1" applyBorder="1" applyAlignment="1">
      <alignment horizontal="center" vertical="center" wrapText="1"/>
    </xf>
    <xf numFmtId="38" fontId="11" fillId="6" borderId="6" xfId="0" applyNumberFormat="1" applyFont="1" applyFill="1" applyBorder="1" applyAlignment="1">
      <alignment horizontal="center" vertical="center" wrapText="1"/>
    </xf>
    <xf numFmtId="0" fontId="11" fillId="6" borderId="0" xfId="0" applyFont="1" applyFill="1" applyBorder="1" applyAlignment="1">
      <alignment horizontal="center" vertical="center" wrapText="1"/>
    </xf>
    <xf numFmtId="38" fontId="11" fillId="6" borderId="13" xfId="0" applyNumberFormat="1" applyFont="1" applyFill="1" applyBorder="1" applyAlignment="1">
      <alignment horizontal="center"/>
    </xf>
    <xf numFmtId="38" fontId="11" fillId="6" borderId="2" xfId="0" applyNumberFormat="1" applyFont="1" applyFill="1" applyBorder="1" applyAlignment="1">
      <alignment horizontal="center"/>
    </xf>
    <xf numFmtId="38" fontId="11" fillId="6" borderId="9" xfId="0" applyNumberFormat="1" applyFont="1" applyFill="1" applyBorder="1" applyAlignment="1">
      <alignment horizontal="center"/>
    </xf>
    <xf numFmtId="0" fontId="11" fillId="6" borderId="12" xfId="0" applyFont="1" applyFill="1" applyBorder="1" applyAlignment="1">
      <alignment horizontal="center" vertical="center" wrapText="1"/>
    </xf>
    <xf numFmtId="0" fontId="11" fillId="6" borderId="5" xfId="0" applyFont="1" applyFill="1" applyBorder="1" applyAlignment="1">
      <alignment horizontal="center" vertical="center" wrapText="1"/>
    </xf>
    <xf numFmtId="38" fontId="11" fillId="6" borderId="5" xfId="0" applyNumberFormat="1" applyFont="1" applyFill="1" applyBorder="1" applyAlignment="1">
      <alignment horizontal="center"/>
    </xf>
  </cellXfs>
  <cellStyles count="25573">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359199</xdr:colOff>
      <xdr:row>4</xdr:row>
      <xdr:rowOff>161413</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359199</xdr:colOff>
      <xdr:row>4</xdr:row>
      <xdr:rowOff>161413</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rkennedy/AppData/Local/Microsoft/Windows/Temporary%20Internet%20Files/Content.Outlook/51R6DUP6/Copy%20of%202013_SMUD_CEC-RPS-POU_06272014_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cell r="AB98"/>
          <cell r="AC98"/>
          <cell r="AD98"/>
          <cell r="AE98"/>
          <cell r="AF98"/>
          <cell r="AG98"/>
          <cell r="AH98"/>
          <cell r="AI98"/>
          <cell r="AJ98"/>
          <cell r="AK98"/>
          <cell r="AL98"/>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cell r="BB98"/>
          <cell r="BC98"/>
          <cell r="BD98"/>
          <cell r="BE98"/>
          <cell r="BF98"/>
          <cell r="BG98"/>
          <cell r="BH98"/>
          <cell r="BJ98"/>
          <cell r="BK98"/>
          <cell r="BL98"/>
          <cell r="BM98"/>
          <cell r="BN98"/>
          <cell r="BO98"/>
          <cell r="BP98"/>
          <cell r="BQ98"/>
          <cell r="BR98"/>
          <cell r="BS98"/>
          <cell r="BT98"/>
          <cell r="BU98"/>
          <cell r="BV98"/>
          <cell r="BW98"/>
          <cell r="BX98"/>
          <cell r="BY98"/>
          <cell r="BZ98"/>
          <cell r="CA98"/>
          <cell r="CB98"/>
          <cell r="CC98"/>
          <cell r="CD98"/>
          <cell r="CE98"/>
          <cell r="CF98"/>
          <cell r="CG98"/>
          <cell r="CH98"/>
          <cell r="CI98"/>
          <cell r="CJ98"/>
          <cell r="CK98"/>
          <cell r="CL98"/>
          <cell r="CM98"/>
          <cell r="CN98"/>
          <cell r="CO98"/>
          <cell r="CP98"/>
          <cell r="CQ98"/>
          <cell r="CR98"/>
          <cell r="CS98"/>
          <cell r="CT98"/>
          <cell r="CU98"/>
          <cell r="CV98"/>
          <cell r="CW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G98"/>
          <cell r="EH98"/>
          <cell r="EI98"/>
          <cell r="EJ98"/>
          <cell r="EK98"/>
          <cell r="EL98"/>
          <cell r="EM98"/>
          <cell r="EN98"/>
          <cell r="EO98"/>
          <cell r="EP98"/>
          <cell r="EQ98"/>
          <cell r="ER98"/>
          <cell r="ES98"/>
          <cell r="ET98"/>
          <cell r="EU98"/>
          <cell r="EV98"/>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cell r="AB99"/>
          <cell r="AC99"/>
          <cell r="AD99"/>
          <cell r="AE99"/>
          <cell r="AF99"/>
          <cell r="AG99"/>
          <cell r="AH99"/>
          <cell r="AI99"/>
          <cell r="AJ99"/>
          <cell r="AK99"/>
          <cell r="AL99"/>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cell r="AZ99"/>
          <cell r="BA99"/>
          <cell r="BB99"/>
          <cell r="BC99"/>
          <cell r="BD99"/>
          <cell r="BE99"/>
          <cell r="BF99"/>
          <cell r="BG99"/>
          <cell r="BH99"/>
          <cell r="BJ99"/>
          <cell r="BK99"/>
          <cell r="BL99"/>
          <cell r="BM99"/>
          <cell r="BN99"/>
          <cell r="BO99"/>
          <cell r="BP99"/>
          <cell r="BQ99"/>
          <cell r="BR99"/>
          <cell r="BS99"/>
          <cell r="BT99"/>
          <cell r="BU99"/>
          <cell r="BV99"/>
          <cell r="BW99"/>
          <cell r="BX99"/>
          <cell r="BY99"/>
          <cell r="BZ99"/>
          <cell r="CA99"/>
          <cell r="CB99"/>
          <cell r="CC99"/>
          <cell r="CD99"/>
          <cell r="CE99"/>
          <cell r="CF99"/>
          <cell r="CG99"/>
          <cell r="CH99"/>
          <cell r="CI99"/>
          <cell r="CJ99"/>
          <cell r="CK99"/>
          <cell r="CL99"/>
          <cell r="CM99"/>
          <cell r="CN99"/>
          <cell r="CO99"/>
          <cell r="CP99"/>
          <cell r="CQ99"/>
          <cell r="CR99"/>
          <cell r="CS99"/>
          <cell r="CT99"/>
          <cell r="CU99"/>
          <cell r="CV99"/>
          <cell r="CW99"/>
          <cell r="CX99"/>
          <cell r="CY99"/>
          <cell r="CZ99"/>
          <cell r="DA99"/>
          <cell r="DB99"/>
          <cell r="DC99"/>
          <cell r="DD99"/>
          <cell r="DE99"/>
          <cell r="DF99"/>
          <cell r="DG99"/>
          <cell r="DH99"/>
          <cell r="DI99"/>
          <cell r="DJ99"/>
          <cell r="DK99"/>
          <cell r="DL99"/>
          <cell r="DM99"/>
          <cell r="DN99"/>
          <cell r="DO99"/>
          <cell r="DP99"/>
          <cell r="DQ99"/>
          <cell r="DR99"/>
          <cell r="DS99"/>
          <cell r="DT99"/>
          <cell r="DU99"/>
          <cell r="DV99"/>
          <cell r="DW99"/>
          <cell r="DX99"/>
          <cell r="DY99"/>
          <cell r="DZ99"/>
          <cell r="EA99"/>
          <cell r="EB99"/>
          <cell r="EC99"/>
          <cell r="ED99"/>
          <cell r="EE99"/>
          <cell r="EF99"/>
          <cell r="EG99"/>
          <cell r="EH99"/>
          <cell r="EI99"/>
          <cell r="EJ99"/>
          <cell r="EK99"/>
          <cell r="EL99"/>
          <cell r="EM99"/>
          <cell r="EN99"/>
          <cell r="EO99"/>
          <cell r="EP99"/>
          <cell r="EQ99"/>
          <cell r="ER99"/>
          <cell r="ES99"/>
          <cell r="ET99"/>
          <cell r="EU99"/>
          <cell r="EV99"/>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cell r="AB100"/>
          <cell r="AC100"/>
          <cell r="AD100"/>
          <cell r="AE100"/>
          <cell r="AF100"/>
          <cell r="AG100"/>
          <cell r="AH100"/>
          <cell r="AI100"/>
          <cell r="AJ100"/>
          <cell r="AK100"/>
          <cell r="AL100"/>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cell r="AZ100"/>
          <cell r="BA100"/>
          <cell r="BB100"/>
          <cell r="BC100"/>
          <cell r="BD100"/>
          <cell r="BE100"/>
          <cell r="BF100"/>
          <cell r="BG100"/>
          <cell r="BH100"/>
          <cell r="BJ100"/>
          <cell r="BK100"/>
          <cell r="BL100"/>
          <cell r="BM100"/>
          <cell r="BN100"/>
          <cell r="BO100"/>
          <cell r="BP100"/>
          <cell r="BQ100"/>
          <cell r="BR100"/>
          <cell r="BS100"/>
          <cell r="BT100"/>
          <cell r="BU100"/>
          <cell r="BV100"/>
          <cell r="BW100"/>
          <cell r="BX100"/>
          <cell r="BY100"/>
          <cell r="BZ100"/>
          <cell r="CA100"/>
          <cell r="CB100"/>
          <cell r="CC100"/>
          <cell r="CD100"/>
          <cell r="CE100"/>
          <cell r="CF100"/>
          <cell r="CG100"/>
          <cell r="CH100"/>
          <cell r="CI100"/>
          <cell r="CJ100"/>
          <cell r="CK100"/>
          <cell r="CL100"/>
          <cell r="CM100"/>
          <cell r="CN100"/>
          <cell r="CO100"/>
          <cell r="CP100"/>
          <cell r="CQ100"/>
          <cell r="CR100"/>
          <cell r="CS100"/>
          <cell r="CT100"/>
          <cell r="CU100"/>
          <cell r="CV100"/>
          <cell r="CW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cell r="DW100"/>
          <cell r="DX100"/>
          <cell r="DY100"/>
          <cell r="DZ100"/>
          <cell r="EA100"/>
          <cell r="EB100"/>
          <cell r="EC100"/>
          <cell r="ED100"/>
          <cell r="EE100"/>
          <cell r="EF100"/>
          <cell r="EG100"/>
          <cell r="EH100"/>
          <cell r="EI100"/>
          <cell r="EJ100"/>
          <cell r="EK100"/>
          <cell r="EL100"/>
          <cell r="EM100"/>
          <cell r="EN100"/>
          <cell r="EO100"/>
          <cell r="EP100"/>
          <cell r="EQ100"/>
          <cell r="ER100"/>
          <cell r="ES100"/>
          <cell r="ET100"/>
          <cell r="EU100"/>
          <cell r="EV100"/>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v>0</v>
          </cell>
          <cell r="AZ110">
            <v>0</v>
          </cell>
          <cell r="BA110">
            <v>0</v>
          </cell>
          <cell r="BB110">
            <v>187.5</v>
          </cell>
          <cell r="BC110">
            <v>375</v>
          </cell>
          <cell r="BD110">
            <v>562.5</v>
          </cell>
          <cell r="BE110">
            <v>500</v>
          </cell>
          <cell r="BF110">
            <v>500</v>
          </cell>
          <cell r="BG110">
            <v>500</v>
          </cell>
          <cell r="BH110">
            <v>500</v>
          </cell>
          <cell r="BK110">
            <v>500</v>
          </cell>
          <cell r="BL110"/>
          <cell r="BM110"/>
          <cell r="BN110"/>
          <cell r="BO110"/>
          <cell r="BP110"/>
          <cell r="BQ110"/>
          <cell r="BR110"/>
          <cell r="BS110"/>
          <cell r="BT110"/>
          <cell r="BU110"/>
          <cell r="BV110"/>
          <cell r="BW110"/>
          <cell r="BX110"/>
          <cell r="BY110"/>
          <cell r="BZ110"/>
          <cell r="CA110"/>
          <cell r="CB110"/>
          <cell r="CC110"/>
          <cell r="CD110"/>
          <cell r="CE110"/>
          <cell r="CF110"/>
          <cell r="CG110"/>
          <cell r="CH110"/>
          <cell r="CI110"/>
          <cell r="CJ110"/>
          <cell r="CK110"/>
          <cell r="CL110"/>
          <cell r="CM110"/>
          <cell r="CN110"/>
          <cell r="CO110"/>
          <cell r="CP110"/>
          <cell r="CQ110"/>
          <cell r="CR110"/>
          <cell r="CS110"/>
          <cell r="CT110"/>
          <cell r="CU110"/>
          <cell r="CV110"/>
          <cell r="CW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G110"/>
          <cell r="EH110"/>
          <cell r="EI110"/>
          <cell r="EJ110"/>
          <cell r="EK110"/>
          <cell r="EL110"/>
          <cell r="EM110"/>
          <cell r="EN110"/>
          <cell r="EO110"/>
          <cell r="EP110"/>
          <cell r="EQ110"/>
          <cell r="ER110"/>
          <cell r="ES110"/>
          <cell r="ET110"/>
          <cell r="EU110"/>
          <cell r="EV110"/>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v>0</v>
          </cell>
          <cell r="AZ111">
            <v>0</v>
          </cell>
          <cell r="BA111">
            <v>0</v>
          </cell>
          <cell r="BB111">
            <v>187.5</v>
          </cell>
          <cell r="BC111">
            <v>375</v>
          </cell>
          <cell r="BD111">
            <v>562.5</v>
          </cell>
          <cell r="BE111">
            <v>500</v>
          </cell>
          <cell r="BF111">
            <v>500</v>
          </cell>
          <cell r="BG111">
            <v>500</v>
          </cell>
          <cell r="BH111">
            <v>500</v>
          </cell>
          <cell r="BK111">
            <v>500</v>
          </cell>
          <cell r="BL111"/>
          <cell r="BM111"/>
          <cell r="BN111"/>
          <cell r="BO111"/>
          <cell r="BP111"/>
          <cell r="BQ111"/>
          <cell r="BR111"/>
          <cell r="BS111"/>
          <cell r="BT111"/>
          <cell r="BU111"/>
          <cell r="BV111"/>
          <cell r="BW111"/>
          <cell r="BX111"/>
          <cell r="BY111"/>
          <cell r="BZ111"/>
          <cell r="CA111"/>
          <cell r="CB111"/>
          <cell r="CC111"/>
          <cell r="CD111"/>
          <cell r="CE111"/>
          <cell r="CF111"/>
          <cell r="CG111"/>
          <cell r="CH111"/>
          <cell r="CI111"/>
          <cell r="CJ111"/>
          <cell r="CK111"/>
          <cell r="CL111"/>
          <cell r="CM111"/>
          <cell r="CN111"/>
          <cell r="CO111"/>
          <cell r="CP111"/>
          <cell r="CQ111"/>
          <cell r="CR111"/>
          <cell r="CS111"/>
          <cell r="CT111"/>
          <cell r="CU111"/>
          <cell r="CV111"/>
          <cell r="CW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cell r="DW111"/>
          <cell r="DX111"/>
          <cell r="DY111"/>
          <cell r="DZ111"/>
          <cell r="EA111"/>
          <cell r="EB111"/>
          <cell r="EC111"/>
          <cell r="ED111"/>
          <cell r="EE111"/>
          <cell r="EF111"/>
          <cell r="EG111"/>
          <cell r="EH111"/>
          <cell r="EI111"/>
          <cell r="EJ111"/>
          <cell r="EK111"/>
          <cell r="EL111"/>
          <cell r="EM111"/>
          <cell r="EN111"/>
          <cell r="EO111"/>
          <cell r="EP111"/>
          <cell r="EQ111"/>
          <cell r="ER111"/>
          <cell r="ES111"/>
          <cell r="ET111"/>
          <cell r="EU111"/>
          <cell r="EV111"/>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cell r="BD112"/>
          <cell r="BE112"/>
          <cell r="BF112"/>
          <cell r="BG112">
            <v>225</v>
          </cell>
          <cell r="BH112">
            <v>450</v>
          </cell>
          <cell r="BK112">
            <v>900</v>
          </cell>
          <cell r="BL112">
            <v>900</v>
          </cell>
          <cell r="BM112">
            <v>900</v>
          </cell>
          <cell r="BN112"/>
          <cell r="BO112"/>
          <cell r="BP112"/>
          <cell r="BQ112"/>
          <cell r="BR112"/>
          <cell r="BS112"/>
          <cell r="BT112"/>
          <cell r="BU112"/>
          <cell r="BV112"/>
          <cell r="BW112"/>
          <cell r="BX112"/>
          <cell r="BY112"/>
          <cell r="BZ112"/>
          <cell r="CA112"/>
          <cell r="CB112"/>
          <cell r="CC112"/>
          <cell r="CD112"/>
          <cell r="CE112"/>
          <cell r="CF112"/>
          <cell r="CG112"/>
          <cell r="CH112"/>
          <cell r="CI112"/>
          <cell r="CJ112"/>
          <cell r="CK112"/>
          <cell r="CL112"/>
          <cell r="CM112"/>
          <cell r="CN112"/>
          <cell r="CO112"/>
          <cell r="CP112"/>
          <cell r="CQ112"/>
          <cell r="CR112"/>
          <cell r="CS112"/>
          <cell r="CT112"/>
          <cell r="CU112"/>
          <cell r="CV112"/>
          <cell r="CW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cell r="DW112"/>
          <cell r="DX112"/>
          <cell r="DY112"/>
          <cell r="DZ112"/>
          <cell r="EA112"/>
          <cell r="EB112"/>
          <cell r="EC112"/>
          <cell r="ED112"/>
          <cell r="EE112"/>
          <cell r="EF112"/>
          <cell r="EG112"/>
          <cell r="EH112"/>
          <cell r="EI112"/>
          <cell r="EJ112"/>
          <cell r="EK112"/>
          <cell r="EL112"/>
          <cell r="EM112"/>
          <cell r="EN112"/>
          <cell r="EO112"/>
          <cell r="EP112"/>
          <cell r="EQ112"/>
          <cell r="ER112"/>
          <cell r="ES112"/>
          <cell r="ET112"/>
          <cell r="EU112"/>
          <cell r="EV112"/>
        </row>
        <row r="114">
          <cell r="T114" t="str">
            <v>BUDGET FORECAST</v>
          </cell>
          <cell r="W114">
            <v>153000</v>
          </cell>
          <cell r="X114">
            <v>40800</v>
          </cell>
          <cell r="AA114"/>
          <cell r="AB114"/>
          <cell r="AC114"/>
          <cell r="AD114"/>
          <cell r="AE114"/>
          <cell r="AF114"/>
          <cell r="AG114"/>
          <cell r="AH114"/>
          <cell r="AI114"/>
          <cell r="AJ114"/>
          <cell r="AK114"/>
          <cell r="AL114"/>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cell r="AC115"/>
          <cell r="AD115"/>
          <cell r="AE115"/>
          <cell r="AF115"/>
          <cell r="AG115"/>
          <cell r="AH115"/>
          <cell r="AI115"/>
          <cell r="AJ115"/>
          <cell r="AK115"/>
          <cell r="AL115"/>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cell r="BB115"/>
          <cell r="BC115"/>
          <cell r="BD115"/>
          <cell r="BE115"/>
          <cell r="BF115"/>
          <cell r="BG115"/>
          <cell r="BH115"/>
          <cell r="BI115"/>
          <cell r="BJ115"/>
          <cell r="BK115"/>
          <cell r="BL115"/>
          <cell r="BM115"/>
        </row>
        <row r="116">
          <cell r="V116" t="str">
            <v>PRE PROD</v>
          </cell>
          <cell r="W116">
            <v>30</v>
          </cell>
          <cell r="X116">
            <v>180000</v>
          </cell>
          <cell r="AA116">
            <v>180000</v>
          </cell>
          <cell r="AB116"/>
          <cell r="AC116"/>
          <cell r="AD116"/>
          <cell r="AE116"/>
          <cell r="AF116"/>
          <cell r="AG116"/>
          <cell r="AH116"/>
          <cell r="AI116"/>
          <cell r="AJ116"/>
          <cell r="AK116"/>
          <cell r="AL116"/>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cell r="BI116"/>
          <cell r="BJ116"/>
          <cell r="BK116"/>
          <cell r="BL116"/>
          <cell r="BM116"/>
          <cell r="BN116"/>
          <cell r="BO116"/>
          <cell r="BP116"/>
          <cell r="BQ116"/>
          <cell r="BR116"/>
          <cell r="BS116"/>
          <cell r="BT116"/>
          <cell r="BU116"/>
          <cell r="BV116"/>
          <cell r="BW116"/>
          <cell r="BX116"/>
          <cell r="BY116"/>
          <cell r="BZ116"/>
          <cell r="CA116"/>
          <cell r="CB116"/>
          <cell r="CC116"/>
          <cell r="CD116"/>
          <cell r="CE116"/>
          <cell r="CF116"/>
          <cell r="CG116"/>
          <cell r="CH116"/>
          <cell r="CI116"/>
          <cell r="CJ116"/>
          <cell r="CK116"/>
          <cell r="CL116"/>
          <cell r="CM116"/>
          <cell r="CN116"/>
          <cell r="CO116"/>
          <cell r="CP116"/>
          <cell r="CQ116"/>
          <cell r="CR116"/>
          <cell r="CS116"/>
          <cell r="CT116"/>
          <cell r="CU116"/>
          <cell r="CV116"/>
          <cell r="CW116"/>
          <cell r="CX116"/>
          <cell r="CY116"/>
          <cell r="CZ116"/>
          <cell r="DA116"/>
          <cell r="DB116"/>
          <cell r="DC116"/>
          <cell r="DD116"/>
          <cell r="DE116"/>
          <cell r="DF116"/>
          <cell r="DG116"/>
          <cell r="DH116"/>
          <cell r="DI116"/>
          <cell r="DJ116"/>
          <cell r="DK116"/>
          <cell r="DL116"/>
          <cell r="DM116"/>
          <cell r="DN116"/>
          <cell r="DO116"/>
          <cell r="DP116"/>
          <cell r="DQ116"/>
          <cell r="DR116"/>
          <cell r="DS116"/>
          <cell r="DT116"/>
          <cell r="DU116"/>
          <cell r="DV116"/>
          <cell r="DW116"/>
          <cell r="DX116"/>
          <cell r="DY116"/>
          <cell r="DZ116"/>
          <cell r="EA116"/>
          <cell r="EB116"/>
          <cell r="EC116"/>
          <cell r="ED116"/>
          <cell r="EE116"/>
          <cell r="EF116"/>
          <cell r="EG116"/>
          <cell r="EH116"/>
          <cell r="EI116"/>
          <cell r="EJ116"/>
          <cell r="EK116"/>
          <cell r="EL116"/>
          <cell r="EM116"/>
          <cell r="EN116"/>
          <cell r="EO116"/>
          <cell r="EP116"/>
          <cell r="EQ116"/>
          <cell r="ER116"/>
          <cell r="ES116"/>
          <cell r="ET116"/>
          <cell r="EU116"/>
          <cell r="EV116"/>
          <cell r="EW116"/>
          <cell r="EX116"/>
          <cell r="EY116"/>
          <cell r="EZ116"/>
          <cell r="FA116"/>
          <cell r="FB116"/>
          <cell r="FC116"/>
          <cell r="FD116"/>
          <cell r="FE116"/>
          <cell r="FF116"/>
          <cell r="FG116"/>
          <cell r="FH116"/>
          <cell r="FI116"/>
        </row>
        <row r="117">
          <cell r="V117" t="str">
            <v>BACKGROUNDS</v>
          </cell>
          <cell r="W117">
            <v>12</v>
          </cell>
          <cell r="X117">
            <v>60000</v>
          </cell>
          <cell r="AA117">
            <v>59999.974293795312</v>
          </cell>
          <cell r="AB117"/>
          <cell r="AC117"/>
          <cell r="AD117"/>
          <cell r="AE117"/>
          <cell r="AF117"/>
          <cell r="AG117"/>
          <cell r="AH117"/>
          <cell r="AI117"/>
          <cell r="AJ117"/>
          <cell r="AK117"/>
          <cell r="AL117"/>
          <cell r="AM117"/>
          <cell r="AN117"/>
          <cell r="AO117"/>
          <cell r="AP117"/>
          <cell r="AQ117"/>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cell r="BJ117">
            <v>75000</v>
          </cell>
          <cell r="BK117"/>
          <cell r="BL117"/>
          <cell r="BM117"/>
          <cell r="BN117"/>
          <cell r="BO117"/>
          <cell r="BP117"/>
          <cell r="BQ117"/>
          <cell r="BR117"/>
          <cell r="BS117"/>
          <cell r="BT117"/>
          <cell r="BU117"/>
          <cell r="BV117"/>
          <cell r="BW117"/>
          <cell r="BX117"/>
          <cell r="BY117"/>
          <cell r="BZ117"/>
          <cell r="CA117"/>
          <cell r="CB117"/>
          <cell r="CC117"/>
          <cell r="CD117"/>
          <cell r="CE117"/>
          <cell r="CF117"/>
          <cell r="CG117"/>
          <cell r="CH117"/>
          <cell r="CI117"/>
          <cell r="CJ117"/>
          <cell r="CK117"/>
          <cell r="CL117"/>
          <cell r="CM117"/>
          <cell r="CN117"/>
          <cell r="CO117"/>
          <cell r="CP117"/>
          <cell r="CQ117"/>
          <cell r="CR117"/>
          <cell r="CS117"/>
          <cell r="CT117"/>
          <cell r="CU117"/>
          <cell r="CV117"/>
          <cell r="CW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G117"/>
          <cell r="EH117"/>
          <cell r="EI117"/>
          <cell r="EJ117"/>
          <cell r="EK117"/>
          <cell r="EL117"/>
          <cell r="EM117"/>
          <cell r="EN117"/>
          <cell r="EO117"/>
          <cell r="EP117"/>
          <cell r="EQ117"/>
          <cell r="ER117"/>
          <cell r="ES117"/>
          <cell r="ET117"/>
          <cell r="EU117"/>
          <cell r="EV117"/>
          <cell r="EW117"/>
          <cell r="EX117"/>
          <cell r="EY117"/>
          <cell r="EZ117"/>
          <cell r="FA117"/>
          <cell r="FB117"/>
          <cell r="FC117"/>
          <cell r="FD117"/>
          <cell r="FE117"/>
          <cell r="FF117"/>
          <cell r="FG117"/>
          <cell r="FH117"/>
          <cell r="FI117"/>
        </row>
        <row r="118">
          <cell r="V118" t="str">
            <v>PRODUCTION</v>
          </cell>
          <cell r="W118">
            <v>150</v>
          </cell>
          <cell r="X118">
            <v>950000</v>
          </cell>
          <cell r="AA118">
            <v>950000.03</v>
          </cell>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cell r="BJ118">
            <v>155714.29</v>
          </cell>
          <cell r="BK118">
            <v>130000</v>
          </cell>
          <cell r="BL118"/>
          <cell r="BM118"/>
          <cell r="BN118"/>
          <cell r="BO118"/>
          <cell r="BP118"/>
          <cell r="BQ118"/>
          <cell r="BR118"/>
          <cell r="BS118"/>
          <cell r="BT118"/>
          <cell r="BU118"/>
          <cell r="BV118"/>
          <cell r="BW118"/>
          <cell r="BX118"/>
          <cell r="BY118"/>
          <cell r="BZ118"/>
          <cell r="CA118"/>
          <cell r="CB118"/>
          <cell r="CC118"/>
          <cell r="CD118"/>
          <cell r="CE118"/>
          <cell r="CF118"/>
          <cell r="CG118"/>
          <cell r="CH118"/>
          <cell r="CI118"/>
          <cell r="CJ118"/>
          <cell r="CK118"/>
          <cell r="CL118"/>
          <cell r="CM118"/>
          <cell r="CN118"/>
          <cell r="CO118"/>
          <cell r="CP118"/>
          <cell r="CQ118"/>
          <cell r="CR118"/>
          <cell r="CS118"/>
          <cell r="CT118"/>
          <cell r="CU118"/>
          <cell r="CV118"/>
          <cell r="CW118"/>
          <cell r="CX118"/>
          <cell r="CY118"/>
          <cell r="CZ118"/>
          <cell r="DA118"/>
          <cell r="DB118"/>
          <cell r="DC118"/>
          <cell r="DD118"/>
          <cell r="DE118"/>
          <cell r="DF118"/>
          <cell r="DG118"/>
          <cell r="DH118"/>
          <cell r="DI118"/>
          <cell r="DJ118"/>
          <cell r="DK118"/>
          <cell r="DL118"/>
          <cell r="DM118"/>
          <cell r="DN118"/>
          <cell r="DO118"/>
          <cell r="DP118"/>
          <cell r="DQ118"/>
          <cell r="DR118"/>
          <cell r="DS118"/>
          <cell r="DT118"/>
          <cell r="DU118"/>
          <cell r="DV118"/>
          <cell r="DW118"/>
          <cell r="DX118"/>
          <cell r="DY118"/>
          <cell r="DZ118"/>
          <cell r="EA118"/>
          <cell r="EB118"/>
          <cell r="EC118"/>
          <cell r="ED118"/>
          <cell r="EE118"/>
          <cell r="EF118"/>
          <cell r="EG118"/>
          <cell r="EH118"/>
          <cell r="EI118"/>
          <cell r="EJ118"/>
          <cell r="EK118"/>
          <cell r="EL118"/>
          <cell r="EM118"/>
          <cell r="EN118"/>
          <cell r="EO118"/>
          <cell r="EP118"/>
          <cell r="EQ118"/>
          <cell r="ER118"/>
          <cell r="ES118"/>
          <cell r="ET118"/>
          <cell r="EU118"/>
          <cell r="EV118"/>
          <cell r="EW118"/>
          <cell r="EX118"/>
          <cell r="EY118"/>
          <cell r="EZ118"/>
          <cell r="FA118"/>
          <cell r="FB118"/>
          <cell r="FC118"/>
          <cell r="FD118"/>
          <cell r="FE118"/>
          <cell r="FF118"/>
          <cell r="FG118"/>
          <cell r="FH118"/>
          <cell r="FI118"/>
        </row>
        <row r="119">
          <cell r="V119" t="str">
            <v>INK &amp; PAINT</v>
          </cell>
          <cell r="W119">
            <v>8</v>
          </cell>
          <cell r="X119">
            <v>32400</v>
          </cell>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cell r="BD119"/>
          <cell r="BE119"/>
          <cell r="BF119">
            <v>1800</v>
          </cell>
          <cell r="BG119">
            <v>3600</v>
          </cell>
          <cell r="BH119">
            <v>5400</v>
          </cell>
          <cell r="BI119"/>
          <cell r="BJ119">
            <v>7200</v>
          </cell>
          <cell r="BK119">
            <v>7200</v>
          </cell>
          <cell r="BL119">
            <v>7200</v>
          </cell>
          <cell r="BM119"/>
          <cell r="BN119"/>
          <cell r="BO119"/>
          <cell r="BP119"/>
          <cell r="BQ119"/>
          <cell r="BR119"/>
          <cell r="BS119"/>
          <cell r="BT119"/>
          <cell r="BU119"/>
          <cell r="BV119"/>
          <cell r="BW119"/>
          <cell r="BX119"/>
          <cell r="BY119"/>
          <cell r="BZ119"/>
          <cell r="CA119"/>
          <cell r="CB119"/>
          <cell r="CC119"/>
          <cell r="CD119"/>
          <cell r="CE119"/>
          <cell r="CF119"/>
          <cell r="CG119"/>
          <cell r="CH119"/>
          <cell r="CI119"/>
          <cell r="CJ119"/>
          <cell r="CK119"/>
          <cell r="CL119"/>
          <cell r="CM119"/>
          <cell r="CN119"/>
          <cell r="CO119"/>
          <cell r="CP119"/>
          <cell r="CQ119"/>
          <cell r="CR119"/>
          <cell r="CS119"/>
          <cell r="CT119"/>
          <cell r="CU119"/>
          <cell r="CV119"/>
          <cell r="CW119"/>
          <cell r="CX119"/>
          <cell r="CY119"/>
          <cell r="CZ119"/>
          <cell r="DA119"/>
          <cell r="DB119"/>
          <cell r="DC119"/>
          <cell r="DD119"/>
          <cell r="DE119"/>
          <cell r="DF119"/>
          <cell r="DG119"/>
          <cell r="DH119"/>
          <cell r="DI119"/>
          <cell r="DJ119"/>
          <cell r="DK119"/>
          <cell r="DL119"/>
          <cell r="DM119"/>
          <cell r="DN119"/>
          <cell r="DO119"/>
          <cell r="DP119"/>
          <cell r="DQ119"/>
          <cell r="DR119"/>
          <cell r="DS119"/>
          <cell r="DT119"/>
          <cell r="DU119"/>
          <cell r="DV119"/>
          <cell r="DW119"/>
          <cell r="DX119"/>
          <cell r="DY119"/>
          <cell r="DZ119"/>
          <cell r="EA119"/>
          <cell r="EB119"/>
          <cell r="EC119"/>
          <cell r="ED119"/>
          <cell r="EE119"/>
          <cell r="EF119"/>
          <cell r="EG119"/>
          <cell r="EH119"/>
          <cell r="EI119"/>
          <cell r="EJ119"/>
          <cell r="EK119"/>
          <cell r="EL119"/>
          <cell r="EM119"/>
          <cell r="EN119"/>
          <cell r="EO119"/>
          <cell r="EP119"/>
          <cell r="EQ119"/>
          <cell r="ER119"/>
          <cell r="ES119"/>
          <cell r="ET119"/>
          <cell r="EU119"/>
          <cell r="EV119"/>
          <cell r="EW119"/>
          <cell r="EX119"/>
          <cell r="EY119"/>
          <cell r="EZ119"/>
          <cell r="FA119"/>
          <cell r="FB119"/>
          <cell r="FC119"/>
          <cell r="FD119"/>
          <cell r="FE119"/>
          <cell r="FF119"/>
          <cell r="FG119"/>
          <cell r="FH119"/>
          <cell r="FI119"/>
        </row>
        <row r="120">
          <cell r="V120" t="str">
            <v>INK &amp; PAINT</v>
          </cell>
          <cell r="W120">
            <v>8</v>
          </cell>
          <cell r="X120">
            <v>72000</v>
          </cell>
          <cell r="AA120">
            <v>72000</v>
          </cell>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cell r="BD120"/>
          <cell r="BE120"/>
          <cell r="BF120"/>
          <cell r="BG120">
            <v>8000</v>
          </cell>
          <cell r="BH120">
            <v>10000</v>
          </cell>
          <cell r="BI120"/>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cell r="DM123"/>
          <cell r="DN123"/>
          <cell r="DO123"/>
          <cell r="DP123"/>
          <cell r="DQ123"/>
          <cell r="DR123"/>
          <cell r="DS123"/>
          <cell r="DT123"/>
          <cell r="DU123"/>
          <cell r="DV123"/>
          <cell r="DW123"/>
          <cell r="DX123"/>
          <cell r="DY123"/>
          <cell r="DZ123"/>
          <cell r="EA123"/>
          <cell r="EB123"/>
          <cell r="EC123"/>
          <cell r="ED123"/>
          <cell r="EE123"/>
          <cell r="EF123"/>
          <cell r="EG123"/>
          <cell r="EH123"/>
          <cell r="EI123"/>
          <cell r="EJ123"/>
          <cell r="EK123"/>
          <cell r="EL123"/>
          <cell r="EM123"/>
          <cell r="EN123"/>
          <cell r="EO123"/>
          <cell r="EP123"/>
          <cell r="EQ123"/>
          <cell r="ER123"/>
          <cell r="ES123"/>
          <cell r="ET123"/>
          <cell r="EU123"/>
          <cell r="EV123"/>
        </row>
        <row r="124">
          <cell r="S124" t="str">
            <v>COST TO DATE</v>
          </cell>
          <cell r="T124" t="str">
            <v>ACTUAL COST TO DATE</v>
          </cell>
          <cell r="V124" t="str">
            <v>DIRECT TO DATE</v>
          </cell>
          <cell r="W124" t="str">
            <v>BUDGET</v>
          </cell>
          <cell r="AC124" t="str">
            <v>ADJ</v>
          </cell>
          <cell r="DL124"/>
          <cell r="DM124"/>
          <cell r="DN124"/>
          <cell r="DO124"/>
          <cell r="DP124"/>
          <cell r="DQ124"/>
          <cell r="DR124"/>
          <cell r="DS124"/>
          <cell r="DT124"/>
          <cell r="DU124"/>
          <cell r="DV124"/>
          <cell r="DW124"/>
          <cell r="DX124"/>
          <cell r="DY124"/>
          <cell r="DZ124"/>
          <cell r="EA124"/>
          <cell r="EB124"/>
          <cell r="EC124"/>
          <cell r="ED124"/>
          <cell r="EE124"/>
          <cell r="EF124"/>
          <cell r="EG124"/>
          <cell r="EH124"/>
          <cell r="EI124"/>
          <cell r="EJ124"/>
          <cell r="EK124"/>
          <cell r="EL124"/>
          <cell r="EM124"/>
          <cell r="EN124"/>
          <cell r="EO124"/>
          <cell r="EP124"/>
          <cell r="EQ124"/>
          <cell r="ER124"/>
          <cell r="ES124"/>
          <cell r="ET124"/>
          <cell r="EU124"/>
          <cell r="EV124"/>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cell r="BD136"/>
          <cell r="BE136"/>
          <cell r="BF136"/>
          <cell r="BG136"/>
          <cell r="BH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I136"/>
          <cell r="CJ136"/>
          <cell r="CK136"/>
          <cell r="CL136"/>
          <cell r="CM136"/>
        </row>
        <row r="137">
          <cell r="V137" t="str">
            <v>PROJECTED RTM</v>
          </cell>
          <cell r="X137">
            <v>35907</v>
          </cell>
          <cell r="Y137">
            <v>119</v>
          </cell>
          <cell r="Z137">
            <v>39.666666666666671</v>
          </cell>
          <cell r="AA137"/>
          <cell r="AB137"/>
          <cell r="AC137"/>
          <cell r="AD137"/>
          <cell r="AE137"/>
          <cell r="AF137"/>
          <cell r="AG137"/>
          <cell r="AH137"/>
          <cell r="AI137"/>
          <cell r="AJ137"/>
          <cell r="AK137"/>
          <cell r="AL137"/>
          <cell r="AM137"/>
          <cell r="AN137"/>
          <cell r="AO137"/>
          <cell r="AP137"/>
          <cell r="AQ137"/>
          <cell r="AR137"/>
          <cell r="AS137"/>
          <cell r="BA137"/>
          <cell r="BB137"/>
          <cell r="BC137"/>
          <cell r="BD137"/>
          <cell r="BE137"/>
          <cell r="BF137"/>
          <cell r="BG137"/>
          <cell r="BH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I137"/>
          <cell r="CJ137"/>
          <cell r="CK137"/>
          <cell r="CL137"/>
          <cell r="CM137"/>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cell r="CF142"/>
          <cell r="CG142"/>
          <cell r="CH142"/>
          <cell r="CI142"/>
          <cell r="CJ142"/>
          <cell r="CK142"/>
          <cell r="CL142"/>
          <cell r="CM142"/>
          <cell r="CN142"/>
          <cell r="CO142"/>
          <cell r="CP142"/>
          <cell r="CQ142"/>
          <cell r="CR142"/>
          <cell r="CS142"/>
          <cell r="CT142"/>
          <cell r="CU142"/>
          <cell r="CV142"/>
          <cell r="CW142"/>
          <cell r="CX142"/>
          <cell r="CY142"/>
          <cell r="CZ142"/>
          <cell r="DA142"/>
          <cell r="DB142"/>
          <cell r="DC142"/>
          <cell r="DD142"/>
          <cell r="DE142"/>
          <cell r="DF142"/>
          <cell r="DG142"/>
          <cell r="DH142"/>
          <cell r="DI142"/>
          <cell r="DJ142"/>
          <cell r="DK142"/>
          <cell r="DL142"/>
          <cell r="DM142"/>
          <cell r="DN142"/>
          <cell r="DO142"/>
          <cell r="DP142"/>
          <cell r="DQ142"/>
          <cell r="DR142"/>
          <cell r="DS142"/>
          <cell r="DT142"/>
          <cell r="DU142"/>
          <cell r="DV142"/>
          <cell r="DW142"/>
          <cell r="DX142"/>
          <cell r="DY142"/>
          <cell r="DZ142"/>
          <cell r="EA142"/>
          <cell r="EB142"/>
          <cell r="EC142"/>
          <cell r="ED142"/>
          <cell r="EE142"/>
          <cell r="EF142"/>
          <cell r="EG142"/>
          <cell r="EH142"/>
          <cell r="EI142"/>
          <cell r="EJ142"/>
          <cell r="EK142"/>
          <cell r="EL142"/>
          <cell r="EM142"/>
          <cell r="EN142"/>
          <cell r="EO142"/>
          <cell r="EP142"/>
          <cell r="EQ142"/>
          <cell r="ER142"/>
          <cell r="ES142"/>
          <cell r="ET142"/>
          <cell r="EU142"/>
          <cell r="EV142"/>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cell r="CF143"/>
          <cell r="CG143"/>
          <cell r="CH143"/>
          <cell r="CI143"/>
          <cell r="CJ143"/>
          <cell r="CK143"/>
          <cell r="CL143"/>
          <cell r="CM143"/>
          <cell r="CN143"/>
          <cell r="CO143"/>
          <cell r="CP143"/>
          <cell r="CQ143"/>
          <cell r="CR143"/>
          <cell r="CS143"/>
          <cell r="CT143"/>
          <cell r="CU143"/>
          <cell r="CV143"/>
          <cell r="CW143"/>
          <cell r="CX143"/>
          <cell r="CY143"/>
          <cell r="CZ143"/>
          <cell r="DA143"/>
          <cell r="DB143"/>
          <cell r="DC143"/>
          <cell r="DD143"/>
          <cell r="DE143"/>
          <cell r="DF143"/>
          <cell r="DG143"/>
          <cell r="DH143"/>
          <cell r="DI143"/>
          <cell r="DJ143"/>
          <cell r="DK143"/>
          <cell r="DL143"/>
          <cell r="DM143"/>
          <cell r="DN143"/>
          <cell r="DO143"/>
          <cell r="DP143"/>
          <cell r="DQ143"/>
          <cell r="DR143"/>
          <cell r="DS143"/>
          <cell r="DT143"/>
          <cell r="DU143"/>
          <cell r="DV143"/>
          <cell r="DW143"/>
          <cell r="DX143"/>
          <cell r="DY143"/>
          <cell r="DZ143"/>
          <cell r="EA143"/>
          <cell r="EB143"/>
          <cell r="EC143"/>
          <cell r="ED143"/>
          <cell r="EE143"/>
          <cell r="EF143"/>
          <cell r="EG143"/>
          <cell r="EH143"/>
          <cell r="EI143"/>
          <cell r="EJ143"/>
          <cell r="EK143"/>
          <cell r="EL143"/>
          <cell r="EM143"/>
          <cell r="EN143"/>
          <cell r="EO143"/>
          <cell r="EP143"/>
          <cell r="EQ143"/>
          <cell r="ER143"/>
          <cell r="ES143"/>
          <cell r="ET143"/>
          <cell r="EU143"/>
          <cell r="EV143"/>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cell r="CF144"/>
          <cell r="CG144"/>
          <cell r="CH144"/>
          <cell r="CI144"/>
          <cell r="CJ144"/>
          <cell r="CK144"/>
          <cell r="CL144"/>
          <cell r="CM144"/>
          <cell r="CN144"/>
          <cell r="CO144"/>
          <cell r="CP144"/>
          <cell r="CQ144"/>
          <cell r="CR144"/>
          <cell r="CS144"/>
          <cell r="CT144"/>
          <cell r="CU144"/>
          <cell r="CV144"/>
          <cell r="CW144"/>
          <cell r="CX144"/>
          <cell r="CY144"/>
          <cell r="CZ144"/>
          <cell r="DA144"/>
          <cell r="DB144"/>
          <cell r="DC144"/>
          <cell r="DD144"/>
          <cell r="DE144"/>
          <cell r="DF144"/>
          <cell r="DG144"/>
          <cell r="DH144"/>
          <cell r="DI144"/>
          <cell r="DJ144"/>
          <cell r="DK144"/>
          <cell r="DL144"/>
          <cell r="DM144"/>
          <cell r="DN144"/>
          <cell r="DO144"/>
          <cell r="DP144"/>
          <cell r="DQ144"/>
          <cell r="DR144"/>
          <cell r="DS144"/>
          <cell r="DT144"/>
          <cell r="DU144"/>
          <cell r="DV144"/>
          <cell r="DW144"/>
          <cell r="DX144"/>
          <cell r="DY144"/>
          <cell r="DZ144"/>
          <cell r="EA144"/>
          <cell r="EB144"/>
          <cell r="EC144"/>
          <cell r="ED144"/>
          <cell r="EE144"/>
          <cell r="EF144"/>
          <cell r="EG144"/>
          <cell r="EH144"/>
          <cell r="EI144"/>
          <cell r="EJ144"/>
          <cell r="EK144"/>
          <cell r="EL144"/>
          <cell r="EM144"/>
          <cell r="EN144"/>
          <cell r="EO144"/>
          <cell r="EP144"/>
          <cell r="EQ144"/>
          <cell r="ER144"/>
          <cell r="ES144"/>
          <cell r="ET144"/>
          <cell r="EU144"/>
          <cell r="EV144"/>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cell r="CF153"/>
          <cell r="CG153"/>
          <cell r="CH153"/>
          <cell r="CI153"/>
          <cell r="CJ153"/>
          <cell r="CK153"/>
          <cell r="CL153"/>
          <cell r="CM153"/>
          <cell r="CN153"/>
          <cell r="CO153"/>
          <cell r="CP153"/>
          <cell r="CQ153"/>
          <cell r="CR153"/>
          <cell r="CS153"/>
          <cell r="CT153"/>
          <cell r="CU153"/>
          <cell r="CV153"/>
          <cell r="CW153"/>
          <cell r="CX153"/>
          <cell r="CY153"/>
          <cell r="CZ153"/>
          <cell r="DA153"/>
          <cell r="DB153"/>
          <cell r="DC153"/>
          <cell r="DD153"/>
          <cell r="DE153"/>
          <cell r="DF153"/>
          <cell r="DG153"/>
          <cell r="DH153"/>
          <cell r="DI153"/>
          <cell r="DJ153"/>
          <cell r="DK153"/>
          <cell r="DL153"/>
          <cell r="DM153"/>
          <cell r="DN153"/>
          <cell r="DO153"/>
          <cell r="DP153"/>
          <cell r="DQ153"/>
          <cell r="DR153"/>
          <cell r="DS153"/>
          <cell r="DT153"/>
          <cell r="DU153"/>
          <cell r="DV153"/>
          <cell r="DW153"/>
          <cell r="DX153"/>
          <cell r="DY153"/>
          <cell r="DZ153"/>
          <cell r="EA153"/>
          <cell r="EB153"/>
          <cell r="EC153"/>
          <cell r="ED153"/>
          <cell r="EE153"/>
          <cell r="EF153"/>
          <cell r="EG153"/>
          <cell r="EH153"/>
          <cell r="EI153"/>
          <cell r="EJ153"/>
          <cell r="EK153"/>
          <cell r="EL153"/>
          <cell r="EM153"/>
          <cell r="EN153"/>
          <cell r="EO153"/>
          <cell r="EP153"/>
          <cell r="EQ153"/>
          <cell r="ER153"/>
          <cell r="ES153"/>
          <cell r="ET153"/>
          <cell r="EU153"/>
          <cell r="EV153"/>
        </row>
        <row r="154">
          <cell r="S154" t="str">
            <v>COST TO DATE</v>
          </cell>
          <cell r="V154" t="str">
            <v>DIRECT TO DATE</v>
          </cell>
          <cell r="CE154"/>
          <cell r="CF154"/>
          <cell r="CG154"/>
          <cell r="CH154"/>
          <cell r="CI154"/>
          <cell r="CJ154"/>
          <cell r="CK154"/>
          <cell r="CL154"/>
          <cell r="CM154"/>
          <cell r="CN154"/>
          <cell r="CO154"/>
          <cell r="CP154"/>
          <cell r="CQ154"/>
          <cell r="CR154"/>
          <cell r="CS154"/>
          <cell r="CT154"/>
          <cell r="CU154"/>
          <cell r="CV154"/>
          <cell r="CW154"/>
          <cell r="CX154"/>
          <cell r="CY154"/>
          <cell r="CZ154"/>
          <cell r="DA154"/>
          <cell r="DB154"/>
          <cell r="DC154"/>
          <cell r="DD154"/>
          <cell r="DE154"/>
          <cell r="DF154"/>
          <cell r="DG154"/>
          <cell r="DH154"/>
          <cell r="DI154"/>
          <cell r="DJ154"/>
          <cell r="DK154"/>
          <cell r="DL154"/>
          <cell r="DM154"/>
          <cell r="DN154"/>
          <cell r="DO154"/>
          <cell r="DP154"/>
          <cell r="DQ154"/>
          <cell r="DR154"/>
          <cell r="DS154"/>
          <cell r="DT154"/>
          <cell r="DU154"/>
          <cell r="DV154"/>
          <cell r="DW154"/>
          <cell r="DX154"/>
          <cell r="DY154"/>
          <cell r="DZ154"/>
          <cell r="EA154"/>
          <cell r="EB154"/>
          <cell r="EC154"/>
          <cell r="ED154"/>
          <cell r="EE154"/>
          <cell r="EF154"/>
          <cell r="EG154"/>
          <cell r="EH154"/>
          <cell r="EI154"/>
          <cell r="EJ154"/>
          <cell r="EK154"/>
          <cell r="EL154"/>
          <cell r="EM154"/>
          <cell r="EN154"/>
          <cell r="EO154"/>
          <cell r="EP154"/>
          <cell r="EQ154"/>
          <cell r="ER154"/>
          <cell r="ES154"/>
          <cell r="ET154"/>
          <cell r="EU154"/>
          <cell r="EV154"/>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v>428.57142857142856</v>
          </cell>
          <cell r="AZ165">
            <v>428.57142857142856</v>
          </cell>
          <cell r="BA165">
            <v>428.57142857142856</v>
          </cell>
          <cell r="BB165">
            <v>428.57142857142856</v>
          </cell>
          <cell r="BC165">
            <v>428.57142857142856</v>
          </cell>
          <cell r="BD165"/>
          <cell r="BE165"/>
          <cell r="BF165"/>
          <cell r="BG165"/>
          <cell r="BH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I165"/>
          <cell r="CJ165"/>
          <cell r="CK165"/>
          <cell r="CL165"/>
          <cell r="CM165"/>
        </row>
        <row r="166">
          <cell r="V166" t="str">
            <v>PROJECTED RTM</v>
          </cell>
          <cell r="Y166" t="e">
            <v>#REF!</v>
          </cell>
          <cell r="Z166" t="e">
            <v>#REF!</v>
          </cell>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BD166"/>
          <cell r="BE166"/>
          <cell r="BF166"/>
          <cell r="BG166"/>
          <cell r="BH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I166"/>
          <cell r="CJ166"/>
          <cell r="CK166"/>
          <cell r="CL166"/>
          <cell r="CM166"/>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v>35730</v>
          </cell>
          <cell r="BA170">
            <v>35737</v>
          </cell>
          <cell r="BB170">
            <v>35744</v>
          </cell>
          <cell r="BC170">
            <v>35751</v>
          </cell>
          <cell r="BD170">
            <v>35758</v>
          </cell>
          <cell r="BE170">
            <v>35765</v>
          </cell>
          <cell r="BF170">
            <v>35772</v>
          </cell>
          <cell r="BG170">
            <v>35779</v>
          </cell>
          <cell r="BH170">
            <v>35786</v>
          </cell>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I170"/>
          <cell r="CJ170"/>
          <cell r="CK170"/>
          <cell r="CL170"/>
          <cell r="CM170"/>
          <cell r="CN170"/>
          <cell r="CO170"/>
          <cell r="CP170"/>
          <cell r="CQ170"/>
          <cell r="CR170"/>
          <cell r="CS170"/>
          <cell r="CT170"/>
          <cell r="CU170"/>
          <cell r="CV170"/>
          <cell r="CW170"/>
          <cell r="CX170"/>
          <cell r="CY170"/>
          <cell r="CZ170"/>
          <cell r="DA170"/>
          <cell r="DB170"/>
          <cell r="DC170"/>
          <cell r="DD170"/>
          <cell r="DE170"/>
          <cell r="DF170"/>
          <cell r="DG170"/>
          <cell r="DH170"/>
          <cell r="DI170"/>
          <cell r="DJ170"/>
          <cell r="DK170"/>
          <cell r="DL170"/>
          <cell r="DM170"/>
          <cell r="DN170"/>
          <cell r="DO170"/>
          <cell r="DP170"/>
          <cell r="DQ170"/>
          <cell r="DR170"/>
          <cell r="DS170"/>
          <cell r="DT170"/>
          <cell r="DU170"/>
          <cell r="DV170"/>
          <cell r="DW170"/>
          <cell r="DX170"/>
          <cell r="DY170"/>
          <cell r="DZ170"/>
          <cell r="EA170"/>
          <cell r="EB170"/>
          <cell r="EC170"/>
          <cell r="ED170"/>
          <cell r="EE170"/>
          <cell r="EF170"/>
          <cell r="EG170"/>
          <cell r="EH170"/>
          <cell r="EI170"/>
          <cell r="EJ170"/>
          <cell r="EK170"/>
          <cell r="EL170"/>
          <cell r="EM170"/>
          <cell r="EN170"/>
          <cell r="EO170"/>
          <cell r="EP170"/>
          <cell r="EQ170"/>
          <cell r="ER170"/>
          <cell r="ES170"/>
          <cell r="ET170"/>
          <cell r="EU170"/>
          <cell r="EV170"/>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v>35730</v>
          </cell>
          <cell r="BA171">
            <v>35737</v>
          </cell>
          <cell r="BB171">
            <v>35744</v>
          </cell>
          <cell r="BC171">
            <v>35751</v>
          </cell>
          <cell r="BD171">
            <v>35758</v>
          </cell>
          <cell r="BE171">
            <v>35765</v>
          </cell>
          <cell r="BF171">
            <v>35772</v>
          </cell>
          <cell r="BG171">
            <v>35779</v>
          </cell>
          <cell r="BH171">
            <v>35786</v>
          </cell>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I171"/>
          <cell r="CJ171"/>
          <cell r="CK171"/>
          <cell r="CL171"/>
          <cell r="CM171"/>
          <cell r="CN171"/>
          <cell r="CO171"/>
          <cell r="CP171"/>
          <cell r="CQ171"/>
          <cell r="CR171"/>
          <cell r="CS171"/>
          <cell r="CT171"/>
          <cell r="CU171"/>
          <cell r="CV171"/>
          <cell r="CW171"/>
          <cell r="CX171"/>
          <cell r="CY171"/>
          <cell r="CZ171"/>
          <cell r="DA171"/>
          <cell r="DB171"/>
          <cell r="DC171"/>
          <cell r="DD171"/>
          <cell r="DE171"/>
          <cell r="DF171"/>
          <cell r="DG171"/>
          <cell r="DH171"/>
          <cell r="DI171"/>
          <cell r="DJ171"/>
          <cell r="DK171"/>
          <cell r="DL171"/>
          <cell r="DM171"/>
          <cell r="DN171"/>
          <cell r="DO171"/>
          <cell r="DP171"/>
          <cell r="DQ171"/>
          <cell r="DR171"/>
          <cell r="DS171"/>
          <cell r="DT171"/>
          <cell r="DU171"/>
          <cell r="DV171"/>
          <cell r="DW171"/>
          <cell r="DX171"/>
          <cell r="DY171"/>
          <cell r="DZ171"/>
          <cell r="EA171"/>
          <cell r="EB171"/>
          <cell r="EC171"/>
          <cell r="ED171"/>
          <cell r="EE171"/>
          <cell r="EF171"/>
          <cell r="EG171"/>
          <cell r="EH171"/>
          <cell r="EI171"/>
          <cell r="EJ171"/>
          <cell r="EK171"/>
          <cell r="EL171"/>
          <cell r="EM171"/>
          <cell r="EN171"/>
          <cell r="EO171"/>
          <cell r="EP171"/>
          <cell r="EQ171"/>
          <cell r="ER171"/>
          <cell r="ES171"/>
          <cell r="ET171"/>
          <cell r="EU171"/>
          <cell r="EV171"/>
          <cell r="EW171"/>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v>100</v>
          </cell>
          <cell r="BA172">
            <v>200</v>
          </cell>
          <cell r="BB172">
            <v>300</v>
          </cell>
          <cell r="BC172">
            <v>400</v>
          </cell>
          <cell r="BD172">
            <v>400</v>
          </cell>
          <cell r="BE172">
            <v>400</v>
          </cell>
          <cell r="BF172">
            <v>400</v>
          </cell>
          <cell r="BG172">
            <v>400</v>
          </cell>
          <cell r="BH172">
            <v>400</v>
          </cell>
          <cell r="BI172"/>
          <cell r="BJ172"/>
          <cell r="BK172"/>
          <cell r="BL172"/>
          <cell r="BM172"/>
          <cell r="BN172"/>
          <cell r="BP172"/>
          <cell r="BQ172"/>
          <cell r="BR172"/>
          <cell r="BS172"/>
          <cell r="BT172"/>
          <cell r="BU172"/>
          <cell r="BV172"/>
          <cell r="BW172"/>
          <cell r="BX172"/>
          <cell r="BY172"/>
          <cell r="BZ172"/>
          <cell r="CA172"/>
          <cell r="CB172"/>
          <cell r="CC172"/>
          <cell r="CD172"/>
          <cell r="CE172"/>
          <cell r="CF172"/>
          <cell r="CG172"/>
          <cell r="CH172"/>
          <cell r="CI172"/>
          <cell r="CJ172"/>
          <cell r="CK172"/>
          <cell r="CL172"/>
          <cell r="CM172"/>
          <cell r="CN172"/>
          <cell r="CO172"/>
          <cell r="CP172"/>
          <cell r="CQ172"/>
          <cell r="CR172"/>
          <cell r="CS172"/>
          <cell r="CT172"/>
          <cell r="CU172"/>
          <cell r="CV172"/>
          <cell r="CW172"/>
          <cell r="CX172"/>
          <cell r="CY172"/>
          <cell r="CZ172"/>
          <cell r="DA172"/>
          <cell r="DB172"/>
          <cell r="DC172"/>
          <cell r="DD172"/>
          <cell r="DE172"/>
          <cell r="DF172"/>
          <cell r="DG172"/>
          <cell r="DH172"/>
          <cell r="DI172"/>
          <cell r="DJ172"/>
          <cell r="DK172"/>
          <cell r="DL172"/>
          <cell r="DM172"/>
          <cell r="DN172"/>
          <cell r="DO172"/>
          <cell r="DP172"/>
          <cell r="DQ172"/>
          <cell r="DR172"/>
          <cell r="DS172"/>
          <cell r="DT172"/>
          <cell r="DU172"/>
          <cell r="DV172"/>
          <cell r="DW172"/>
          <cell r="DX172"/>
          <cell r="DY172"/>
          <cell r="DZ172"/>
          <cell r="EA172"/>
          <cell r="EB172"/>
          <cell r="EC172"/>
          <cell r="ED172"/>
          <cell r="EE172"/>
          <cell r="EF172"/>
          <cell r="EG172"/>
          <cell r="EH172"/>
          <cell r="EI172"/>
          <cell r="EJ172"/>
          <cell r="EK172"/>
          <cell r="EL172"/>
          <cell r="EM172"/>
          <cell r="EN172"/>
          <cell r="EO172"/>
          <cell r="EP172"/>
          <cell r="EQ172"/>
          <cell r="ER172"/>
          <cell r="ES172"/>
          <cell r="ET172"/>
          <cell r="EU172"/>
          <cell r="EV172"/>
          <cell r="EW172"/>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cell r="BD182"/>
          <cell r="BE182"/>
          <cell r="BF182"/>
          <cell r="BG182"/>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cell r="BU182"/>
          <cell r="BV182"/>
          <cell r="BW182"/>
          <cell r="BX182"/>
          <cell r="BY182"/>
          <cell r="BZ182"/>
          <cell r="CA182"/>
          <cell r="CB182"/>
          <cell r="CC182"/>
          <cell r="CD182"/>
          <cell r="CE182"/>
          <cell r="CF182"/>
          <cell r="CG182"/>
          <cell r="CH182"/>
          <cell r="CI182"/>
          <cell r="CJ182"/>
          <cell r="CK182"/>
          <cell r="CL182"/>
          <cell r="CM182"/>
          <cell r="CN182"/>
          <cell r="CO182"/>
          <cell r="CP182"/>
          <cell r="CQ182"/>
          <cell r="CR182"/>
          <cell r="CS182"/>
          <cell r="CT182"/>
          <cell r="CU182"/>
          <cell r="CV182"/>
          <cell r="CW182"/>
          <cell r="CX182"/>
          <cell r="CY182"/>
          <cell r="CZ182"/>
          <cell r="DA182"/>
          <cell r="DB182"/>
          <cell r="DC182"/>
          <cell r="DD182"/>
          <cell r="DE182"/>
          <cell r="DF182"/>
          <cell r="DG182"/>
          <cell r="DH182"/>
          <cell r="DI182"/>
          <cell r="DJ182"/>
          <cell r="DK182"/>
          <cell r="DL182"/>
          <cell r="DM182"/>
          <cell r="DN182"/>
          <cell r="DO182"/>
          <cell r="DP182"/>
          <cell r="DQ182"/>
          <cell r="DR182"/>
          <cell r="DS182"/>
          <cell r="DT182"/>
          <cell r="DU182"/>
          <cell r="DV182"/>
          <cell r="DW182"/>
          <cell r="DX182"/>
          <cell r="DY182"/>
          <cell r="DZ182"/>
          <cell r="EA182"/>
          <cell r="EB182"/>
          <cell r="EC182"/>
          <cell r="ED182"/>
          <cell r="EE182"/>
          <cell r="EF182"/>
          <cell r="EG182"/>
          <cell r="EH182"/>
          <cell r="EI182"/>
          <cell r="EJ182"/>
          <cell r="EK182"/>
          <cell r="EL182"/>
          <cell r="EM182"/>
          <cell r="EN182"/>
          <cell r="EO182"/>
          <cell r="EP182"/>
          <cell r="EQ182"/>
          <cell r="ER182"/>
          <cell r="ES182"/>
          <cell r="ET182"/>
          <cell r="EU182"/>
          <cell r="EV182"/>
          <cell r="EW182"/>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cell r="BD183"/>
          <cell r="BE183"/>
          <cell r="BF183"/>
          <cell r="BG183"/>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cell r="BU183"/>
          <cell r="BV183"/>
          <cell r="BW183"/>
          <cell r="BX183"/>
          <cell r="BY183"/>
          <cell r="BZ183"/>
          <cell r="CA183"/>
          <cell r="CB183"/>
          <cell r="CC183"/>
          <cell r="CD183"/>
          <cell r="CE183"/>
          <cell r="CF183"/>
          <cell r="CG183"/>
          <cell r="CH183"/>
          <cell r="CI183"/>
          <cell r="CJ183"/>
          <cell r="CK183"/>
          <cell r="CL183"/>
          <cell r="CM183"/>
          <cell r="CN183"/>
          <cell r="CO183"/>
          <cell r="CP183"/>
          <cell r="CQ183"/>
          <cell r="CR183"/>
          <cell r="CS183"/>
          <cell r="CT183"/>
          <cell r="CU183"/>
          <cell r="CV183"/>
          <cell r="CW183"/>
          <cell r="CX183"/>
          <cell r="CY183"/>
          <cell r="CZ183"/>
          <cell r="DA183"/>
          <cell r="DB183"/>
          <cell r="DC183"/>
          <cell r="DD183"/>
          <cell r="DE183"/>
          <cell r="DF183"/>
          <cell r="DG183"/>
          <cell r="DH183"/>
          <cell r="DI183"/>
          <cell r="DJ183"/>
          <cell r="DK183"/>
          <cell r="DL183"/>
          <cell r="DM183"/>
          <cell r="DN183"/>
          <cell r="DO183"/>
          <cell r="DP183"/>
          <cell r="DQ183"/>
          <cell r="DR183"/>
          <cell r="DS183"/>
          <cell r="DT183"/>
          <cell r="DU183"/>
          <cell r="DV183"/>
          <cell r="DW183"/>
          <cell r="DX183"/>
          <cell r="DY183"/>
          <cell r="DZ183"/>
          <cell r="EA183"/>
          <cell r="EB183"/>
          <cell r="EC183"/>
          <cell r="ED183"/>
          <cell r="EE183"/>
          <cell r="EF183"/>
          <cell r="EG183"/>
          <cell r="EH183"/>
          <cell r="EI183"/>
          <cell r="EJ183"/>
          <cell r="EK183"/>
          <cell r="EL183"/>
          <cell r="EM183"/>
          <cell r="EN183"/>
          <cell r="EO183"/>
          <cell r="EP183"/>
          <cell r="EQ183"/>
          <cell r="ER183"/>
          <cell r="ES183"/>
          <cell r="ET183"/>
          <cell r="EU183"/>
          <cell r="EV183"/>
          <cell r="EW183"/>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cell r="BD184"/>
          <cell r="BE184"/>
          <cell r="BF184"/>
          <cell r="BG184"/>
          <cell r="BH184"/>
          <cell r="BI184"/>
          <cell r="BJ184"/>
          <cell r="BK184"/>
          <cell r="BL184"/>
          <cell r="BM184"/>
          <cell r="BN184">
            <v>225</v>
          </cell>
          <cell r="BO184">
            <v>450</v>
          </cell>
          <cell r="BP184">
            <v>450</v>
          </cell>
          <cell r="BQ184">
            <v>675</v>
          </cell>
          <cell r="BR184">
            <v>450</v>
          </cell>
          <cell r="BS184">
            <v>675</v>
          </cell>
          <cell r="BT184">
            <v>900</v>
          </cell>
          <cell r="BU184">
            <v>900</v>
          </cell>
          <cell r="BV184"/>
          <cell r="BW184"/>
          <cell r="BX184"/>
          <cell r="BY184"/>
          <cell r="BZ184"/>
          <cell r="CA184"/>
          <cell r="CB184"/>
          <cell r="CC184"/>
          <cell r="CD184"/>
          <cell r="CE184"/>
          <cell r="CF184"/>
          <cell r="CG184"/>
          <cell r="CH184"/>
          <cell r="CI184"/>
          <cell r="CJ184"/>
          <cell r="CK184"/>
          <cell r="CL184"/>
          <cell r="CM184"/>
          <cell r="CN184"/>
          <cell r="CO184"/>
          <cell r="CP184"/>
          <cell r="CQ184"/>
          <cell r="CR184"/>
          <cell r="CS184"/>
          <cell r="CT184"/>
          <cell r="CU184"/>
          <cell r="CV184"/>
          <cell r="CW184"/>
          <cell r="CX184"/>
          <cell r="CY184"/>
          <cell r="CZ184"/>
          <cell r="DA184"/>
          <cell r="DB184"/>
          <cell r="DC184"/>
          <cell r="DD184"/>
          <cell r="DE184"/>
          <cell r="DF184"/>
          <cell r="DG184"/>
          <cell r="DH184"/>
          <cell r="DI184"/>
          <cell r="DJ184"/>
          <cell r="DK184"/>
          <cell r="DL184"/>
          <cell r="DM184"/>
          <cell r="DN184"/>
          <cell r="DO184"/>
          <cell r="DP184"/>
          <cell r="DQ184"/>
          <cell r="DR184"/>
          <cell r="DS184"/>
          <cell r="DT184"/>
          <cell r="DU184"/>
          <cell r="DV184"/>
          <cell r="DW184"/>
          <cell r="DX184"/>
          <cell r="DY184"/>
          <cell r="DZ184"/>
          <cell r="EA184"/>
          <cell r="EB184"/>
          <cell r="EC184"/>
          <cell r="ED184"/>
          <cell r="EE184"/>
          <cell r="EF184"/>
          <cell r="EG184"/>
          <cell r="EH184"/>
          <cell r="EI184"/>
          <cell r="EJ184"/>
          <cell r="EK184"/>
          <cell r="EL184"/>
          <cell r="EM184"/>
          <cell r="EN184"/>
          <cell r="EO184"/>
          <cell r="EP184"/>
          <cell r="EQ184"/>
          <cell r="ER184"/>
          <cell r="ES184"/>
          <cell r="ET184"/>
          <cell r="EU184"/>
          <cell r="EV184"/>
          <cell r="EW184"/>
        </row>
        <row r="186">
          <cell r="T186" t="str">
            <v>BUDGET FORECAST</v>
          </cell>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v>35730</v>
          </cell>
          <cell r="BA186">
            <v>35737</v>
          </cell>
          <cell r="BB186">
            <v>35744</v>
          </cell>
          <cell r="BC186">
            <v>35751</v>
          </cell>
          <cell r="BD186">
            <v>35758</v>
          </cell>
          <cell r="BE186">
            <v>35765</v>
          </cell>
          <cell r="BF186">
            <v>35772</v>
          </cell>
          <cell r="BG186">
            <v>35779</v>
          </cell>
          <cell r="BH186">
            <v>35786</v>
          </cell>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I186"/>
          <cell r="CJ186"/>
          <cell r="CK186"/>
          <cell r="CL186"/>
          <cell r="CM186"/>
          <cell r="CN186"/>
          <cell r="CO186"/>
          <cell r="CP186"/>
          <cell r="CQ186"/>
          <cell r="CR186"/>
          <cell r="CS186"/>
          <cell r="CT186"/>
          <cell r="CU186"/>
          <cell r="CV186"/>
          <cell r="CW186"/>
          <cell r="CX186"/>
          <cell r="CY186"/>
          <cell r="CZ186"/>
          <cell r="DA186"/>
          <cell r="DB186"/>
          <cell r="DC186"/>
          <cell r="DD186"/>
          <cell r="DE186"/>
          <cell r="DF186"/>
          <cell r="DG186"/>
          <cell r="DH186"/>
          <cell r="DI186"/>
          <cell r="DJ186"/>
          <cell r="DK186"/>
          <cell r="DL186"/>
          <cell r="DM186"/>
          <cell r="DN186"/>
          <cell r="DO186"/>
          <cell r="DP186"/>
          <cell r="DQ186"/>
          <cell r="DR186"/>
          <cell r="DS186"/>
          <cell r="DT186"/>
          <cell r="DU186"/>
          <cell r="DV186"/>
          <cell r="DW186"/>
          <cell r="DX186"/>
          <cell r="DY186"/>
          <cell r="DZ186"/>
          <cell r="EA186"/>
          <cell r="EB186"/>
          <cell r="EC186"/>
          <cell r="ED186"/>
          <cell r="EE186"/>
          <cell r="EF186"/>
          <cell r="EG186"/>
          <cell r="EH186"/>
          <cell r="EI186"/>
          <cell r="EJ186"/>
          <cell r="EK186"/>
          <cell r="EL186"/>
          <cell r="EM186"/>
          <cell r="EN186"/>
          <cell r="EO186"/>
          <cell r="EP186"/>
          <cell r="EQ186"/>
          <cell r="ER186"/>
          <cell r="ES186"/>
          <cell r="ET186"/>
          <cell r="EU186"/>
          <cell r="EV186"/>
          <cell r="EW186"/>
          <cell r="EX186"/>
          <cell r="EY186"/>
          <cell r="EZ186"/>
          <cell r="FA186"/>
          <cell r="FB186"/>
          <cell r="FC186"/>
          <cell r="FD186"/>
          <cell r="FE186"/>
          <cell r="FF186"/>
          <cell r="FG186"/>
          <cell r="FH186"/>
          <cell r="FI186"/>
        </row>
        <row r="187">
          <cell r="T187" t="str">
            <v>BUDGET FORECAST</v>
          </cell>
          <cell r="V187" t="str">
            <v>PRE PROD</v>
          </cell>
          <cell r="W187">
            <v>30</v>
          </cell>
          <cell r="X187">
            <v>90000</v>
          </cell>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v>3000</v>
          </cell>
          <cell r="BA187">
            <v>6000</v>
          </cell>
          <cell r="BB187">
            <v>9000</v>
          </cell>
          <cell r="BC187">
            <v>12000</v>
          </cell>
          <cell r="BD187">
            <v>12000</v>
          </cell>
          <cell r="BE187">
            <v>12000</v>
          </cell>
          <cell r="BF187">
            <v>12000</v>
          </cell>
          <cell r="BG187">
            <v>12000</v>
          </cell>
          <cell r="BH187">
            <v>12000</v>
          </cell>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I187"/>
          <cell r="CJ187"/>
          <cell r="CK187"/>
          <cell r="CL187"/>
          <cell r="CM187"/>
          <cell r="CN187"/>
          <cell r="CO187"/>
          <cell r="CP187"/>
          <cell r="CQ187"/>
          <cell r="CR187"/>
          <cell r="CS187"/>
          <cell r="CT187"/>
          <cell r="CU187"/>
          <cell r="CV187"/>
          <cell r="CW187"/>
          <cell r="CX187"/>
          <cell r="CY187"/>
          <cell r="CZ187"/>
          <cell r="DA187"/>
          <cell r="DB187"/>
          <cell r="DC187"/>
          <cell r="DD187"/>
          <cell r="DE187"/>
          <cell r="DF187"/>
          <cell r="DG187"/>
          <cell r="DH187"/>
          <cell r="DI187"/>
          <cell r="DJ187"/>
          <cell r="DK187"/>
          <cell r="DL187"/>
          <cell r="DM187"/>
          <cell r="DN187"/>
          <cell r="DO187"/>
          <cell r="DP187"/>
          <cell r="DQ187"/>
          <cell r="DR187"/>
          <cell r="DS187"/>
          <cell r="DT187"/>
          <cell r="DU187"/>
          <cell r="DV187"/>
          <cell r="DW187"/>
          <cell r="DX187"/>
          <cell r="DY187"/>
          <cell r="DZ187"/>
          <cell r="EA187"/>
          <cell r="EB187"/>
          <cell r="EC187"/>
          <cell r="ED187"/>
          <cell r="EE187"/>
          <cell r="EF187"/>
          <cell r="EG187"/>
          <cell r="EH187"/>
          <cell r="EI187"/>
          <cell r="EJ187"/>
          <cell r="EK187"/>
          <cell r="EL187"/>
          <cell r="EM187"/>
          <cell r="EN187"/>
          <cell r="EO187"/>
          <cell r="EP187"/>
          <cell r="EQ187"/>
          <cell r="ER187"/>
          <cell r="ES187"/>
          <cell r="ET187"/>
          <cell r="EU187"/>
          <cell r="EV187"/>
          <cell r="EW187"/>
          <cell r="EX187"/>
          <cell r="EY187"/>
          <cell r="EZ187"/>
          <cell r="FA187"/>
          <cell r="FB187"/>
          <cell r="FC187"/>
          <cell r="FD187"/>
          <cell r="FE187"/>
          <cell r="FF187"/>
          <cell r="FG187"/>
          <cell r="FH187"/>
          <cell r="FI187"/>
        </row>
        <row r="188">
          <cell r="V188" t="str">
            <v>PRE PROD</v>
          </cell>
          <cell r="W188">
            <v>30</v>
          </cell>
          <cell r="X188">
            <v>97000</v>
          </cell>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v>3000</v>
          </cell>
          <cell r="BA188">
            <v>6000</v>
          </cell>
          <cell r="BB188">
            <v>9000</v>
          </cell>
          <cell r="BC188">
            <v>12000</v>
          </cell>
          <cell r="BD188">
            <v>12000</v>
          </cell>
          <cell r="BE188">
            <v>12000</v>
          </cell>
          <cell r="BF188">
            <v>13000</v>
          </cell>
          <cell r="BG188">
            <v>18000</v>
          </cell>
          <cell r="BH188">
            <v>12000</v>
          </cell>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I188"/>
          <cell r="CJ188"/>
          <cell r="CK188"/>
          <cell r="CL188"/>
          <cell r="CM188"/>
          <cell r="CN188"/>
          <cell r="CO188"/>
          <cell r="CP188"/>
          <cell r="CQ188"/>
          <cell r="CR188"/>
          <cell r="CS188"/>
          <cell r="CT188"/>
          <cell r="CU188"/>
          <cell r="CV188"/>
          <cell r="CW188"/>
          <cell r="CX188"/>
          <cell r="CY188"/>
          <cell r="CZ188"/>
          <cell r="DA188"/>
          <cell r="DB188"/>
          <cell r="DC188"/>
          <cell r="DD188"/>
          <cell r="DE188"/>
          <cell r="DF188"/>
          <cell r="DG188"/>
          <cell r="DH188"/>
          <cell r="DI188"/>
          <cell r="DJ188"/>
          <cell r="DK188"/>
          <cell r="DL188"/>
          <cell r="DM188"/>
          <cell r="DN188"/>
          <cell r="DO188"/>
          <cell r="DP188"/>
          <cell r="DQ188"/>
          <cell r="DR188"/>
          <cell r="DS188"/>
          <cell r="DT188"/>
          <cell r="DU188"/>
          <cell r="DV188"/>
          <cell r="DW188"/>
          <cell r="DX188"/>
          <cell r="DY188"/>
          <cell r="DZ188"/>
          <cell r="EA188"/>
          <cell r="EB188"/>
          <cell r="EC188"/>
          <cell r="ED188"/>
          <cell r="EE188"/>
          <cell r="EF188"/>
          <cell r="EG188"/>
          <cell r="EH188"/>
          <cell r="EI188"/>
          <cell r="EJ188"/>
          <cell r="EK188"/>
          <cell r="EL188"/>
          <cell r="EM188"/>
          <cell r="EN188"/>
          <cell r="EO188"/>
          <cell r="EP188"/>
          <cell r="EQ188"/>
          <cell r="ER188"/>
          <cell r="ES188"/>
          <cell r="ET188"/>
          <cell r="EU188"/>
          <cell r="EV188"/>
          <cell r="EW188"/>
          <cell r="EX188"/>
          <cell r="EY188"/>
          <cell r="EZ188"/>
          <cell r="FA188"/>
          <cell r="FB188"/>
          <cell r="FC188"/>
          <cell r="FD188"/>
          <cell r="FE188"/>
          <cell r="FF188"/>
          <cell r="FG188"/>
          <cell r="FH188"/>
          <cell r="FI188"/>
        </row>
        <row r="189">
          <cell r="V189" t="str">
            <v>PRODUCTION</v>
          </cell>
          <cell r="W189">
            <v>150</v>
          </cell>
          <cell r="X189">
            <v>438750</v>
          </cell>
          <cell r="AA189">
            <v>0</v>
          </cell>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cell r="BD189"/>
          <cell r="BE189"/>
          <cell r="BF189"/>
          <cell r="BG189"/>
          <cell r="BH189">
            <v>0</v>
          </cell>
          <cell r="BI189">
            <v>0</v>
          </cell>
          <cell r="BJ189">
            <v>0</v>
          </cell>
          <cell r="BK189">
            <v>0</v>
          </cell>
          <cell r="BL189">
            <v>56250</v>
          </cell>
          <cell r="BM189">
            <v>63750</v>
          </cell>
          <cell r="BN189">
            <v>63750</v>
          </cell>
          <cell r="BO189">
            <v>63750</v>
          </cell>
          <cell r="BP189">
            <v>63750</v>
          </cell>
          <cell r="BQ189">
            <v>63750</v>
          </cell>
          <cell r="BR189">
            <v>63750</v>
          </cell>
          <cell r="BS189"/>
          <cell r="BT189"/>
          <cell r="BU189"/>
          <cell r="BV189"/>
          <cell r="BW189"/>
          <cell r="BX189"/>
          <cell r="BY189"/>
          <cell r="BZ189"/>
          <cell r="CA189"/>
          <cell r="CB189"/>
          <cell r="CC189"/>
          <cell r="CD189"/>
          <cell r="CE189"/>
          <cell r="CF189"/>
          <cell r="CG189"/>
          <cell r="CH189"/>
          <cell r="CI189"/>
          <cell r="CJ189"/>
          <cell r="CK189"/>
          <cell r="CL189"/>
          <cell r="CM189"/>
          <cell r="CN189"/>
          <cell r="CO189"/>
          <cell r="CP189"/>
          <cell r="CQ189"/>
          <cell r="CR189"/>
          <cell r="CS189"/>
          <cell r="CT189"/>
          <cell r="CU189"/>
          <cell r="CV189"/>
          <cell r="CW189"/>
          <cell r="CX189"/>
          <cell r="CY189"/>
          <cell r="CZ189"/>
          <cell r="DA189"/>
          <cell r="DB189"/>
          <cell r="DC189"/>
          <cell r="DD189"/>
          <cell r="DE189"/>
          <cell r="DF189"/>
          <cell r="DG189"/>
          <cell r="DH189"/>
          <cell r="DI189"/>
          <cell r="DJ189"/>
          <cell r="DK189"/>
          <cell r="DL189"/>
          <cell r="DM189"/>
          <cell r="DN189"/>
          <cell r="DO189"/>
          <cell r="DP189"/>
          <cell r="DQ189"/>
          <cell r="DR189"/>
          <cell r="DS189"/>
          <cell r="DT189"/>
          <cell r="DU189"/>
          <cell r="DV189"/>
          <cell r="DW189"/>
          <cell r="DX189"/>
          <cell r="DY189"/>
          <cell r="DZ189"/>
          <cell r="EA189"/>
          <cell r="EB189"/>
          <cell r="EC189"/>
          <cell r="ED189"/>
          <cell r="EE189"/>
          <cell r="EF189"/>
          <cell r="EG189"/>
          <cell r="EH189"/>
          <cell r="EI189"/>
          <cell r="EJ189"/>
          <cell r="EK189"/>
          <cell r="EL189"/>
          <cell r="EM189"/>
          <cell r="EN189"/>
          <cell r="EO189"/>
          <cell r="EP189"/>
          <cell r="EQ189"/>
          <cell r="ER189"/>
          <cell r="ES189"/>
          <cell r="ET189"/>
          <cell r="EU189"/>
          <cell r="EV189"/>
          <cell r="EW189"/>
          <cell r="EX189"/>
          <cell r="EY189"/>
          <cell r="EZ189"/>
          <cell r="FA189"/>
          <cell r="FB189"/>
          <cell r="FC189"/>
          <cell r="FD189"/>
          <cell r="FE189"/>
          <cell r="FF189"/>
          <cell r="FG189"/>
          <cell r="FH189"/>
          <cell r="FI189"/>
        </row>
        <row r="190">
          <cell r="V190" t="str">
            <v>PRODUCTION</v>
          </cell>
          <cell r="W190">
            <v>150</v>
          </cell>
          <cell r="X190">
            <v>531400</v>
          </cell>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cell r="BD190"/>
          <cell r="BE190"/>
          <cell r="BF190"/>
          <cell r="BG190"/>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cell r="BT190"/>
          <cell r="BU190"/>
          <cell r="BV190"/>
          <cell r="BW190"/>
          <cell r="BX190"/>
          <cell r="BY190"/>
          <cell r="BZ190"/>
          <cell r="CA190"/>
          <cell r="CB190"/>
          <cell r="CC190"/>
          <cell r="CD190"/>
          <cell r="CE190"/>
          <cell r="CF190"/>
          <cell r="CG190"/>
          <cell r="CH190"/>
          <cell r="CI190"/>
          <cell r="CJ190"/>
          <cell r="CK190"/>
          <cell r="CL190"/>
          <cell r="CM190"/>
          <cell r="CN190"/>
          <cell r="CO190"/>
          <cell r="CP190"/>
          <cell r="CQ190"/>
          <cell r="CR190"/>
          <cell r="CS190"/>
          <cell r="CT190"/>
          <cell r="CU190"/>
          <cell r="CV190"/>
          <cell r="CW190"/>
          <cell r="CX190"/>
          <cell r="CY190"/>
          <cell r="CZ190"/>
          <cell r="DA190"/>
          <cell r="DB190"/>
          <cell r="DC190"/>
          <cell r="DD190"/>
          <cell r="DE190"/>
          <cell r="DF190"/>
          <cell r="DG190"/>
          <cell r="DH190"/>
          <cell r="DI190"/>
          <cell r="DJ190"/>
          <cell r="DK190"/>
          <cell r="DL190"/>
          <cell r="DM190"/>
          <cell r="DN190"/>
          <cell r="DO190"/>
          <cell r="DP190"/>
          <cell r="DQ190"/>
          <cell r="DR190"/>
          <cell r="DS190"/>
          <cell r="DT190"/>
          <cell r="DU190"/>
          <cell r="DV190"/>
          <cell r="DW190"/>
          <cell r="DX190"/>
          <cell r="DY190"/>
          <cell r="DZ190"/>
          <cell r="EA190"/>
          <cell r="EB190"/>
          <cell r="EC190"/>
          <cell r="ED190"/>
          <cell r="EE190"/>
          <cell r="EF190"/>
          <cell r="EG190"/>
          <cell r="EH190"/>
          <cell r="EI190"/>
          <cell r="EJ190"/>
          <cell r="EK190"/>
          <cell r="EL190"/>
          <cell r="EM190"/>
          <cell r="EN190"/>
          <cell r="EO190"/>
          <cell r="EP190"/>
          <cell r="EQ190"/>
          <cell r="ER190"/>
          <cell r="ES190"/>
          <cell r="ET190"/>
          <cell r="EU190"/>
          <cell r="EV190"/>
          <cell r="EW190"/>
          <cell r="EX190"/>
          <cell r="EY190"/>
          <cell r="EZ190"/>
          <cell r="FA190"/>
          <cell r="FB190"/>
          <cell r="FC190"/>
          <cell r="FD190"/>
          <cell r="FE190"/>
          <cell r="FF190"/>
          <cell r="FG190"/>
          <cell r="FH190"/>
          <cell r="FI190"/>
        </row>
        <row r="191">
          <cell r="V191" t="str">
            <v>INK &amp; PAINT</v>
          </cell>
          <cell r="W191">
            <v>8</v>
          </cell>
          <cell r="X191">
            <v>34200</v>
          </cell>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cell r="BD191"/>
          <cell r="BE191"/>
          <cell r="BF191"/>
          <cell r="BG191"/>
          <cell r="BH191"/>
          <cell r="BI191"/>
          <cell r="BJ191"/>
          <cell r="BK191"/>
          <cell r="BL191"/>
          <cell r="BM191"/>
          <cell r="BN191">
            <v>1800</v>
          </cell>
          <cell r="BO191">
            <v>3600</v>
          </cell>
          <cell r="BP191">
            <v>5400</v>
          </cell>
          <cell r="BQ191">
            <v>3600</v>
          </cell>
          <cell r="BR191">
            <v>5400</v>
          </cell>
          <cell r="BS191">
            <v>7200</v>
          </cell>
          <cell r="BT191">
            <v>7200</v>
          </cell>
          <cell r="BU191"/>
          <cell r="BV191"/>
          <cell r="BW191"/>
          <cell r="BX191"/>
          <cell r="BY191"/>
          <cell r="BZ191"/>
          <cell r="CA191"/>
          <cell r="CB191"/>
          <cell r="CC191"/>
          <cell r="CD191"/>
          <cell r="CE191"/>
          <cell r="CF191"/>
          <cell r="CG191"/>
          <cell r="CH191"/>
          <cell r="CI191"/>
          <cell r="CJ191"/>
          <cell r="CK191"/>
          <cell r="CL191"/>
          <cell r="CM191"/>
          <cell r="CN191"/>
          <cell r="CO191"/>
          <cell r="CP191"/>
          <cell r="CQ191"/>
          <cell r="CR191"/>
          <cell r="CS191"/>
          <cell r="CT191"/>
          <cell r="CU191"/>
          <cell r="CV191"/>
          <cell r="CW191"/>
          <cell r="CX191"/>
          <cell r="CY191"/>
          <cell r="CZ191"/>
          <cell r="DA191"/>
          <cell r="DB191"/>
          <cell r="DC191"/>
          <cell r="DD191"/>
          <cell r="DE191"/>
          <cell r="DF191"/>
          <cell r="DG191"/>
          <cell r="DH191"/>
          <cell r="DI191"/>
          <cell r="DJ191"/>
          <cell r="DK191"/>
          <cell r="DL191"/>
          <cell r="DM191"/>
          <cell r="DN191"/>
          <cell r="DO191"/>
          <cell r="DP191"/>
          <cell r="DQ191"/>
          <cell r="DR191"/>
          <cell r="DS191"/>
          <cell r="DT191"/>
          <cell r="DU191"/>
          <cell r="DV191"/>
          <cell r="DW191"/>
          <cell r="DX191"/>
          <cell r="DY191"/>
          <cell r="DZ191"/>
          <cell r="EA191"/>
          <cell r="EB191"/>
          <cell r="EC191"/>
          <cell r="ED191"/>
          <cell r="EE191"/>
          <cell r="EF191"/>
          <cell r="EG191"/>
          <cell r="EH191"/>
          <cell r="EI191"/>
          <cell r="EJ191"/>
          <cell r="EK191"/>
          <cell r="EL191"/>
          <cell r="EM191"/>
          <cell r="EN191"/>
          <cell r="EO191"/>
          <cell r="EP191"/>
          <cell r="EQ191"/>
          <cell r="ER191"/>
          <cell r="ES191"/>
          <cell r="ET191"/>
          <cell r="EU191"/>
          <cell r="EV191"/>
          <cell r="EW191"/>
          <cell r="EX191"/>
          <cell r="EY191"/>
          <cell r="EZ191"/>
          <cell r="FA191"/>
          <cell r="FB191"/>
          <cell r="FC191"/>
          <cell r="FD191"/>
          <cell r="FE191"/>
          <cell r="FF191"/>
          <cell r="FG191"/>
          <cell r="FH191"/>
          <cell r="FI191"/>
        </row>
        <row r="192">
          <cell r="V192" t="str">
            <v>INK &amp; PAINT</v>
          </cell>
          <cell r="W192">
            <v>8</v>
          </cell>
          <cell r="X192">
            <v>39600</v>
          </cell>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cell r="BD192"/>
          <cell r="BE192"/>
          <cell r="BF192"/>
          <cell r="BG192"/>
          <cell r="BH192"/>
          <cell r="BI192"/>
          <cell r="BJ192"/>
          <cell r="BK192"/>
          <cell r="BL192"/>
          <cell r="BM192"/>
          <cell r="BN192">
            <v>1800</v>
          </cell>
          <cell r="BO192">
            <v>3600</v>
          </cell>
          <cell r="BP192">
            <v>5400</v>
          </cell>
          <cell r="BQ192">
            <v>7200</v>
          </cell>
          <cell r="BR192">
            <v>7200</v>
          </cell>
          <cell r="BS192">
            <v>7200</v>
          </cell>
          <cell r="BT192">
            <v>7200</v>
          </cell>
          <cell r="BU192"/>
          <cell r="BV192"/>
          <cell r="BW192"/>
          <cell r="BX192"/>
          <cell r="BY192"/>
          <cell r="BZ192"/>
          <cell r="CA192"/>
          <cell r="CB192"/>
          <cell r="CC192"/>
          <cell r="CD192"/>
          <cell r="CE192"/>
          <cell r="CF192"/>
          <cell r="CG192"/>
          <cell r="CH192"/>
          <cell r="CI192"/>
          <cell r="CJ192"/>
          <cell r="CK192"/>
          <cell r="CL192"/>
          <cell r="CM192"/>
          <cell r="CN192"/>
          <cell r="CO192"/>
          <cell r="CP192"/>
          <cell r="CQ192"/>
          <cell r="CR192"/>
          <cell r="CS192"/>
          <cell r="CT192"/>
          <cell r="CU192"/>
          <cell r="CV192"/>
          <cell r="CW192"/>
          <cell r="CX192"/>
          <cell r="CY192"/>
          <cell r="CZ192"/>
          <cell r="DA192"/>
          <cell r="DB192"/>
          <cell r="DC192"/>
          <cell r="DD192"/>
          <cell r="DE192"/>
          <cell r="DF192"/>
          <cell r="DG192"/>
          <cell r="DH192"/>
          <cell r="DI192"/>
          <cell r="DJ192"/>
          <cell r="DK192"/>
          <cell r="DL192"/>
          <cell r="DM192"/>
          <cell r="DN192"/>
          <cell r="DO192"/>
          <cell r="DP192"/>
          <cell r="DQ192"/>
          <cell r="DR192"/>
          <cell r="DS192"/>
          <cell r="DT192"/>
          <cell r="DU192"/>
          <cell r="DV192"/>
          <cell r="DW192"/>
          <cell r="DX192"/>
          <cell r="DY192"/>
          <cell r="DZ192"/>
          <cell r="EA192"/>
          <cell r="EB192"/>
          <cell r="EC192"/>
          <cell r="ED192"/>
          <cell r="EE192"/>
          <cell r="EF192"/>
          <cell r="EG192"/>
          <cell r="EH192"/>
          <cell r="EI192"/>
          <cell r="EJ192"/>
          <cell r="EK192"/>
          <cell r="EL192"/>
          <cell r="EM192"/>
          <cell r="EN192"/>
          <cell r="EO192"/>
          <cell r="EP192"/>
          <cell r="EQ192"/>
          <cell r="ER192"/>
          <cell r="ES192"/>
          <cell r="ET192"/>
          <cell r="EU192"/>
          <cell r="EV192"/>
          <cell r="EW192"/>
          <cell r="EX192"/>
          <cell r="EY192"/>
          <cell r="EZ192"/>
          <cell r="FA192"/>
          <cell r="FB192"/>
          <cell r="FC192"/>
          <cell r="FD192"/>
          <cell r="FE192"/>
          <cell r="FF192"/>
          <cell r="FG192"/>
          <cell r="FH192"/>
          <cell r="FI192"/>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cell r="BD196"/>
          <cell r="BE196"/>
          <cell r="BF196"/>
          <cell r="BG196"/>
          <cell r="BH196"/>
          <cell r="BJ196"/>
          <cell r="BK196"/>
          <cell r="BT196">
            <v>35870</v>
          </cell>
          <cell r="BU196"/>
          <cell r="BV196"/>
          <cell r="BW196"/>
          <cell r="BX196"/>
          <cell r="BY196"/>
          <cell r="BZ196"/>
          <cell r="CA196"/>
          <cell r="CB196"/>
          <cell r="CC196"/>
          <cell r="CD196"/>
          <cell r="CE196"/>
          <cell r="CF196"/>
          <cell r="CG196"/>
          <cell r="CH196"/>
          <cell r="CI196"/>
          <cell r="CJ196"/>
          <cell r="CK196"/>
          <cell r="CL196"/>
          <cell r="CM196"/>
          <cell r="CN196"/>
          <cell r="CO196"/>
          <cell r="CP196"/>
          <cell r="CQ196"/>
          <cell r="CR196"/>
          <cell r="CS196"/>
          <cell r="CT196"/>
          <cell r="CU196"/>
          <cell r="CV196"/>
          <cell r="CW196"/>
          <cell r="CX196"/>
          <cell r="CY196"/>
          <cell r="CZ196"/>
          <cell r="DA196"/>
          <cell r="DB196"/>
          <cell r="DC196"/>
          <cell r="DD196"/>
          <cell r="DE196"/>
          <cell r="DF196"/>
          <cell r="DG196"/>
          <cell r="DH196"/>
          <cell r="DI196"/>
          <cell r="DJ196"/>
          <cell r="DK196"/>
          <cell r="DL196"/>
          <cell r="DM196"/>
          <cell r="DN196"/>
          <cell r="DO196"/>
          <cell r="DP196"/>
          <cell r="DQ196"/>
          <cell r="DR196"/>
          <cell r="DS196"/>
          <cell r="DT196"/>
          <cell r="DU196"/>
          <cell r="DV196"/>
          <cell r="DW196"/>
          <cell r="DX196"/>
          <cell r="DY196"/>
          <cell r="DZ196"/>
          <cell r="EA196"/>
          <cell r="EB196"/>
          <cell r="EC196"/>
          <cell r="ED196"/>
          <cell r="EE196"/>
          <cell r="EF196"/>
          <cell r="EG196"/>
          <cell r="EH196"/>
          <cell r="EI196"/>
          <cell r="EJ196"/>
          <cell r="EK196"/>
          <cell r="EL196"/>
          <cell r="EM196"/>
          <cell r="EN196"/>
          <cell r="EO196"/>
          <cell r="EP196"/>
          <cell r="EQ196"/>
          <cell r="ER196"/>
          <cell r="ES196"/>
          <cell r="ET196"/>
          <cell r="EU196"/>
          <cell r="EV196"/>
        </row>
        <row r="197">
          <cell r="S197" t="str">
            <v>COST TO DATE</v>
          </cell>
          <cell r="T197" t="str">
            <v>ACTUAL COST TO DATE</v>
          </cell>
          <cell r="V197" t="str">
            <v>DIRECT TO DATE</v>
          </cell>
          <cell r="W197" t="str">
            <v>BUDGET</v>
          </cell>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cell r="BD197"/>
          <cell r="BE197"/>
          <cell r="BF197"/>
          <cell r="BG197"/>
          <cell r="BH197"/>
          <cell r="BJ197"/>
          <cell r="BK197"/>
          <cell r="BU197"/>
          <cell r="BV197"/>
          <cell r="BW197"/>
          <cell r="BX197"/>
          <cell r="BY197"/>
          <cell r="BZ197"/>
          <cell r="CA197"/>
          <cell r="CB197"/>
          <cell r="CC197"/>
          <cell r="CD197"/>
          <cell r="CE197"/>
          <cell r="CF197"/>
          <cell r="CG197"/>
          <cell r="CH197"/>
          <cell r="CI197"/>
          <cell r="CJ197"/>
          <cell r="CK197"/>
          <cell r="CL197"/>
          <cell r="CM197"/>
          <cell r="CN197"/>
          <cell r="CO197"/>
          <cell r="CP197"/>
          <cell r="CQ197"/>
          <cell r="CR197"/>
          <cell r="CS197"/>
          <cell r="CT197"/>
          <cell r="CU197"/>
          <cell r="CV197"/>
          <cell r="CW197"/>
          <cell r="CX197"/>
          <cell r="CY197"/>
          <cell r="CZ197"/>
          <cell r="DA197"/>
          <cell r="DB197"/>
          <cell r="DC197"/>
          <cell r="DD197"/>
          <cell r="DE197"/>
          <cell r="DF197"/>
          <cell r="DG197"/>
          <cell r="DH197"/>
          <cell r="DI197"/>
          <cell r="DJ197"/>
          <cell r="DK197"/>
          <cell r="DL197"/>
          <cell r="DM197"/>
          <cell r="DN197"/>
          <cell r="DO197"/>
          <cell r="DP197"/>
          <cell r="DQ197"/>
          <cell r="DR197"/>
          <cell r="DS197"/>
          <cell r="DT197"/>
          <cell r="DU197"/>
          <cell r="DV197"/>
          <cell r="DW197"/>
          <cell r="DX197"/>
          <cell r="DY197"/>
          <cell r="DZ197"/>
          <cell r="EA197"/>
          <cell r="EB197"/>
          <cell r="EC197"/>
          <cell r="ED197"/>
          <cell r="EE197"/>
          <cell r="EF197"/>
          <cell r="EG197"/>
          <cell r="EH197"/>
          <cell r="EI197"/>
          <cell r="EJ197"/>
          <cell r="EK197"/>
          <cell r="EL197"/>
          <cell r="EM197"/>
          <cell r="EN197"/>
          <cell r="EO197"/>
          <cell r="EP197"/>
          <cell r="EQ197"/>
          <cell r="ER197"/>
          <cell r="ES197"/>
          <cell r="ET197"/>
          <cell r="EU197"/>
          <cell r="EV197"/>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v>35898</v>
          </cell>
          <cell r="BY211">
            <v>35905</v>
          </cell>
          <cell r="BZ211">
            <v>35912</v>
          </cell>
          <cell r="CA211">
            <v>35919</v>
          </cell>
          <cell r="CB211">
            <v>35926</v>
          </cell>
          <cell r="CC211">
            <v>35933</v>
          </cell>
          <cell r="CD211">
            <v>35940</v>
          </cell>
          <cell r="CE211">
            <v>35947</v>
          </cell>
          <cell r="CF211">
            <v>35954</v>
          </cell>
          <cell r="CG211"/>
          <cell r="CH211"/>
          <cell r="CI211"/>
          <cell r="CJ211"/>
          <cell r="CK211"/>
          <cell r="CL211"/>
          <cell r="CM211"/>
          <cell r="CN211"/>
          <cell r="CO211"/>
          <cell r="CP211"/>
          <cell r="CQ211"/>
          <cell r="CR211"/>
          <cell r="CS211"/>
          <cell r="CT211"/>
          <cell r="CU211"/>
          <cell r="CV211"/>
          <cell r="CW211"/>
          <cell r="CX211"/>
          <cell r="CY211"/>
          <cell r="CZ211"/>
          <cell r="DA211"/>
          <cell r="DB211"/>
          <cell r="DC211"/>
          <cell r="DD211"/>
          <cell r="DE211"/>
          <cell r="DF211"/>
          <cell r="DG211"/>
          <cell r="DH211"/>
          <cell r="DI211"/>
          <cell r="DJ211"/>
          <cell r="DK211"/>
          <cell r="DL211"/>
          <cell r="DM211"/>
          <cell r="DN211"/>
          <cell r="DO211"/>
          <cell r="DP211"/>
          <cell r="DQ211"/>
          <cell r="DR211"/>
          <cell r="DS211"/>
          <cell r="DT211"/>
          <cell r="DU211"/>
          <cell r="DV211"/>
          <cell r="DW211"/>
          <cell r="DX211"/>
          <cell r="DY211"/>
          <cell r="DZ211"/>
          <cell r="EA211"/>
          <cell r="EB211"/>
          <cell r="EC211"/>
          <cell r="ED211"/>
          <cell r="EE211"/>
          <cell r="EF211"/>
          <cell r="EG211"/>
          <cell r="EH211"/>
          <cell r="EI211"/>
          <cell r="EJ211"/>
          <cell r="EK211"/>
          <cell r="EL211"/>
          <cell r="EM211"/>
          <cell r="EN211"/>
          <cell r="EO211"/>
          <cell r="EP211"/>
          <cell r="EQ211"/>
          <cell r="ER211"/>
          <cell r="ES211"/>
          <cell r="ET211"/>
          <cell r="EU211"/>
          <cell r="EV211"/>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v>35898</v>
          </cell>
          <cell r="BY212">
            <v>35905</v>
          </cell>
          <cell r="BZ212">
            <v>35912</v>
          </cell>
          <cell r="CA212">
            <v>35919</v>
          </cell>
          <cell r="CB212">
            <v>35926</v>
          </cell>
          <cell r="CC212">
            <v>35933</v>
          </cell>
          <cell r="CD212">
            <v>35940</v>
          </cell>
          <cell r="CE212">
            <v>35947</v>
          </cell>
          <cell r="CF212">
            <v>35954</v>
          </cell>
          <cell r="CG212"/>
          <cell r="CH212"/>
          <cell r="CI212"/>
          <cell r="CJ212"/>
          <cell r="CK212"/>
          <cell r="CL212"/>
          <cell r="CM212"/>
          <cell r="CN212"/>
          <cell r="CO212"/>
          <cell r="CP212"/>
          <cell r="CQ212"/>
          <cell r="CR212"/>
          <cell r="CS212"/>
          <cell r="CT212"/>
          <cell r="CU212"/>
          <cell r="CV212"/>
          <cell r="CW212"/>
          <cell r="CX212"/>
          <cell r="CY212"/>
          <cell r="CZ212"/>
          <cell r="DA212"/>
          <cell r="DB212"/>
          <cell r="DC212"/>
          <cell r="DD212"/>
          <cell r="DE212"/>
          <cell r="DF212"/>
          <cell r="DG212"/>
          <cell r="DH212"/>
          <cell r="DI212"/>
          <cell r="DJ212"/>
          <cell r="DK212"/>
          <cell r="DL212"/>
          <cell r="DM212"/>
          <cell r="DN212"/>
          <cell r="DO212"/>
          <cell r="DP212"/>
          <cell r="DQ212"/>
          <cell r="DR212"/>
          <cell r="DS212"/>
          <cell r="DT212"/>
          <cell r="DU212"/>
          <cell r="DV212"/>
          <cell r="DW212"/>
          <cell r="DX212"/>
          <cell r="DY212"/>
          <cell r="DZ212"/>
          <cell r="EA212"/>
          <cell r="EB212"/>
          <cell r="EC212"/>
          <cell r="ED212"/>
          <cell r="EE212"/>
          <cell r="EF212"/>
          <cell r="EG212"/>
          <cell r="EH212"/>
          <cell r="EI212"/>
          <cell r="EJ212"/>
          <cell r="EK212"/>
          <cell r="EL212"/>
          <cell r="EM212"/>
          <cell r="EN212"/>
          <cell r="EO212"/>
          <cell r="EP212"/>
          <cell r="EQ212"/>
          <cell r="ER212"/>
          <cell r="ES212"/>
          <cell r="ET212"/>
          <cell r="EU212"/>
          <cell r="EV212"/>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v>125</v>
          </cell>
          <cell r="BY213">
            <v>250</v>
          </cell>
          <cell r="BZ213">
            <v>375</v>
          </cell>
          <cell r="CA213">
            <v>500</v>
          </cell>
          <cell r="CB213">
            <v>500</v>
          </cell>
          <cell r="CC213">
            <v>500</v>
          </cell>
          <cell r="CD213">
            <v>500</v>
          </cell>
          <cell r="CE213">
            <v>500</v>
          </cell>
          <cell r="CF213">
            <v>500</v>
          </cell>
          <cell r="CG213"/>
          <cell r="CH213"/>
          <cell r="CI213"/>
          <cell r="CJ213"/>
          <cell r="CK213"/>
          <cell r="CL213"/>
          <cell r="CM213"/>
          <cell r="CN213"/>
          <cell r="CO213"/>
          <cell r="CP213"/>
          <cell r="CQ213"/>
          <cell r="CR213"/>
          <cell r="CS213"/>
          <cell r="CT213"/>
          <cell r="CU213"/>
          <cell r="CV213"/>
          <cell r="CW213"/>
          <cell r="CX213"/>
          <cell r="CY213"/>
          <cell r="CZ213"/>
          <cell r="DA213"/>
          <cell r="DB213"/>
          <cell r="DC213"/>
          <cell r="DD213"/>
          <cell r="DE213"/>
          <cell r="DF213"/>
          <cell r="DG213"/>
          <cell r="DH213"/>
          <cell r="DI213"/>
          <cell r="DJ213"/>
          <cell r="DK213"/>
          <cell r="DL213"/>
          <cell r="DM213"/>
          <cell r="DN213"/>
          <cell r="DO213"/>
          <cell r="DP213"/>
          <cell r="DQ213"/>
          <cell r="DR213"/>
          <cell r="DS213"/>
          <cell r="DT213"/>
          <cell r="DU213"/>
          <cell r="DV213"/>
          <cell r="DW213"/>
          <cell r="DX213"/>
          <cell r="DY213"/>
          <cell r="DZ213"/>
          <cell r="EA213"/>
          <cell r="EB213"/>
          <cell r="EC213"/>
          <cell r="ED213"/>
          <cell r="EE213"/>
          <cell r="EF213"/>
          <cell r="EG213"/>
          <cell r="EH213"/>
          <cell r="EI213"/>
          <cell r="EJ213"/>
          <cell r="EK213"/>
          <cell r="EL213"/>
          <cell r="EM213"/>
          <cell r="EN213"/>
          <cell r="EO213"/>
          <cell r="EP213"/>
          <cell r="EQ213"/>
          <cell r="ER213"/>
          <cell r="ES213"/>
          <cell r="ET213"/>
          <cell r="EU213"/>
          <cell r="EV213"/>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v>0</v>
          </cell>
          <cell r="CC214">
            <v>0</v>
          </cell>
          <cell r="CD214">
            <v>0</v>
          </cell>
          <cell r="CE214">
            <v>125</v>
          </cell>
          <cell r="CF214">
            <v>250</v>
          </cell>
          <cell r="CG214">
            <v>375</v>
          </cell>
          <cell r="CH214">
            <v>500</v>
          </cell>
          <cell r="CI214">
            <v>500</v>
          </cell>
          <cell r="CJ214">
            <v>500</v>
          </cell>
          <cell r="CK214">
            <v>500</v>
          </cell>
          <cell r="CL214">
            <v>500</v>
          </cell>
          <cell r="CM214"/>
          <cell r="CN214"/>
          <cell r="CO214"/>
          <cell r="CP214"/>
          <cell r="CQ214"/>
          <cell r="CR214"/>
          <cell r="CS214"/>
          <cell r="CT214"/>
          <cell r="CU214"/>
          <cell r="CV214"/>
          <cell r="CW214"/>
          <cell r="CX214"/>
          <cell r="CY214"/>
          <cell r="CZ214"/>
          <cell r="DA214"/>
          <cell r="DB214"/>
          <cell r="DC214"/>
          <cell r="DD214"/>
          <cell r="DE214"/>
          <cell r="DF214"/>
          <cell r="DG214"/>
          <cell r="DH214"/>
          <cell r="DI214"/>
          <cell r="DJ214"/>
          <cell r="DK214"/>
          <cell r="DL214"/>
          <cell r="DM214"/>
          <cell r="DN214"/>
          <cell r="DO214"/>
          <cell r="DP214"/>
          <cell r="DQ214"/>
          <cell r="DR214"/>
          <cell r="DS214"/>
          <cell r="DT214"/>
          <cell r="DU214"/>
          <cell r="DV214"/>
          <cell r="DW214"/>
          <cell r="DX214"/>
          <cell r="DY214"/>
          <cell r="DZ214"/>
          <cell r="EA214"/>
          <cell r="EB214"/>
          <cell r="EC214"/>
          <cell r="ED214"/>
          <cell r="EE214"/>
          <cell r="EF214"/>
          <cell r="EG214"/>
          <cell r="EH214"/>
          <cell r="EI214"/>
          <cell r="EJ214"/>
          <cell r="EK214"/>
          <cell r="EL214"/>
          <cell r="EM214"/>
          <cell r="EN214"/>
          <cell r="EO214"/>
          <cell r="EP214"/>
          <cell r="EQ214"/>
          <cell r="ER214"/>
          <cell r="ES214"/>
          <cell r="ET214"/>
          <cell r="EU214"/>
          <cell r="EV214"/>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v>125</v>
          </cell>
          <cell r="CH215">
            <v>250</v>
          </cell>
          <cell r="CI215">
            <v>375</v>
          </cell>
          <cell r="CJ215">
            <v>500</v>
          </cell>
          <cell r="CK215">
            <v>500</v>
          </cell>
          <cell r="CL215">
            <v>500</v>
          </cell>
          <cell r="CM215">
            <v>500</v>
          </cell>
          <cell r="CN215">
            <v>500</v>
          </cell>
          <cell r="CO215"/>
          <cell r="CP215"/>
          <cell r="CQ215"/>
          <cell r="CR215"/>
          <cell r="CS215"/>
          <cell r="CT215"/>
          <cell r="CU215"/>
          <cell r="CV215"/>
          <cell r="CW215"/>
          <cell r="CX215"/>
          <cell r="CY215"/>
          <cell r="CZ215"/>
          <cell r="DA215"/>
          <cell r="DB215"/>
          <cell r="DC215"/>
          <cell r="DD215"/>
          <cell r="DE215"/>
          <cell r="DF215"/>
          <cell r="DG215"/>
          <cell r="DH215"/>
          <cell r="DI215"/>
          <cell r="DJ215"/>
          <cell r="DK215"/>
          <cell r="DL215"/>
          <cell r="DM215"/>
          <cell r="DN215"/>
          <cell r="DO215"/>
          <cell r="DP215"/>
          <cell r="DQ215"/>
          <cell r="DR215"/>
          <cell r="DS215"/>
          <cell r="DT215"/>
          <cell r="DU215"/>
          <cell r="DV215"/>
          <cell r="DW215"/>
          <cell r="DX215"/>
          <cell r="DY215"/>
          <cell r="DZ215"/>
          <cell r="EA215"/>
          <cell r="EB215"/>
          <cell r="EC215"/>
          <cell r="ED215"/>
          <cell r="EE215"/>
          <cell r="EF215"/>
          <cell r="EG215"/>
          <cell r="EH215"/>
          <cell r="EI215"/>
          <cell r="EJ215"/>
          <cell r="EK215"/>
          <cell r="EL215"/>
          <cell r="EM215"/>
          <cell r="EN215"/>
          <cell r="EO215"/>
          <cell r="EP215"/>
          <cell r="EQ215"/>
          <cell r="ER215"/>
          <cell r="ES215"/>
          <cell r="ET215"/>
          <cell r="EU215"/>
          <cell r="EV215"/>
        </row>
        <row r="217">
          <cell r="T217" t="str">
            <v>BUDGET FORECAST</v>
          </cell>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v>35898</v>
          </cell>
          <cell r="BY217">
            <v>35905</v>
          </cell>
          <cell r="BZ217">
            <v>35912</v>
          </cell>
          <cell r="CA217">
            <v>35919</v>
          </cell>
          <cell r="CB217">
            <v>35926</v>
          </cell>
          <cell r="CC217">
            <v>35933</v>
          </cell>
          <cell r="CD217">
            <v>35940</v>
          </cell>
          <cell r="CE217">
            <v>35947</v>
          </cell>
          <cell r="CF217">
            <v>35954</v>
          </cell>
          <cell r="CG217"/>
          <cell r="CH217"/>
          <cell r="CI217"/>
          <cell r="CJ217"/>
          <cell r="CK217"/>
          <cell r="CL217"/>
          <cell r="CM217"/>
          <cell r="CN217"/>
          <cell r="CO217"/>
          <cell r="CP217"/>
          <cell r="CQ217"/>
          <cell r="CR217"/>
          <cell r="CS217"/>
          <cell r="CT217"/>
          <cell r="CU217"/>
          <cell r="CV217"/>
          <cell r="CW217"/>
          <cell r="CX217"/>
          <cell r="CY217"/>
          <cell r="CZ217"/>
          <cell r="DA217"/>
          <cell r="DB217"/>
          <cell r="DC217"/>
          <cell r="DD217"/>
          <cell r="DE217"/>
          <cell r="DF217"/>
          <cell r="DG217"/>
          <cell r="DH217"/>
          <cell r="DI217"/>
          <cell r="DJ217"/>
          <cell r="DK217"/>
          <cell r="DL217"/>
          <cell r="DM217"/>
          <cell r="DN217"/>
          <cell r="DO217"/>
          <cell r="DP217"/>
          <cell r="DQ217"/>
          <cell r="DR217"/>
          <cell r="DS217"/>
          <cell r="DT217"/>
          <cell r="DU217"/>
          <cell r="DV217"/>
          <cell r="DW217"/>
          <cell r="DX217"/>
          <cell r="DY217"/>
          <cell r="DZ217"/>
          <cell r="EA217"/>
          <cell r="EB217"/>
          <cell r="EC217"/>
          <cell r="ED217"/>
          <cell r="EE217"/>
          <cell r="EF217"/>
          <cell r="EG217"/>
          <cell r="EH217"/>
          <cell r="EI217"/>
          <cell r="EJ217"/>
          <cell r="EK217"/>
          <cell r="EL217"/>
          <cell r="EM217"/>
          <cell r="EN217"/>
          <cell r="EO217"/>
          <cell r="EP217"/>
          <cell r="EQ217"/>
          <cell r="ER217"/>
          <cell r="ES217"/>
          <cell r="ET217"/>
          <cell r="EU217"/>
          <cell r="EV217"/>
          <cell r="EW217"/>
          <cell r="EX217"/>
          <cell r="EY217"/>
          <cell r="EZ217"/>
          <cell r="FA217"/>
          <cell r="FB217"/>
          <cell r="FC217"/>
          <cell r="FD217"/>
          <cell r="FE217"/>
          <cell r="FF217"/>
          <cell r="FG217"/>
          <cell r="FH217"/>
          <cell r="FI217"/>
        </row>
        <row r="218">
          <cell r="T218" t="str">
            <v>BUDGET FORECAST</v>
          </cell>
          <cell r="V218" t="str">
            <v>PRE PROD</v>
          </cell>
          <cell r="W218">
            <v>30</v>
          </cell>
          <cell r="X218">
            <v>112500</v>
          </cell>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v>35898</v>
          </cell>
          <cell r="BY218">
            <v>35905</v>
          </cell>
          <cell r="BZ218">
            <v>35912</v>
          </cell>
          <cell r="CA218">
            <v>35919</v>
          </cell>
          <cell r="CB218">
            <v>35926</v>
          </cell>
          <cell r="CC218">
            <v>35933</v>
          </cell>
          <cell r="CD218">
            <v>35940</v>
          </cell>
          <cell r="CE218">
            <v>35947</v>
          </cell>
          <cell r="CF218">
            <v>35954</v>
          </cell>
          <cell r="CG218"/>
          <cell r="CH218"/>
          <cell r="CI218"/>
          <cell r="CJ218"/>
          <cell r="CK218"/>
          <cell r="CL218"/>
          <cell r="CM218"/>
          <cell r="CN218"/>
          <cell r="CO218"/>
          <cell r="CP218"/>
          <cell r="CQ218"/>
          <cell r="CR218"/>
          <cell r="CS218"/>
          <cell r="CT218"/>
          <cell r="CU218"/>
          <cell r="CV218"/>
          <cell r="CW218"/>
          <cell r="CX218"/>
          <cell r="CY218"/>
          <cell r="CZ218"/>
          <cell r="DA218"/>
          <cell r="DB218"/>
          <cell r="DC218"/>
          <cell r="DD218"/>
          <cell r="DE218"/>
          <cell r="DF218"/>
          <cell r="DG218"/>
          <cell r="DH218"/>
          <cell r="DI218"/>
          <cell r="DJ218"/>
          <cell r="DK218"/>
          <cell r="DL218"/>
          <cell r="DM218"/>
          <cell r="DN218"/>
          <cell r="DO218"/>
          <cell r="DP218"/>
          <cell r="DQ218"/>
          <cell r="DR218"/>
          <cell r="DS218"/>
          <cell r="DT218"/>
          <cell r="DU218"/>
          <cell r="DV218"/>
          <cell r="DW218"/>
          <cell r="DX218"/>
          <cell r="DY218"/>
          <cell r="DZ218"/>
          <cell r="EA218"/>
          <cell r="EB218"/>
          <cell r="EC218"/>
          <cell r="ED218"/>
          <cell r="EE218"/>
          <cell r="EF218"/>
          <cell r="EG218"/>
          <cell r="EH218"/>
          <cell r="EI218"/>
          <cell r="EJ218"/>
          <cell r="EK218"/>
          <cell r="EL218"/>
          <cell r="EM218"/>
          <cell r="EN218"/>
          <cell r="EO218"/>
          <cell r="EP218"/>
          <cell r="EQ218"/>
          <cell r="ER218"/>
          <cell r="ES218"/>
          <cell r="ET218"/>
          <cell r="EU218"/>
          <cell r="EV218"/>
          <cell r="EW218"/>
          <cell r="EX218"/>
          <cell r="EY218"/>
          <cell r="EZ218"/>
          <cell r="FA218"/>
          <cell r="FB218"/>
          <cell r="FC218"/>
          <cell r="FD218"/>
          <cell r="FE218"/>
          <cell r="FF218"/>
          <cell r="FG218"/>
          <cell r="FH218"/>
          <cell r="FI218"/>
        </row>
        <row r="219">
          <cell r="V219" t="str">
            <v>PRE PROD</v>
          </cell>
          <cell r="W219">
            <v>30</v>
          </cell>
          <cell r="X219">
            <v>112500</v>
          </cell>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v>3750</v>
          </cell>
          <cell r="BY219">
            <v>7500</v>
          </cell>
          <cell r="BZ219">
            <v>11250</v>
          </cell>
          <cell r="CA219">
            <v>15000</v>
          </cell>
          <cell r="CB219">
            <v>15000</v>
          </cell>
          <cell r="CC219">
            <v>15000</v>
          </cell>
          <cell r="CD219">
            <v>15000</v>
          </cell>
          <cell r="CE219">
            <v>15000</v>
          </cell>
          <cell r="CF219">
            <v>15000</v>
          </cell>
          <cell r="CG219"/>
          <cell r="CH219"/>
          <cell r="CI219"/>
          <cell r="CJ219"/>
          <cell r="CK219"/>
          <cell r="CL219"/>
          <cell r="CM219"/>
          <cell r="CN219"/>
          <cell r="CO219"/>
          <cell r="CP219"/>
          <cell r="CQ219"/>
          <cell r="CR219"/>
          <cell r="CS219"/>
          <cell r="CT219"/>
          <cell r="CU219"/>
          <cell r="CV219"/>
          <cell r="CW219"/>
          <cell r="CX219"/>
          <cell r="CY219"/>
          <cell r="CZ219"/>
          <cell r="DA219"/>
          <cell r="DB219"/>
          <cell r="DC219"/>
          <cell r="DD219"/>
          <cell r="DE219"/>
          <cell r="DF219"/>
          <cell r="DG219"/>
          <cell r="DH219"/>
          <cell r="DI219"/>
          <cell r="DJ219"/>
          <cell r="DK219"/>
          <cell r="DL219"/>
          <cell r="DM219"/>
          <cell r="DN219"/>
          <cell r="DO219"/>
          <cell r="DP219"/>
          <cell r="DQ219"/>
          <cell r="DR219"/>
          <cell r="DS219"/>
          <cell r="DT219"/>
          <cell r="DU219"/>
          <cell r="DV219"/>
          <cell r="DW219"/>
          <cell r="DX219"/>
          <cell r="DY219"/>
          <cell r="DZ219"/>
          <cell r="EA219"/>
          <cell r="EB219"/>
          <cell r="EC219"/>
          <cell r="ED219"/>
          <cell r="EE219"/>
          <cell r="EF219"/>
          <cell r="EG219"/>
          <cell r="EH219"/>
          <cell r="EI219"/>
          <cell r="EJ219"/>
          <cell r="EK219"/>
          <cell r="EL219"/>
          <cell r="EM219"/>
          <cell r="EN219"/>
          <cell r="EO219"/>
          <cell r="EP219"/>
          <cell r="EQ219"/>
          <cell r="ER219"/>
          <cell r="ES219"/>
          <cell r="ET219"/>
          <cell r="EU219"/>
          <cell r="EV219"/>
          <cell r="EW219"/>
          <cell r="EX219"/>
          <cell r="EY219"/>
          <cell r="EZ219"/>
          <cell r="FA219"/>
          <cell r="FB219"/>
          <cell r="FC219"/>
          <cell r="FD219"/>
          <cell r="FE219"/>
          <cell r="FF219"/>
          <cell r="FG219"/>
          <cell r="FH219"/>
          <cell r="FI219"/>
        </row>
        <row r="220">
          <cell r="V220" t="str">
            <v>PRODUCTION</v>
          </cell>
          <cell r="W220">
            <v>150</v>
          </cell>
          <cell r="X220">
            <v>487500</v>
          </cell>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cell r="CN220"/>
          <cell r="CO220"/>
          <cell r="CP220"/>
          <cell r="CQ220"/>
          <cell r="CR220"/>
          <cell r="CS220"/>
          <cell r="CT220"/>
          <cell r="CU220"/>
          <cell r="CV220"/>
          <cell r="CW220"/>
          <cell r="CX220"/>
          <cell r="CY220"/>
          <cell r="CZ220"/>
          <cell r="DA220"/>
          <cell r="DB220"/>
          <cell r="DC220"/>
          <cell r="DD220"/>
          <cell r="DE220"/>
          <cell r="DF220"/>
          <cell r="DG220"/>
          <cell r="DH220"/>
          <cell r="DI220"/>
          <cell r="DJ220"/>
          <cell r="DK220"/>
          <cell r="DL220"/>
          <cell r="DM220"/>
          <cell r="DN220"/>
          <cell r="DO220"/>
          <cell r="DP220"/>
          <cell r="DQ220"/>
          <cell r="DR220"/>
          <cell r="DS220"/>
          <cell r="DT220"/>
          <cell r="DU220"/>
          <cell r="DV220"/>
          <cell r="DW220"/>
          <cell r="DX220"/>
          <cell r="DY220"/>
          <cell r="DZ220"/>
          <cell r="EA220"/>
          <cell r="EB220"/>
          <cell r="EC220"/>
          <cell r="ED220"/>
          <cell r="EE220"/>
          <cell r="EF220"/>
          <cell r="EG220"/>
          <cell r="EH220"/>
          <cell r="EI220"/>
          <cell r="EJ220"/>
          <cell r="EK220"/>
          <cell r="EL220"/>
          <cell r="EM220"/>
          <cell r="EN220"/>
          <cell r="EO220"/>
          <cell r="EP220"/>
          <cell r="EQ220"/>
          <cell r="ER220"/>
          <cell r="ES220"/>
          <cell r="ET220"/>
          <cell r="EU220"/>
          <cell r="EV220"/>
          <cell r="EW220"/>
          <cell r="EX220"/>
          <cell r="EY220"/>
          <cell r="EZ220"/>
          <cell r="FA220"/>
          <cell r="FB220"/>
          <cell r="FC220"/>
          <cell r="FD220"/>
          <cell r="FE220"/>
          <cell r="FF220"/>
          <cell r="FG220"/>
          <cell r="FH220"/>
          <cell r="FI220"/>
        </row>
        <row r="221">
          <cell r="V221" t="str">
            <v>PRODUCTION</v>
          </cell>
          <cell r="W221">
            <v>150</v>
          </cell>
          <cell r="X221">
            <v>487500</v>
          </cell>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v>0</v>
          </cell>
          <cell r="CC221">
            <v>0</v>
          </cell>
          <cell r="CD221">
            <v>0</v>
          </cell>
          <cell r="CE221">
            <v>18750</v>
          </cell>
          <cell r="CF221">
            <v>37500</v>
          </cell>
          <cell r="CG221">
            <v>56250</v>
          </cell>
          <cell r="CH221">
            <v>75000</v>
          </cell>
          <cell r="CI221">
            <v>75000</v>
          </cell>
          <cell r="CJ221">
            <v>75000</v>
          </cell>
          <cell r="CK221">
            <v>75000</v>
          </cell>
          <cell r="CL221">
            <v>75000</v>
          </cell>
          <cell r="CM221"/>
          <cell r="CN221"/>
          <cell r="CO221"/>
          <cell r="CP221"/>
          <cell r="CQ221"/>
          <cell r="CR221"/>
          <cell r="CS221"/>
          <cell r="CT221"/>
          <cell r="CU221"/>
          <cell r="CV221"/>
          <cell r="CW221"/>
          <cell r="CX221"/>
          <cell r="CY221"/>
          <cell r="CZ221"/>
          <cell r="DA221"/>
          <cell r="DB221"/>
          <cell r="DC221"/>
          <cell r="DD221"/>
          <cell r="DE221"/>
          <cell r="DF221"/>
          <cell r="DG221"/>
          <cell r="DH221"/>
          <cell r="DI221"/>
          <cell r="DJ221"/>
          <cell r="DK221"/>
          <cell r="DL221"/>
          <cell r="DM221"/>
          <cell r="DN221"/>
          <cell r="DO221"/>
          <cell r="DP221"/>
          <cell r="DQ221"/>
          <cell r="DR221"/>
          <cell r="DS221"/>
          <cell r="DT221"/>
          <cell r="DU221"/>
          <cell r="DV221"/>
          <cell r="DW221"/>
          <cell r="DX221"/>
          <cell r="DY221"/>
          <cell r="DZ221"/>
          <cell r="EA221"/>
          <cell r="EB221"/>
          <cell r="EC221"/>
          <cell r="ED221"/>
          <cell r="EE221"/>
          <cell r="EF221"/>
          <cell r="EG221"/>
          <cell r="EH221"/>
          <cell r="EI221"/>
          <cell r="EJ221"/>
          <cell r="EK221"/>
          <cell r="EL221"/>
          <cell r="EM221"/>
          <cell r="EN221"/>
          <cell r="EO221"/>
          <cell r="EP221"/>
          <cell r="EQ221"/>
          <cell r="ER221"/>
          <cell r="ES221"/>
          <cell r="ET221"/>
          <cell r="EU221"/>
          <cell r="EV221"/>
          <cell r="EW221"/>
          <cell r="EX221"/>
          <cell r="EY221"/>
          <cell r="EZ221"/>
          <cell r="FA221"/>
          <cell r="FB221"/>
          <cell r="FC221"/>
          <cell r="FD221"/>
          <cell r="FE221"/>
          <cell r="FF221"/>
          <cell r="FG221"/>
          <cell r="FH221"/>
          <cell r="FI221"/>
        </row>
        <row r="222">
          <cell r="V222" t="str">
            <v>INK &amp; PAINT</v>
          </cell>
          <cell r="W222">
            <v>8</v>
          </cell>
          <cell r="X222">
            <v>26000</v>
          </cell>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v>35961</v>
          </cell>
          <cell r="CH222">
            <v>35968</v>
          </cell>
          <cell r="CI222">
            <v>35975</v>
          </cell>
          <cell r="CJ222">
            <v>35982</v>
          </cell>
          <cell r="CK222">
            <v>35989</v>
          </cell>
          <cell r="CL222">
            <v>35996</v>
          </cell>
          <cell r="CM222">
            <v>36003</v>
          </cell>
          <cell r="CN222">
            <v>36010</v>
          </cell>
          <cell r="CO222"/>
          <cell r="CP222"/>
          <cell r="CQ222"/>
          <cell r="CR222"/>
          <cell r="CS222"/>
          <cell r="CT222"/>
          <cell r="CU222"/>
          <cell r="CV222"/>
          <cell r="CW222"/>
          <cell r="CX222"/>
          <cell r="CY222"/>
          <cell r="CZ222"/>
          <cell r="DA222"/>
          <cell r="DB222"/>
          <cell r="DC222"/>
          <cell r="DD222"/>
          <cell r="DE222"/>
          <cell r="DF222"/>
          <cell r="DG222"/>
          <cell r="DH222"/>
          <cell r="DI222"/>
          <cell r="DJ222"/>
          <cell r="DK222"/>
          <cell r="DL222"/>
          <cell r="DM222"/>
          <cell r="DN222"/>
          <cell r="DO222"/>
          <cell r="DP222"/>
          <cell r="DQ222"/>
          <cell r="DR222"/>
          <cell r="DS222"/>
          <cell r="DT222"/>
          <cell r="DU222"/>
          <cell r="DV222"/>
          <cell r="DW222"/>
          <cell r="DX222"/>
          <cell r="DY222"/>
          <cell r="DZ222"/>
          <cell r="EA222"/>
          <cell r="EB222"/>
          <cell r="EC222"/>
          <cell r="ED222"/>
          <cell r="EE222"/>
          <cell r="EF222"/>
          <cell r="EG222"/>
          <cell r="EH222"/>
          <cell r="EI222"/>
          <cell r="EJ222"/>
          <cell r="EK222"/>
          <cell r="EL222"/>
          <cell r="EM222"/>
          <cell r="EN222"/>
          <cell r="EO222"/>
          <cell r="EP222"/>
          <cell r="EQ222"/>
          <cell r="ER222"/>
          <cell r="ES222"/>
          <cell r="ET222"/>
          <cell r="EU222"/>
          <cell r="EV222"/>
          <cell r="EW222"/>
          <cell r="EX222"/>
          <cell r="EY222"/>
          <cell r="EZ222"/>
          <cell r="FA222"/>
          <cell r="FB222"/>
          <cell r="FC222"/>
          <cell r="FD222"/>
          <cell r="FE222"/>
          <cell r="FF222"/>
          <cell r="FG222"/>
          <cell r="FH222"/>
          <cell r="FI222"/>
        </row>
        <row r="223">
          <cell r="V223" t="str">
            <v>INK &amp; PAINT</v>
          </cell>
          <cell r="W223">
            <v>8</v>
          </cell>
          <cell r="X223">
            <v>26000</v>
          </cell>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v>1000</v>
          </cell>
          <cell r="CH223">
            <v>2000</v>
          </cell>
          <cell r="CI223">
            <v>3000</v>
          </cell>
          <cell r="CJ223">
            <v>4000</v>
          </cell>
          <cell r="CK223">
            <v>4000</v>
          </cell>
          <cell r="CL223">
            <v>4000</v>
          </cell>
          <cell r="CM223">
            <v>4000</v>
          </cell>
          <cell r="CN223">
            <v>4000</v>
          </cell>
          <cell r="CO223"/>
          <cell r="CP223"/>
          <cell r="CQ223"/>
          <cell r="CR223"/>
          <cell r="CS223"/>
          <cell r="CT223"/>
          <cell r="CU223"/>
          <cell r="CV223"/>
          <cell r="CW223"/>
          <cell r="CX223"/>
          <cell r="CY223"/>
          <cell r="CZ223"/>
          <cell r="DA223"/>
          <cell r="DB223"/>
          <cell r="DC223"/>
          <cell r="DD223"/>
          <cell r="DE223"/>
          <cell r="DF223"/>
          <cell r="DG223"/>
          <cell r="DH223"/>
          <cell r="DI223"/>
          <cell r="DJ223"/>
          <cell r="DK223"/>
          <cell r="DL223"/>
          <cell r="DM223"/>
          <cell r="DN223"/>
          <cell r="DO223"/>
          <cell r="DP223"/>
          <cell r="DQ223"/>
          <cell r="DR223"/>
          <cell r="DS223"/>
          <cell r="DT223"/>
          <cell r="DU223"/>
          <cell r="DV223"/>
          <cell r="DW223"/>
          <cell r="DX223"/>
          <cell r="DY223"/>
          <cell r="DZ223"/>
          <cell r="EA223"/>
          <cell r="EB223"/>
          <cell r="EC223"/>
          <cell r="ED223"/>
          <cell r="EE223"/>
          <cell r="EF223"/>
          <cell r="EG223"/>
          <cell r="EH223"/>
          <cell r="EI223"/>
          <cell r="EJ223"/>
          <cell r="EK223"/>
          <cell r="EL223"/>
          <cell r="EM223"/>
          <cell r="EN223"/>
          <cell r="EO223"/>
          <cell r="EP223"/>
          <cell r="EQ223"/>
          <cell r="ER223"/>
          <cell r="ES223"/>
          <cell r="ET223"/>
          <cell r="EU223"/>
          <cell r="EV223"/>
          <cell r="EW223"/>
          <cell r="EX223"/>
          <cell r="EY223"/>
          <cell r="EZ223"/>
          <cell r="FA223"/>
          <cell r="FB223"/>
          <cell r="FC223"/>
          <cell r="FD223"/>
          <cell r="FE223"/>
          <cell r="FF223"/>
          <cell r="FG223"/>
          <cell r="FH223"/>
          <cell r="FI223"/>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I228"/>
          <cell r="CJ228"/>
          <cell r="CK228"/>
          <cell r="CL228"/>
          <cell r="CM228"/>
          <cell r="CN228"/>
          <cell r="CO228"/>
          <cell r="CP228"/>
          <cell r="CQ228"/>
          <cell r="CR228"/>
          <cell r="CS228"/>
          <cell r="CT228"/>
          <cell r="CU228"/>
          <cell r="CV228"/>
          <cell r="CW228"/>
          <cell r="CX228"/>
          <cell r="CY228"/>
          <cell r="CZ228"/>
          <cell r="DA228"/>
          <cell r="DB228"/>
          <cell r="DC228"/>
          <cell r="DD228"/>
          <cell r="DE228"/>
          <cell r="DF228"/>
          <cell r="DG228"/>
          <cell r="DH228"/>
          <cell r="DI228"/>
          <cell r="DJ228"/>
          <cell r="DK228"/>
          <cell r="DL228"/>
          <cell r="DM228"/>
          <cell r="DN228"/>
          <cell r="DO228"/>
          <cell r="DP228"/>
          <cell r="DQ228"/>
          <cell r="DR228"/>
          <cell r="DS228"/>
          <cell r="DT228"/>
          <cell r="DU228"/>
          <cell r="DV228"/>
          <cell r="DW228"/>
          <cell r="DX228"/>
          <cell r="DY228"/>
          <cell r="DZ228"/>
          <cell r="EA228"/>
          <cell r="EB228"/>
          <cell r="EC228"/>
          <cell r="ED228"/>
          <cell r="EE228"/>
          <cell r="EF228"/>
          <cell r="EG228"/>
          <cell r="EH228"/>
          <cell r="EI228"/>
          <cell r="EJ228"/>
          <cell r="EK228"/>
          <cell r="EL228"/>
          <cell r="EM228"/>
          <cell r="EN228"/>
          <cell r="EO228"/>
          <cell r="EP228"/>
          <cell r="EQ228"/>
          <cell r="ER228"/>
          <cell r="ES228"/>
          <cell r="ET228"/>
          <cell r="EU228"/>
          <cell r="EV228"/>
        </row>
        <row r="229">
          <cell r="V229" t="str">
            <v>PROJECTED STREET</v>
          </cell>
          <cell r="X229">
            <v>36122.220141999998</v>
          </cell>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I229"/>
          <cell r="CJ229"/>
          <cell r="CK229"/>
          <cell r="CL229"/>
          <cell r="CM229"/>
          <cell r="CN229"/>
          <cell r="CO229"/>
          <cell r="CP229"/>
          <cell r="CQ229"/>
          <cell r="CR229"/>
          <cell r="CS229"/>
          <cell r="CT229"/>
          <cell r="CU229"/>
          <cell r="CV229"/>
          <cell r="CW229"/>
          <cell r="CX229"/>
          <cell r="CY229"/>
          <cell r="CZ229"/>
          <cell r="DA229"/>
          <cell r="DB229"/>
          <cell r="DC229"/>
          <cell r="DD229"/>
          <cell r="DE229"/>
          <cell r="DF229"/>
          <cell r="DG229"/>
          <cell r="DH229"/>
          <cell r="DI229"/>
          <cell r="DJ229"/>
          <cell r="DK229"/>
          <cell r="DL229"/>
          <cell r="DM229"/>
          <cell r="DN229"/>
          <cell r="DO229"/>
          <cell r="DP229"/>
          <cell r="DQ229"/>
          <cell r="DR229"/>
          <cell r="DS229"/>
          <cell r="DT229"/>
          <cell r="DU229"/>
          <cell r="DV229"/>
          <cell r="DW229"/>
          <cell r="DX229"/>
          <cell r="DY229"/>
          <cell r="DZ229"/>
          <cell r="EA229"/>
          <cell r="EB229"/>
          <cell r="EC229"/>
          <cell r="ED229"/>
          <cell r="EE229"/>
          <cell r="EF229"/>
          <cell r="EG229"/>
          <cell r="EH229"/>
          <cell r="EI229"/>
          <cell r="EJ229"/>
          <cell r="EK229"/>
          <cell r="EL229"/>
          <cell r="EM229"/>
          <cell r="EN229"/>
          <cell r="EO229"/>
          <cell r="EP229"/>
          <cell r="EQ229"/>
          <cell r="ER229"/>
          <cell r="ES229"/>
          <cell r="ET229"/>
          <cell r="EU229"/>
          <cell r="EV229"/>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cell r="CP232"/>
          <cell r="CQ232"/>
          <cell r="CR232"/>
          <cell r="CS232"/>
          <cell r="CT232"/>
          <cell r="CU232"/>
          <cell r="CV232"/>
          <cell r="CW232"/>
          <cell r="CX232"/>
          <cell r="CY232"/>
          <cell r="CZ232"/>
          <cell r="DA232"/>
          <cell r="DB232"/>
          <cell r="DC232"/>
          <cell r="DD232"/>
          <cell r="DE232"/>
          <cell r="DF232"/>
          <cell r="DG232"/>
          <cell r="DH232"/>
          <cell r="DI232"/>
          <cell r="DJ232"/>
          <cell r="DK232"/>
          <cell r="DL232"/>
          <cell r="DM232"/>
          <cell r="DN232"/>
          <cell r="DO232"/>
          <cell r="DP232"/>
          <cell r="DQ232"/>
          <cell r="DR232"/>
          <cell r="DS232"/>
          <cell r="DT232"/>
          <cell r="DU232"/>
          <cell r="DV232"/>
          <cell r="DW232"/>
          <cell r="DX232"/>
          <cell r="DY232"/>
          <cell r="DZ232"/>
          <cell r="EA232"/>
          <cell r="EB232"/>
          <cell r="EC232"/>
          <cell r="ED232"/>
          <cell r="EE232"/>
          <cell r="EF232"/>
          <cell r="EG232"/>
          <cell r="EH232"/>
          <cell r="EI232"/>
          <cell r="EJ232"/>
          <cell r="EK232"/>
          <cell r="EL232"/>
          <cell r="EM232"/>
          <cell r="EN232"/>
          <cell r="EO232"/>
          <cell r="EP232"/>
          <cell r="EQ232"/>
          <cell r="ER232"/>
          <cell r="ES232"/>
          <cell r="ET232"/>
          <cell r="EU232"/>
          <cell r="EV232"/>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cell r="CP233"/>
          <cell r="CQ233"/>
          <cell r="CR233"/>
          <cell r="CS233"/>
          <cell r="CT233"/>
          <cell r="CU233"/>
          <cell r="CV233"/>
          <cell r="CW233"/>
          <cell r="CX233"/>
          <cell r="CY233"/>
          <cell r="CZ233"/>
          <cell r="DA233"/>
          <cell r="DB233"/>
          <cell r="DC233"/>
          <cell r="DD233"/>
          <cell r="DE233"/>
          <cell r="DF233"/>
          <cell r="DG233"/>
          <cell r="DH233"/>
          <cell r="DI233"/>
          <cell r="DJ233"/>
          <cell r="DK233"/>
          <cell r="DL233"/>
          <cell r="DM233"/>
          <cell r="DN233"/>
          <cell r="DO233"/>
          <cell r="DP233"/>
          <cell r="DQ233"/>
          <cell r="DR233"/>
          <cell r="DS233"/>
          <cell r="DT233"/>
          <cell r="DU233"/>
          <cell r="DV233"/>
          <cell r="DW233"/>
          <cell r="DX233"/>
          <cell r="DY233"/>
          <cell r="DZ233"/>
          <cell r="EA233"/>
          <cell r="EB233"/>
          <cell r="EC233"/>
          <cell r="ED233"/>
          <cell r="EE233"/>
          <cell r="EF233"/>
          <cell r="EG233"/>
          <cell r="EH233"/>
          <cell r="EI233"/>
          <cell r="EJ233"/>
          <cell r="EK233"/>
          <cell r="EL233"/>
          <cell r="EM233"/>
          <cell r="EN233"/>
          <cell r="EO233"/>
          <cell r="EP233"/>
          <cell r="EQ233"/>
          <cell r="ER233"/>
          <cell r="ES233"/>
          <cell r="ET233"/>
          <cell r="EU233"/>
          <cell r="EV233"/>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cell r="CP234"/>
          <cell r="CQ234"/>
          <cell r="CR234"/>
          <cell r="CS234"/>
          <cell r="CT234"/>
          <cell r="CU234"/>
          <cell r="CV234"/>
          <cell r="CW234"/>
          <cell r="CX234"/>
          <cell r="CY234"/>
          <cell r="CZ234"/>
          <cell r="DA234"/>
          <cell r="DB234"/>
          <cell r="DC234"/>
          <cell r="DD234"/>
          <cell r="DE234"/>
          <cell r="DF234"/>
          <cell r="DG234"/>
          <cell r="DH234"/>
          <cell r="DI234"/>
          <cell r="DJ234"/>
          <cell r="DK234"/>
          <cell r="DL234"/>
          <cell r="DM234"/>
          <cell r="DN234"/>
          <cell r="DO234"/>
          <cell r="DP234"/>
          <cell r="DQ234"/>
          <cell r="DR234"/>
          <cell r="DS234"/>
          <cell r="DT234"/>
          <cell r="DU234"/>
          <cell r="DV234"/>
          <cell r="DW234"/>
          <cell r="DX234"/>
          <cell r="DY234"/>
          <cell r="DZ234"/>
          <cell r="EA234"/>
          <cell r="EB234"/>
          <cell r="EC234"/>
          <cell r="ED234"/>
          <cell r="EE234"/>
          <cell r="EF234"/>
          <cell r="EG234"/>
          <cell r="EH234"/>
          <cell r="EI234"/>
          <cell r="EJ234"/>
          <cell r="EK234"/>
          <cell r="EL234"/>
          <cell r="EM234"/>
          <cell r="EN234"/>
          <cell r="EO234"/>
          <cell r="EP234"/>
          <cell r="EQ234"/>
          <cell r="ER234"/>
          <cell r="ES234"/>
          <cell r="ET234"/>
          <cell r="EU234"/>
          <cell r="EV234"/>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cell r="CW235"/>
          <cell r="CX235"/>
          <cell r="CY235"/>
          <cell r="CZ235"/>
          <cell r="DA235"/>
          <cell r="DB235"/>
          <cell r="DC235"/>
          <cell r="DD235"/>
          <cell r="DE235"/>
          <cell r="DF235"/>
          <cell r="DG235"/>
          <cell r="DH235"/>
          <cell r="DI235"/>
          <cell r="DJ235"/>
          <cell r="DK235"/>
          <cell r="DL235"/>
          <cell r="DM235"/>
          <cell r="DN235"/>
          <cell r="DO235"/>
          <cell r="DP235"/>
          <cell r="DQ235"/>
          <cell r="DR235"/>
          <cell r="DS235"/>
          <cell r="DT235"/>
          <cell r="DU235"/>
          <cell r="DV235"/>
          <cell r="DW235"/>
          <cell r="DX235"/>
          <cell r="DY235"/>
          <cell r="DZ235"/>
          <cell r="EA235"/>
          <cell r="EB235"/>
          <cell r="EC235"/>
          <cell r="ED235"/>
          <cell r="EE235"/>
          <cell r="EF235"/>
          <cell r="EG235"/>
          <cell r="EH235"/>
          <cell r="EI235"/>
          <cell r="EJ235"/>
          <cell r="EK235"/>
          <cell r="EL235"/>
          <cell r="EM235"/>
          <cell r="EN235"/>
          <cell r="EO235"/>
          <cell r="EP235"/>
          <cell r="EQ235"/>
          <cell r="ER235"/>
          <cell r="ES235"/>
          <cell r="ET235"/>
          <cell r="EU235"/>
          <cell r="EV235"/>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cell r="CY236"/>
          <cell r="CZ236"/>
          <cell r="DA236"/>
          <cell r="DB236"/>
          <cell r="DC236"/>
          <cell r="DD236"/>
          <cell r="DE236"/>
          <cell r="DF236"/>
          <cell r="DG236"/>
          <cell r="DH236"/>
          <cell r="DI236"/>
          <cell r="DJ236"/>
          <cell r="DK236"/>
          <cell r="DL236"/>
          <cell r="DM236"/>
          <cell r="DN236"/>
          <cell r="DO236"/>
          <cell r="DP236"/>
          <cell r="DQ236"/>
          <cell r="DR236"/>
          <cell r="DS236"/>
          <cell r="DT236"/>
          <cell r="DU236"/>
          <cell r="DV236"/>
          <cell r="DW236"/>
          <cell r="DX236"/>
          <cell r="DY236"/>
          <cell r="DZ236"/>
          <cell r="EA236"/>
          <cell r="EB236"/>
          <cell r="EC236"/>
          <cell r="ED236"/>
          <cell r="EE236"/>
          <cell r="EF236"/>
          <cell r="EG236"/>
          <cell r="EH236"/>
          <cell r="EI236"/>
          <cell r="EJ236"/>
          <cell r="EK236"/>
          <cell r="EL236"/>
          <cell r="EM236"/>
          <cell r="EN236"/>
          <cell r="EO236"/>
          <cell r="EP236"/>
          <cell r="EQ236"/>
          <cell r="ER236"/>
          <cell r="ES236"/>
          <cell r="ET236"/>
          <cell r="EU236"/>
          <cell r="EV236"/>
        </row>
        <row r="238">
          <cell r="T238" t="str">
            <v>BUDGET FORECAST</v>
          </cell>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cell r="CP238"/>
          <cell r="CQ238"/>
          <cell r="CR238"/>
          <cell r="CS238"/>
          <cell r="CT238"/>
          <cell r="CU238"/>
          <cell r="CV238"/>
          <cell r="CW238"/>
          <cell r="CX238"/>
          <cell r="CY238"/>
          <cell r="CZ238"/>
          <cell r="DA238"/>
          <cell r="DB238"/>
          <cell r="DC238"/>
          <cell r="DD238"/>
          <cell r="DE238"/>
          <cell r="DF238"/>
          <cell r="DG238"/>
          <cell r="DH238"/>
          <cell r="DI238"/>
          <cell r="DJ238"/>
          <cell r="DK238"/>
          <cell r="DL238"/>
          <cell r="DM238"/>
          <cell r="DN238"/>
          <cell r="DO238"/>
          <cell r="DP238"/>
          <cell r="DQ238"/>
          <cell r="DR238"/>
          <cell r="DS238"/>
          <cell r="DT238"/>
          <cell r="DU238"/>
          <cell r="DV238"/>
          <cell r="DW238"/>
          <cell r="DX238"/>
          <cell r="DY238"/>
          <cell r="DZ238"/>
          <cell r="EA238"/>
          <cell r="EB238"/>
          <cell r="EC238"/>
          <cell r="ED238"/>
          <cell r="EE238"/>
          <cell r="EF238"/>
          <cell r="EG238"/>
          <cell r="EH238"/>
          <cell r="EI238"/>
          <cell r="EJ238"/>
          <cell r="EK238"/>
          <cell r="EL238"/>
          <cell r="EM238"/>
          <cell r="EN238"/>
          <cell r="EO238"/>
          <cell r="EP238"/>
          <cell r="EQ238"/>
          <cell r="ER238"/>
          <cell r="ES238"/>
          <cell r="ET238"/>
          <cell r="EU238"/>
          <cell r="EV238"/>
          <cell r="EW238"/>
          <cell r="EX238"/>
          <cell r="EY238"/>
          <cell r="EZ238"/>
          <cell r="FA238"/>
          <cell r="FB238"/>
          <cell r="FC238"/>
          <cell r="FD238"/>
          <cell r="FE238"/>
          <cell r="FF238"/>
          <cell r="FG238"/>
          <cell r="FH238"/>
          <cell r="FI238"/>
        </row>
        <row r="239">
          <cell r="T239" t="str">
            <v>BUDGET FORECAST</v>
          </cell>
          <cell r="V239" t="str">
            <v>PRE PROD</v>
          </cell>
          <cell r="W239">
            <v>30</v>
          </cell>
          <cell r="X239">
            <v>217500</v>
          </cell>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cell r="CP239"/>
          <cell r="CQ239"/>
          <cell r="CR239"/>
          <cell r="CS239"/>
          <cell r="CT239"/>
          <cell r="CU239"/>
          <cell r="CV239"/>
          <cell r="CW239"/>
          <cell r="CX239"/>
          <cell r="CY239"/>
          <cell r="CZ239"/>
          <cell r="DA239"/>
          <cell r="DB239"/>
          <cell r="DC239"/>
          <cell r="DD239"/>
          <cell r="DE239"/>
          <cell r="DF239"/>
          <cell r="DG239"/>
          <cell r="DH239"/>
          <cell r="DI239"/>
          <cell r="DJ239"/>
          <cell r="DK239"/>
          <cell r="DL239"/>
          <cell r="DM239"/>
          <cell r="DN239"/>
          <cell r="DO239"/>
          <cell r="DP239"/>
          <cell r="DQ239"/>
          <cell r="DR239"/>
          <cell r="DS239"/>
          <cell r="DT239"/>
          <cell r="DU239"/>
          <cell r="DV239"/>
          <cell r="DW239"/>
          <cell r="DX239"/>
          <cell r="DY239"/>
          <cell r="DZ239"/>
          <cell r="EA239"/>
          <cell r="EB239"/>
          <cell r="EC239"/>
          <cell r="ED239"/>
          <cell r="EE239"/>
          <cell r="EF239"/>
          <cell r="EG239"/>
          <cell r="EH239"/>
          <cell r="EI239"/>
          <cell r="EJ239"/>
          <cell r="EK239"/>
          <cell r="EL239"/>
          <cell r="EM239"/>
          <cell r="EN239"/>
          <cell r="EO239"/>
          <cell r="EP239"/>
          <cell r="EQ239"/>
          <cell r="ER239"/>
          <cell r="ES239"/>
          <cell r="ET239"/>
          <cell r="EU239"/>
          <cell r="EV239"/>
          <cell r="EW239"/>
          <cell r="EX239"/>
          <cell r="EY239"/>
          <cell r="EZ239"/>
          <cell r="FA239"/>
          <cell r="FB239"/>
          <cell r="FC239"/>
          <cell r="FD239"/>
          <cell r="FE239"/>
          <cell r="FF239"/>
          <cell r="FG239"/>
          <cell r="FH239"/>
          <cell r="FI239"/>
        </row>
        <row r="240">
          <cell r="V240" t="str">
            <v>PRE PROD</v>
          </cell>
          <cell r="W240">
            <v>30</v>
          </cell>
          <cell r="X240">
            <v>217500</v>
          </cell>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cell r="CP240"/>
          <cell r="CQ240"/>
          <cell r="CR240"/>
          <cell r="CS240"/>
          <cell r="CT240"/>
          <cell r="CU240"/>
          <cell r="CV240"/>
          <cell r="CW240"/>
          <cell r="CX240"/>
          <cell r="CY240"/>
          <cell r="CZ240"/>
          <cell r="DA240"/>
          <cell r="DB240"/>
          <cell r="DC240"/>
          <cell r="DD240"/>
          <cell r="DE240"/>
          <cell r="DF240"/>
          <cell r="DG240"/>
          <cell r="DH240"/>
          <cell r="DI240"/>
          <cell r="DJ240"/>
          <cell r="DK240"/>
          <cell r="DL240"/>
          <cell r="DM240"/>
          <cell r="DN240"/>
          <cell r="DO240"/>
          <cell r="DP240"/>
          <cell r="DQ240"/>
          <cell r="DR240"/>
          <cell r="DS240"/>
          <cell r="DT240"/>
          <cell r="DU240"/>
          <cell r="DV240"/>
          <cell r="DW240"/>
          <cell r="DX240"/>
          <cell r="DY240"/>
          <cell r="DZ240"/>
          <cell r="EA240"/>
          <cell r="EB240"/>
          <cell r="EC240"/>
          <cell r="ED240"/>
          <cell r="EE240"/>
          <cell r="EF240"/>
          <cell r="EG240"/>
          <cell r="EH240"/>
          <cell r="EI240"/>
          <cell r="EJ240"/>
          <cell r="EK240"/>
          <cell r="EL240"/>
          <cell r="EM240"/>
          <cell r="EN240"/>
          <cell r="EO240"/>
          <cell r="EP240"/>
          <cell r="EQ240"/>
          <cell r="ER240"/>
          <cell r="ES240"/>
          <cell r="ET240"/>
          <cell r="EU240"/>
          <cell r="EV240"/>
          <cell r="EW240"/>
          <cell r="EX240"/>
          <cell r="EY240"/>
          <cell r="EZ240"/>
          <cell r="FA240"/>
          <cell r="FB240"/>
          <cell r="FC240"/>
          <cell r="FD240"/>
          <cell r="FE240"/>
          <cell r="FF240"/>
          <cell r="FG240"/>
          <cell r="FH240"/>
          <cell r="FI240"/>
        </row>
        <row r="241">
          <cell r="V241" t="str">
            <v>PRODUCTION</v>
          </cell>
          <cell r="W241">
            <v>150</v>
          </cell>
          <cell r="X241">
            <v>1087500</v>
          </cell>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cell r="CW241"/>
          <cell r="CX241"/>
          <cell r="CY241"/>
          <cell r="CZ241"/>
          <cell r="DA241"/>
          <cell r="DB241"/>
          <cell r="DC241"/>
          <cell r="DD241"/>
          <cell r="DE241"/>
          <cell r="DF241"/>
          <cell r="DG241"/>
          <cell r="DH241"/>
          <cell r="DI241"/>
          <cell r="DJ241"/>
          <cell r="DK241"/>
          <cell r="DL241"/>
          <cell r="DM241"/>
          <cell r="DN241"/>
          <cell r="DO241"/>
          <cell r="DP241"/>
          <cell r="DQ241"/>
          <cell r="DR241"/>
          <cell r="DS241"/>
          <cell r="DT241"/>
          <cell r="DU241"/>
          <cell r="DV241"/>
          <cell r="DW241"/>
          <cell r="DX241"/>
          <cell r="DY241"/>
          <cell r="DZ241"/>
          <cell r="EA241"/>
          <cell r="EB241"/>
          <cell r="EC241"/>
          <cell r="ED241"/>
          <cell r="EE241"/>
          <cell r="EF241"/>
          <cell r="EG241"/>
          <cell r="EH241"/>
          <cell r="EI241"/>
          <cell r="EJ241"/>
          <cell r="EK241"/>
          <cell r="EL241"/>
          <cell r="EM241"/>
          <cell r="EN241"/>
          <cell r="EO241"/>
          <cell r="EP241"/>
          <cell r="EQ241"/>
          <cell r="ER241"/>
          <cell r="ES241"/>
          <cell r="ET241"/>
          <cell r="EU241"/>
          <cell r="EV241"/>
          <cell r="EW241"/>
          <cell r="EX241"/>
          <cell r="EY241"/>
          <cell r="EZ241"/>
          <cell r="FA241"/>
          <cell r="FB241"/>
          <cell r="FC241"/>
          <cell r="FD241"/>
          <cell r="FE241"/>
          <cell r="FF241"/>
          <cell r="FG241"/>
          <cell r="FH241"/>
          <cell r="FI241"/>
        </row>
        <row r="242">
          <cell r="V242" t="str">
            <v>PRODUCTION</v>
          </cell>
          <cell r="W242">
            <v>150</v>
          </cell>
          <cell r="X242">
            <v>1087500</v>
          </cell>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cell r="CW242"/>
          <cell r="CX242"/>
          <cell r="CY242"/>
          <cell r="CZ242"/>
          <cell r="DA242"/>
          <cell r="DB242"/>
          <cell r="DC242"/>
          <cell r="DD242"/>
          <cell r="DE242"/>
          <cell r="DF242"/>
          <cell r="DG242"/>
          <cell r="DH242"/>
          <cell r="DI242"/>
          <cell r="DJ242"/>
          <cell r="DK242"/>
          <cell r="DL242"/>
          <cell r="DM242"/>
          <cell r="DN242"/>
          <cell r="DO242"/>
          <cell r="DP242"/>
          <cell r="DQ242"/>
          <cell r="DR242"/>
          <cell r="DS242"/>
          <cell r="DT242"/>
          <cell r="DU242"/>
          <cell r="DV242"/>
          <cell r="DW242"/>
          <cell r="DX242"/>
          <cell r="DY242"/>
          <cell r="DZ242"/>
          <cell r="EA242"/>
          <cell r="EB242"/>
          <cell r="EC242"/>
          <cell r="ED242"/>
          <cell r="EE242"/>
          <cell r="EF242"/>
          <cell r="EG242"/>
          <cell r="EH242"/>
          <cell r="EI242"/>
          <cell r="EJ242"/>
          <cell r="EK242"/>
          <cell r="EL242"/>
          <cell r="EM242"/>
          <cell r="EN242"/>
          <cell r="EO242"/>
          <cell r="EP242"/>
          <cell r="EQ242"/>
          <cell r="ER242"/>
          <cell r="ES242"/>
          <cell r="ET242"/>
          <cell r="EU242"/>
          <cell r="EV242"/>
          <cell r="EW242"/>
          <cell r="EX242"/>
          <cell r="EY242"/>
          <cell r="EZ242"/>
          <cell r="FA242"/>
          <cell r="FB242"/>
          <cell r="FC242"/>
          <cell r="FD242"/>
          <cell r="FE242"/>
          <cell r="FF242"/>
          <cell r="FG242"/>
          <cell r="FH242"/>
          <cell r="FI242"/>
        </row>
        <row r="243">
          <cell r="V243" t="str">
            <v>INK &amp; PAINT</v>
          </cell>
          <cell r="W243">
            <v>8</v>
          </cell>
          <cell r="X243">
            <v>58000</v>
          </cell>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cell r="CY243"/>
          <cell r="CZ243"/>
          <cell r="DA243"/>
          <cell r="DB243"/>
          <cell r="DC243"/>
          <cell r="DD243"/>
          <cell r="DE243"/>
          <cell r="DF243"/>
          <cell r="DG243"/>
          <cell r="DH243"/>
          <cell r="DI243"/>
          <cell r="DJ243"/>
          <cell r="DK243"/>
          <cell r="DL243"/>
          <cell r="DM243"/>
          <cell r="DN243"/>
          <cell r="DO243"/>
          <cell r="DP243"/>
          <cell r="DQ243"/>
          <cell r="DR243"/>
          <cell r="DS243"/>
          <cell r="DT243"/>
          <cell r="DU243"/>
          <cell r="DV243"/>
          <cell r="DW243"/>
          <cell r="DX243"/>
          <cell r="DY243"/>
          <cell r="DZ243"/>
          <cell r="EA243"/>
          <cell r="EB243"/>
          <cell r="EC243"/>
          <cell r="ED243"/>
          <cell r="EE243"/>
          <cell r="EF243"/>
          <cell r="EG243"/>
          <cell r="EH243"/>
          <cell r="EI243"/>
          <cell r="EJ243"/>
          <cell r="EK243"/>
          <cell r="EL243"/>
          <cell r="EM243"/>
          <cell r="EN243"/>
          <cell r="EO243"/>
          <cell r="EP243"/>
          <cell r="EQ243"/>
          <cell r="ER243"/>
          <cell r="ES243"/>
          <cell r="ET243"/>
          <cell r="EU243"/>
          <cell r="EV243"/>
          <cell r="EW243"/>
          <cell r="EX243"/>
          <cell r="EY243"/>
          <cell r="EZ243"/>
          <cell r="FA243"/>
          <cell r="FB243"/>
          <cell r="FC243"/>
          <cell r="FD243"/>
          <cell r="FE243"/>
          <cell r="FF243"/>
          <cell r="FG243"/>
          <cell r="FH243"/>
          <cell r="FI243"/>
        </row>
        <row r="244">
          <cell r="V244" t="str">
            <v>INK &amp; PAINT</v>
          </cell>
          <cell r="W244">
            <v>8</v>
          </cell>
          <cell r="X244">
            <v>58000</v>
          </cell>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cell r="CY244"/>
          <cell r="CZ244"/>
          <cell r="DA244"/>
          <cell r="DB244"/>
          <cell r="DC244"/>
          <cell r="DD244"/>
          <cell r="DE244"/>
          <cell r="DF244"/>
          <cell r="DG244"/>
          <cell r="DH244"/>
          <cell r="DI244"/>
          <cell r="DJ244"/>
          <cell r="DK244"/>
          <cell r="DL244"/>
          <cell r="DM244"/>
          <cell r="DN244"/>
          <cell r="DO244"/>
          <cell r="DP244"/>
          <cell r="DQ244"/>
          <cell r="DR244"/>
          <cell r="DS244"/>
          <cell r="DT244"/>
          <cell r="DU244"/>
          <cell r="DV244"/>
          <cell r="DW244"/>
          <cell r="DX244"/>
          <cell r="DY244"/>
          <cell r="DZ244"/>
          <cell r="EA244"/>
          <cell r="EB244"/>
          <cell r="EC244"/>
          <cell r="ED244"/>
          <cell r="EE244"/>
          <cell r="EF244"/>
          <cell r="EG244"/>
          <cell r="EH244"/>
          <cell r="EI244"/>
          <cell r="EJ244"/>
          <cell r="EK244"/>
          <cell r="EL244"/>
          <cell r="EM244"/>
          <cell r="EN244"/>
          <cell r="EO244"/>
          <cell r="EP244"/>
          <cell r="EQ244"/>
          <cell r="ER244"/>
          <cell r="ES244"/>
          <cell r="ET244"/>
          <cell r="EU244"/>
          <cell r="EV244"/>
          <cell r="EW244"/>
          <cell r="EX244"/>
          <cell r="EY244"/>
          <cell r="EZ244"/>
          <cell r="FA244"/>
          <cell r="FB244"/>
          <cell r="FC244"/>
          <cell r="FD244"/>
          <cell r="FE244"/>
          <cell r="FF244"/>
          <cell r="FG244"/>
          <cell r="FH244"/>
          <cell r="FI244"/>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I249"/>
          <cell r="CJ249"/>
          <cell r="CK249"/>
          <cell r="CL249"/>
          <cell r="CM249"/>
          <cell r="CN249"/>
          <cell r="CO249"/>
          <cell r="CP249"/>
          <cell r="CQ249"/>
          <cell r="CR249"/>
          <cell r="CS249"/>
          <cell r="CT249"/>
          <cell r="CU249"/>
          <cell r="CV249"/>
          <cell r="CW249"/>
          <cell r="CX249"/>
          <cell r="CY249"/>
          <cell r="CZ249"/>
          <cell r="DA249"/>
          <cell r="DB249"/>
          <cell r="DC249"/>
          <cell r="DD249"/>
          <cell r="DE249"/>
          <cell r="DF249"/>
          <cell r="DG249"/>
          <cell r="DH249"/>
          <cell r="DI249"/>
          <cell r="DJ249"/>
          <cell r="DK249"/>
          <cell r="DL249"/>
          <cell r="DM249"/>
          <cell r="DN249"/>
          <cell r="DO249"/>
          <cell r="DP249"/>
          <cell r="DQ249"/>
          <cell r="DR249"/>
          <cell r="DS249"/>
          <cell r="DT249"/>
          <cell r="DU249"/>
          <cell r="DV249"/>
          <cell r="DW249"/>
          <cell r="DX249"/>
          <cell r="DY249"/>
          <cell r="DZ249"/>
          <cell r="EA249"/>
          <cell r="EB249"/>
          <cell r="EC249"/>
          <cell r="ED249"/>
          <cell r="EE249"/>
          <cell r="EF249"/>
          <cell r="EG249"/>
          <cell r="EH249"/>
          <cell r="EI249"/>
          <cell r="EJ249"/>
          <cell r="EK249"/>
          <cell r="EL249"/>
          <cell r="EM249"/>
          <cell r="EN249"/>
          <cell r="EO249"/>
          <cell r="EP249"/>
          <cell r="EQ249"/>
          <cell r="ER249"/>
          <cell r="ES249"/>
          <cell r="ET249"/>
          <cell r="EU249"/>
          <cell r="EV249"/>
        </row>
        <row r="250">
          <cell r="V250" t="str">
            <v>PROJECTED STREET</v>
          </cell>
          <cell r="X250">
            <v>36184</v>
          </cell>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I250"/>
          <cell r="CJ250"/>
          <cell r="CK250"/>
          <cell r="CL250"/>
          <cell r="CM250"/>
          <cell r="CN250"/>
          <cell r="CO250"/>
          <cell r="CP250"/>
          <cell r="CQ250"/>
          <cell r="CR250"/>
          <cell r="CS250"/>
          <cell r="CT250"/>
          <cell r="CU250"/>
          <cell r="CV250"/>
          <cell r="CW250"/>
          <cell r="CX250"/>
          <cell r="CY250"/>
          <cell r="CZ250"/>
          <cell r="DA250"/>
          <cell r="DB250"/>
          <cell r="DC250"/>
          <cell r="DD250"/>
          <cell r="DE250"/>
          <cell r="DF250"/>
          <cell r="DG250"/>
          <cell r="DH250"/>
          <cell r="DI250"/>
          <cell r="DJ250"/>
          <cell r="DK250"/>
          <cell r="DL250"/>
          <cell r="DM250"/>
          <cell r="DN250"/>
          <cell r="DO250"/>
          <cell r="DP250"/>
          <cell r="DQ250"/>
          <cell r="DR250"/>
          <cell r="DS250"/>
          <cell r="DT250"/>
          <cell r="DU250"/>
          <cell r="DV250"/>
          <cell r="DW250"/>
          <cell r="DX250"/>
          <cell r="DY250"/>
          <cell r="DZ250"/>
          <cell r="EA250"/>
          <cell r="EB250"/>
          <cell r="EC250"/>
          <cell r="ED250"/>
          <cell r="EE250"/>
          <cell r="EF250"/>
          <cell r="EG250"/>
          <cell r="EH250"/>
          <cell r="EI250"/>
          <cell r="EJ250"/>
          <cell r="EK250"/>
          <cell r="EL250"/>
          <cell r="EM250"/>
          <cell r="EN250"/>
          <cell r="EO250"/>
          <cell r="EP250"/>
          <cell r="EQ250"/>
          <cell r="ER250"/>
          <cell r="ES250"/>
          <cell r="ET250"/>
          <cell r="EU250"/>
          <cell r="EV250"/>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cell r="CV253"/>
          <cell r="CW253"/>
          <cell r="CX253"/>
          <cell r="CY253"/>
          <cell r="CZ253"/>
          <cell r="DA253"/>
          <cell r="DB253"/>
          <cell r="DC253"/>
          <cell r="DD253"/>
          <cell r="DE253"/>
          <cell r="DF253"/>
          <cell r="DG253"/>
          <cell r="DH253"/>
          <cell r="DI253"/>
          <cell r="DJ253"/>
          <cell r="DK253"/>
          <cell r="DL253"/>
          <cell r="DM253"/>
          <cell r="DN253"/>
          <cell r="DO253"/>
          <cell r="DP253"/>
          <cell r="DQ253"/>
          <cell r="DR253"/>
          <cell r="DS253"/>
          <cell r="DT253"/>
          <cell r="DU253"/>
          <cell r="DV253"/>
          <cell r="DW253"/>
          <cell r="DX253"/>
          <cell r="DY253"/>
          <cell r="DZ253"/>
          <cell r="EA253"/>
          <cell r="EB253"/>
          <cell r="EC253"/>
          <cell r="ED253"/>
          <cell r="EE253"/>
          <cell r="EF253"/>
          <cell r="EG253"/>
          <cell r="EH253"/>
          <cell r="EI253"/>
          <cell r="EJ253"/>
          <cell r="EK253"/>
          <cell r="EL253"/>
          <cell r="EM253"/>
          <cell r="EN253"/>
          <cell r="EO253"/>
          <cell r="EP253"/>
          <cell r="EQ253"/>
          <cell r="ER253"/>
          <cell r="ES253"/>
          <cell r="ET253"/>
          <cell r="EU253"/>
          <cell r="EV253"/>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cell r="CV254"/>
          <cell r="CW254"/>
          <cell r="CX254"/>
          <cell r="CY254"/>
          <cell r="CZ254"/>
          <cell r="DA254"/>
          <cell r="DB254"/>
          <cell r="DC254"/>
          <cell r="DD254"/>
          <cell r="DE254"/>
          <cell r="DF254"/>
          <cell r="DG254"/>
          <cell r="DH254"/>
          <cell r="DI254"/>
          <cell r="DJ254"/>
          <cell r="DK254"/>
          <cell r="DL254"/>
          <cell r="DM254"/>
          <cell r="DN254"/>
          <cell r="DO254"/>
          <cell r="DP254"/>
          <cell r="DQ254"/>
          <cell r="DR254"/>
          <cell r="DS254"/>
          <cell r="DT254"/>
          <cell r="DU254"/>
          <cell r="DV254"/>
          <cell r="DW254"/>
          <cell r="DX254"/>
          <cell r="DY254"/>
          <cell r="DZ254"/>
          <cell r="EA254"/>
          <cell r="EB254"/>
          <cell r="EC254"/>
          <cell r="ED254"/>
          <cell r="EE254"/>
          <cell r="EF254"/>
          <cell r="EG254"/>
          <cell r="EH254"/>
          <cell r="EI254"/>
          <cell r="EJ254"/>
          <cell r="EK254"/>
          <cell r="EL254"/>
          <cell r="EM254"/>
          <cell r="EN254"/>
          <cell r="EO254"/>
          <cell r="EP254"/>
          <cell r="EQ254"/>
          <cell r="ER254"/>
          <cell r="ES254"/>
          <cell r="ET254"/>
          <cell r="EU254"/>
          <cell r="EV254"/>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cell r="CV255"/>
          <cell r="CW255"/>
          <cell r="CX255"/>
          <cell r="CY255"/>
          <cell r="CZ255"/>
          <cell r="DA255"/>
          <cell r="DB255"/>
          <cell r="DC255"/>
          <cell r="DD255"/>
          <cell r="DE255"/>
          <cell r="DF255"/>
          <cell r="DG255"/>
          <cell r="DH255"/>
          <cell r="DI255"/>
          <cell r="DJ255"/>
          <cell r="DK255"/>
          <cell r="DL255"/>
          <cell r="DM255"/>
          <cell r="DN255"/>
          <cell r="DO255"/>
          <cell r="DP255"/>
          <cell r="DQ255"/>
          <cell r="DR255"/>
          <cell r="DS255"/>
          <cell r="DT255"/>
          <cell r="DU255"/>
          <cell r="DV255"/>
          <cell r="DW255"/>
          <cell r="DX255"/>
          <cell r="DY255"/>
          <cell r="DZ255"/>
          <cell r="EA255"/>
          <cell r="EB255"/>
          <cell r="EC255"/>
          <cell r="ED255"/>
          <cell r="EE255"/>
          <cell r="EF255"/>
          <cell r="EG255"/>
          <cell r="EH255"/>
          <cell r="EI255"/>
          <cell r="EJ255"/>
          <cell r="EK255"/>
          <cell r="EL255"/>
          <cell r="EM255"/>
          <cell r="EN255"/>
          <cell r="EO255"/>
          <cell r="EP255"/>
          <cell r="EQ255"/>
          <cell r="ER255"/>
          <cell r="ES255"/>
          <cell r="ET255"/>
          <cell r="EU255"/>
          <cell r="EV255"/>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I256"/>
          <cell r="CJ256"/>
          <cell r="CK256"/>
          <cell r="CL256"/>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cell r="DB256"/>
          <cell r="DC256"/>
          <cell r="DD256"/>
          <cell r="DE256"/>
          <cell r="DF256"/>
          <cell r="DG256"/>
          <cell r="DH256"/>
          <cell r="DI256"/>
          <cell r="DJ256"/>
          <cell r="DK256"/>
          <cell r="DL256"/>
          <cell r="DM256"/>
          <cell r="DN256"/>
          <cell r="DO256"/>
          <cell r="DP256"/>
          <cell r="DQ256"/>
          <cell r="DR256"/>
          <cell r="DS256"/>
          <cell r="DT256"/>
          <cell r="DU256"/>
          <cell r="DV256"/>
          <cell r="DW256"/>
          <cell r="DX256"/>
          <cell r="DY256"/>
          <cell r="DZ256"/>
          <cell r="EA256"/>
          <cell r="EB256"/>
          <cell r="EC256"/>
          <cell r="ED256"/>
          <cell r="EE256"/>
          <cell r="EF256"/>
          <cell r="EG256"/>
          <cell r="EH256"/>
          <cell r="EI256"/>
          <cell r="EJ256"/>
          <cell r="EK256"/>
          <cell r="EL256"/>
          <cell r="EM256"/>
          <cell r="EN256"/>
          <cell r="EO256"/>
          <cell r="EP256"/>
          <cell r="EQ256"/>
          <cell r="ER256"/>
          <cell r="ES256"/>
          <cell r="ET256"/>
          <cell r="EU256"/>
          <cell r="EV256"/>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I257"/>
          <cell r="CJ257"/>
          <cell r="CK257"/>
          <cell r="CL257"/>
          <cell r="CM257"/>
          <cell r="CN257"/>
          <cell r="CO257"/>
          <cell r="CP257"/>
          <cell r="CQ257"/>
          <cell r="CR257">
            <v>125</v>
          </cell>
          <cell r="CS257">
            <v>250</v>
          </cell>
          <cell r="CT257">
            <v>375</v>
          </cell>
          <cell r="CU257">
            <v>500</v>
          </cell>
          <cell r="CV257">
            <v>500</v>
          </cell>
          <cell r="CW257">
            <v>500</v>
          </cell>
          <cell r="CX257">
            <v>500</v>
          </cell>
          <cell r="CY257">
            <v>500</v>
          </cell>
          <cell r="CZ257">
            <v>500</v>
          </cell>
          <cell r="DA257">
            <v>500</v>
          </cell>
          <cell r="DB257">
            <v>500</v>
          </cell>
          <cell r="DC257"/>
          <cell r="DD257"/>
          <cell r="DE257"/>
          <cell r="DF257"/>
          <cell r="DG257"/>
          <cell r="DH257"/>
          <cell r="DI257"/>
          <cell r="DJ257"/>
          <cell r="DK257"/>
          <cell r="DL257"/>
          <cell r="DM257"/>
          <cell r="DN257"/>
          <cell r="DO257"/>
          <cell r="DP257"/>
          <cell r="DQ257"/>
          <cell r="DR257"/>
          <cell r="DS257"/>
          <cell r="DT257"/>
          <cell r="DU257"/>
          <cell r="DV257"/>
          <cell r="DW257"/>
          <cell r="DX257"/>
          <cell r="DY257"/>
          <cell r="DZ257"/>
          <cell r="EA257"/>
          <cell r="EB257"/>
          <cell r="EC257"/>
          <cell r="ED257"/>
          <cell r="EE257"/>
          <cell r="EF257"/>
          <cell r="EG257"/>
          <cell r="EH257"/>
          <cell r="EI257"/>
          <cell r="EJ257"/>
          <cell r="EK257"/>
          <cell r="EL257"/>
          <cell r="EM257"/>
          <cell r="EN257"/>
          <cell r="EO257"/>
          <cell r="EP257"/>
          <cell r="EQ257"/>
          <cell r="ER257"/>
          <cell r="ES257"/>
          <cell r="ET257"/>
          <cell r="EU257"/>
          <cell r="EV257"/>
        </row>
        <row r="259">
          <cell r="T259" t="str">
            <v>BUDGET FORECAST</v>
          </cell>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cell r="CV259"/>
          <cell r="CW259"/>
          <cell r="CX259"/>
          <cell r="CY259"/>
          <cell r="CZ259"/>
          <cell r="DA259"/>
          <cell r="DB259"/>
          <cell r="DC259"/>
          <cell r="DD259"/>
          <cell r="DE259"/>
          <cell r="DF259"/>
          <cell r="DG259"/>
          <cell r="DH259"/>
          <cell r="DI259"/>
          <cell r="DJ259"/>
          <cell r="DK259"/>
          <cell r="DL259"/>
          <cell r="DM259"/>
          <cell r="DN259"/>
          <cell r="DO259"/>
          <cell r="DP259"/>
          <cell r="DQ259"/>
          <cell r="DR259"/>
          <cell r="DS259"/>
          <cell r="DT259"/>
          <cell r="DU259"/>
          <cell r="DV259"/>
          <cell r="DW259"/>
          <cell r="DX259"/>
          <cell r="DY259"/>
          <cell r="DZ259"/>
          <cell r="EA259"/>
          <cell r="EB259"/>
          <cell r="EC259"/>
          <cell r="ED259"/>
          <cell r="EE259"/>
          <cell r="EF259"/>
          <cell r="EG259"/>
          <cell r="EH259"/>
          <cell r="EI259"/>
          <cell r="EJ259"/>
          <cell r="EK259"/>
          <cell r="EL259"/>
          <cell r="EM259"/>
          <cell r="EN259"/>
          <cell r="EO259"/>
          <cell r="EP259"/>
          <cell r="EQ259"/>
          <cell r="ER259"/>
          <cell r="ES259"/>
          <cell r="ET259"/>
          <cell r="EU259"/>
          <cell r="EV259"/>
          <cell r="EW259"/>
          <cell r="EX259"/>
          <cell r="EY259"/>
          <cell r="EZ259"/>
          <cell r="FA259"/>
          <cell r="FB259"/>
          <cell r="FC259"/>
          <cell r="FD259"/>
          <cell r="FE259"/>
          <cell r="FF259"/>
          <cell r="FG259"/>
          <cell r="FH259"/>
          <cell r="FI259"/>
        </row>
        <row r="260">
          <cell r="T260" t="str">
            <v>BUDGET FORECAST</v>
          </cell>
          <cell r="V260" t="str">
            <v>PRE PROD</v>
          </cell>
          <cell r="W260">
            <v>30</v>
          </cell>
          <cell r="X260">
            <v>157500</v>
          </cell>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cell r="CV260"/>
          <cell r="CW260"/>
          <cell r="CX260"/>
          <cell r="CY260"/>
          <cell r="CZ260"/>
          <cell r="DA260"/>
          <cell r="DB260"/>
          <cell r="DC260"/>
          <cell r="DD260"/>
          <cell r="DE260"/>
          <cell r="DF260"/>
          <cell r="DG260"/>
          <cell r="DH260"/>
          <cell r="DI260"/>
          <cell r="DJ260"/>
          <cell r="DK260"/>
          <cell r="DL260"/>
          <cell r="DM260"/>
          <cell r="DN260"/>
          <cell r="DO260"/>
          <cell r="DP260"/>
          <cell r="DQ260"/>
          <cell r="DR260"/>
          <cell r="DS260"/>
          <cell r="DT260"/>
          <cell r="DU260"/>
          <cell r="DV260"/>
          <cell r="DW260"/>
          <cell r="DX260"/>
          <cell r="DY260"/>
          <cell r="DZ260"/>
          <cell r="EA260"/>
          <cell r="EB260"/>
          <cell r="EC260"/>
          <cell r="ED260"/>
          <cell r="EE260"/>
          <cell r="EF260"/>
          <cell r="EG260"/>
          <cell r="EH260"/>
          <cell r="EI260"/>
          <cell r="EJ260"/>
          <cell r="EK260"/>
          <cell r="EL260"/>
          <cell r="EM260"/>
          <cell r="EN260"/>
          <cell r="EO260"/>
          <cell r="EP260"/>
          <cell r="EQ260"/>
          <cell r="ER260"/>
          <cell r="ES260"/>
          <cell r="ET260"/>
          <cell r="EU260"/>
          <cell r="EV260"/>
          <cell r="EW260"/>
          <cell r="EX260"/>
          <cell r="EY260"/>
          <cell r="EZ260"/>
          <cell r="FA260"/>
          <cell r="FB260"/>
          <cell r="FC260"/>
          <cell r="FD260"/>
          <cell r="FE260"/>
          <cell r="FF260"/>
          <cell r="FG260"/>
          <cell r="FH260"/>
          <cell r="FI260"/>
        </row>
        <row r="261">
          <cell r="V261" t="str">
            <v>PRE PROD</v>
          </cell>
          <cell r="W261">
            <v>30</v>
          </cell>
          <cell r="X261">
            <v>157500</v>
          </cell>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cell r="CV261"/>
          <cell r="CW261"/>
          <cell r="CX261"/>
          <cell r="CY261"/>
          <cell r="CZ261"/>
          <cell r="DA261"/>
          <cell r="DB261"/>
          <cell r="DC261"/>
          <cell r="DD261"/>
          <cell r="DE261"/>
          <cell r="DF261"/>
          <cell r="DG261"/>
          <cell r="DH261"/>
          <cell r="DI261"/>
          <cell r="DJ261"/>
          <cell r="DK261"/>
          <cell r="DL261"/>
          <cell r="DM261"/>
          <cell r="DN261"/>
          <cell r="DO261"/>
          <cell r="DP261"/>
          <cell r="DQ261"/>
          <cell r="DR261"/>
          <cell r="DS261"/>
          <cell r="DT261"/>
          <cell r="DU261"/>
          <cell r="DV261"/>
          <cell r="DW261"/>
          <cell r="DX261"/>
          <cell r="DY261"/>
          <cell r="DZ261"/>
          <cell r="EA261"/>
          <cell r="EB261"/>
          <cell r="EC261"/>
          <cell r="ED261"/>
          <cell r="EE261"/>
          <cell r="EF261"/>
          <cell r="EG261"/>
          <cell r="EH261"/>
          <cell r="EI261"/>
          <cell r="EJ261"/>
          <cell r="EK261"/>
          <cell r="EL261"/>
          <cell r="EM261"/>
          <cell r="EN261"/>
          <cell r="EO261"/>
          <cell r="EP261"/>
          <cell r="EQ261"/>
          <cell r="ER261"/>
          <cell r="ES261"/>
          <cell r="ET261"/>
          <cell r="EU261"/>
          <cell r="EV261"/>
          <cell r="EW261"/>
          <cell r="EX261"/>
          <cell r="EY261"/>
          <cell r="EZ261"/>
          <cell r="FA261"/>
          <cell r="FB261"/>
          <cell r="FC261"/>
          <cell r="FD261"/>
          <cell r="FE261"/>
          <cell r="FF261"/>
          <cell r="FG261"/>
          <cell r="FH261"/>
          <cell r="FI261"/>
        </row>
        <row r="262">
          <cell r="V262" t="str">
            <v>PRODUCTION</v>
          </cell>
          <cell r="W262">
            <v>150</v>
          </cell>
          <cell r="X262">
            <v>712500</v>
          </cell>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I262"/>
          <cell r="CJ262"/>
          <cell r="CK262"/>
          <cell r="CL262"/>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cell r="DB262"/>
          <cell r="DC262"/>
          <cell r="DD262"/>
          <cell r="DE262"/>
          <cell r="DF262"/>
          <cell r="DG262"/>
          <cell r="DH262"/>
          <cell r="DI262"/>
          <cell r="DJ262"/>
          <cell r="DK262"/>
          <cell r="DL262"/>
          <cell r="DM262"/>
          <cell r="DN262"/>
          <cell r="DO262"/>
          <cell r="DP262"/>
          <cell r="DQ262"/>
          <cell r="DR262"/>
          <cell r="DS262"/>
          <cell r="DT262"/>
          <cell r="DU262"/>
          <cell r="DV262"/>
          <cell r="DW262"/>
          <cell r="DX262"/>
          <cell r="DY262"/>
          <cell r="DZ262"/>
          <cell r="EA262"/>
          <cell r="EB262"/>
          <cell r="EC262"/>
          <cell r="ED262"/>
          <cell r="EE262"/>
          <cell r="EF262"/>
          <cell r="EG262"/>
          <cell r="EH262"/>
          <cell r="EI262"/>
          <cell r="EJ262"/>
          <cell r="EK262"/>
          <cell r="EL262"/>
          <cell r="EM262"/>
          <cell r="EN262"/>
          <cell r="EO262"/>
          <cell r="EP262"/>
          <cell r="EQ262"/>
          <cell r="ER262"/>
          <cell r="ES262"/>
          <cell r="ET262"/>
          <cell r="EU262"/>
          <cell r="EV262"/>
          <cell r="EW262"/>
          <cell r="EX262"/>
          <cell r="EY262"/>
          <cell r="EZ262"/>
          <cell r="FA262"/>
          <cell r="FB262"/>
          <cell r="FC262"/>
          <cell r="FD262"/>
          <cell r="FE262"/>
          <cell r="FF262"/>
          <cell r="FG262"/>
          <cell r="FH262"/>
          <cell r="FI262"/>
        </row>
        <row r="263">
          <cell r="V263" t="str">
            <v>PRODUCTION</v>
          </cell>
          <cell r="W263">
            <v>150</v>
          </cell>
          <cell r="X263">
            <v>712500</v>
          </cell>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I263"/>
          <cell r="CJ263"/>
          <cell r="CK263"/>
          <cell r="CL263"/>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cell r="DB263"/>
          <cell r="DC263"/>
          <cell r="DD263"/>
          <cell r="DE263"/>
          <cell r="DF263"/>
          <cell r="DG263"/>
          <cell r="DH263"/>
          <cell r="DI263"/>
          <cell r="DJ263"/>
          <cell r="DK263"/>
          <cell r="DL263"/>
          <cell r="DM263"/>
          <cell r="DN263"/>
          <cell r="DO263"/>
          <cell r="DP263"/>
          <cell r="DQ263"/>
          <cell r="DR263"/>
          <cell r="DS263"/>
          <cell r="DT263"/>
          <cell r="DU263"/>
          <cell r="DV263"/>
          <cell r="DW263"/>
          <cell r="DX263"/>
          <cell r="DY263"/>
          <cell r="DZ263"/>
          <cell r="EA263"/>
          <cell r="EB263"/>
          <cell r="EC263"/>
          <cell r="ED263"/>
          <cell r="EE263"/>
          <cell r="EF263"/>
          <cell r="EG263"/>
          <cell r="EH263"/>
          <cell r="EI263"/>
          <cell r="EJ263"/>
          <cell r="EK263"/>
          <cell r="EL263"/>
          <cell r="EM263"/>
          <cell r="EN263"/>
          <cell r="EO263"/>
          <cell r="EP263"/>
          <cell r="EQ263"/>
          <cell r="ER263"/>
          <cell r="ES263"/>
          <cell r="ET263"/>
          <cell r="EU263"/>
          <cell r="EV263"/>
          <cell r="EW263"/>
          <cell r="EX263"/>
          <cell r="EY263"/>
          <cell r="EZ263"/>
          <cell r="FA263"/>
          <cell r="FB263"/>
          <cell r="FC263"/>
          <cell r="FD263"/>
          <cell r="FE263"/>
          <cell r="FF263"/>
          <cell r="FG263"/>
          <cell r="FH263"/>
          <cell r="FI263"/>
        </row>
        <row r="264">
          <cell r="V264" t="str">
            <v>INK &amp; PAINT</v>
          </cell>
          <cell r="W264">
            <v>8</v>
          </cell>
          <cell r="X264">
            <v>38000</v>
          </cell>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I264"/>
          <cell r="CJ264"/>
          <cell r="CK264"/>
          <cell r="CL264"/>
          <cell r="CM264"/>
          <cell r="CN264"/>
          <cell r="CO264"/>
          <cell r="CP264"/>
          <cell r="CQ264"/>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cell r="DD264"/>
          <cell r="DE264"/>
          <cell r="DF264"/>
          <cell r="DG264"/>
          <cell r="DH264"/>
          <cell r="DI264"/>
          <cell r="DJ264"/>
          <cell r="DK264"/>
          <cell r="DL264"/>
          <cell r="DM264"/>
          <cell r="DN264"/>
          <cell r="DO264"/>
          <cell r="DP264"/>
          <cell r="DQ264"/>
          <cell r="DR264"/>
          <cell r="DS264"/>
          <cell r="DT264"/>
          <cell r="DU264"/>
          <cell r="DV264"/>
          <cell r="DW264"/>
          <cell r="DX264"/>
          <cell r="DY264"/>
          <cell r="DZ264"/>
          <cell r="EA264"/>
          <cell r="EB264"/>
          <cell r="EC264"/>
          <cell r="ED264"/>
          <cell r="EE264"/>
          <cell r="EF264"/>
          <cell r="EG264"/>
          <cell r="EH264"/>
          <cell r="EI264"/>
          <cell r="EJ264"/>
          <cell r="EK264"/>
          <cell r="EL264"/>
          <cell r="EM264"/>
          <cell r="EN264"/>
          <cell r="EO264"/>
          <cell r="EP264"/>
          <cell r="EQ264"/>
          <cell r="ER264"/>
          <cell r="ES264"/>
          <cell r="ET264"/>
          <cell r="EU264"/>
          <cell r="EV264"/>
          <cell r="EW264"/>
          <cell r="EX264"/>
          <cell r="EY264"/>
          <cell r="EZ264"/>
          <cell r="FA264"/>
          <cell r="FB264"/>
          <cell r="FC264"/>
          <cell r="FD264"/>
          <cell r="FE264"/>
          <cell r="FF264"/>
          <cell r="FG264"/>
          <cell r="FH264"/>
          <cell r="FI264"/>
        </row>
        <row r="265">
          <cell r="V265" t="str">
            <v>INK &amp; PAINT</v>
          </cell>
          <cell r="W265">
            <v>8</v>
          </cell>
          <cell r="X265">
            <v>38000</v>
          </cell>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I265"/>
          <cell r="CJ265"/>
          <cell r="CK265"/>
          <cell r="CL265"/>
          <cell r="CM265"/>
          <cell r="CN265"/>
          <cell r="CO265"/>
          <cell r="CP265"/>
          <cell r="CQ265"/>
          <cell r="CR265">
            <v>1000</v>
          </cell>
          <cell r="CS265">
            <v>2000</v>
          </cell>
          <cell r="CT265">
            <v>3000</v>
          </cell>
          <cell r="CU265">
            <v>4000</v>
          </cell>
          <cell r="CV265">
            <v>4000</v>
          </cell>
          <cell r="CW265">
            <v>4000</v>
          </cell>
          <cell r="CX265">
            <v>4000</v>
          </cell>
          <cell r="CY265">
            <v>4000</v>
          </cell>
          <cell r="CZ265">
            <v>4000</v>
          </cell>
          <cell r="DA265">
            <v>4000</v>
          </cell>
          <cell r="DB265">
            <v>4000</v>
          </cell>
          <cell r="DC265"/>
          <cell r="DD265"/>
          <cell r="DE265"/>
          <cell r="DF265"/>
          <cell r="DG265"/>
          <cell r="DH265"/>
          <cell r="DI265"/>
          <cell r="DJ265"/>
          <cell r="DK265"/>
          <cell r="DL265"/>
          <cell r="DM265"/>
          <cell r="DN265"/>
          <cell r="DO265"/>
          <cell r="DP265"/>
          <cell r="DQ265"/>
          <cell r="DR265"/>
          <cell r="DS265"/>
          <cell r="DT265"/>
          <cell r="DU265"/>
          <cell r="DV265"/>
          <cell r="DW265"/>
          <cell r="DX265"/>
          <cell r="DY265"/>
          <cell r="DZ265"/>
          <cell r="EA265"/>
          <cell r="EB265"/>
          <cell r="EC265"/>
          <cell r="ED265"/>
          <cell r="EE265"/>
          <cell r="EF265"/>
          <cell r="EG265"/>
          <cell r="EH265"/>
          <cell r="EI265"/>
          <cell r="EJ265"/>
          <cell r="EK265"/>
          <cell r="EL265"/>
          <cell r="EM265"/>
          <cell r="EN265"/>
          <cell r="EO265"/>
          <cell r="EP265"/>
          <cell r="EQ265"/>
          <cell r="ER265"/>
          <cell r="ES265"/>
          <cell r="ET265"/>
          <cell r="EU265"/>
          <cell r="EV265"/>
          <cell r="EW265"/>
          <cell r="EX265"/>
          <cell r="EY265"/>
          <cell r="EZ265"/>
          <cell r="FA265"/>
          <cell r="FB265"/>
          <cell r="FC265"/>
          <cell r="FD265"/>
          <cell r="FE265"/>
          <cell r="FF265"/>
          <cell r="FG265"/>
          <cell r="FH265"/>
          <cell r="FI265"/>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I270"/>
          <cell r="CJ270"/>
          <cell r="CK270"/>
          <cell r="CL270"/>
          <cell r="CM270"/>
          <cell r="CN270"/>
          <cell r="CO270"/>
          <cell r="CP270"/>
          <cell r="CQ270"/>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cell r="DD270"/>
          <cell r="DE270"/>
          <cell r="DF270"/>
          <cell r="DG270"/>
          <cell r="DH270"/>
          <cell r="DI270"/>
          <cell r="DJ270"/>
          <cell r="DK270"/>
          <cell r="DL270"/>
          <cell r="DM270"/>
          <cell r="DN270"/>
          <cell r="DO270"/>
          <cell r="DP270"/>
          <cell r="DQ270"/>
          <cell r="DR270"/>
          <cell r="DS270"/>
          <cell r="DT270"/>
          <cell r="DU270"/>
          <cell r="DV270"/>
          <cell r="DW270"/>
          <cell r="DX270"/>
          <cell r="DY270"/>
          <cell r="DZ270"/>
          <cell r="EA270"/>
          <cell r="EB270"/>
          <cell r="EC270"/>
          <cell r="ED270"/>
          <cell r="EE270"/>
          <cell r="EF270"/>
          <cell r="EG270"/>
          <cell r="EH270"/>
          <cell r="EI270"/>
          <cell r="EJ270"/>
          <cell r="EK270"/>
          <cell r="EL270"/>
          <cell r="EM270"/>
          <cell r="EN270"/>
          <cell r="EO270"/>
          <cell r="EP270"/>
          <cell r="EQ270"/>
          <cell r="ER270"/>
          <cell r="ES270"/>
          <cell r="ET270"/>
          <cell r="EU270"/>
          <cell r="EV270"/>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cell r="U10"/>
          <cell r="V10"/>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cell r="U11"/>
          <cell r="V11"/>
        </row>
        <row r="12">
          <cell r="N12" t="str">
            <v>Engineering</v>
          </cell>
          <cell r="O12">
            <v>36230</v>
          </cell>
          <cell r="P12">
            <v>36344</v>
          </cell>
          <cell r="Q12">
            <v>250</v>
          </cell>
          <cell r="R12">
            <v>16</v>
          </cell>
          <cell r="S12">
            <v>114</v>
          </cell>
          <cell r="T12"/>
          <cell r="U12"/>
          <cell r="V12"/>
        </row>
        <row r="13">
          <cell r="C13" t="str">
            <v>ENGINEERING</v>
          </cell>
          <cell r="F13" t="str">
            <v>TESTING</v>
          </cell>
          <cell r="N13" t="str">
            <v>Testing</v>
          </cell>
          <cell r="O13">
            <v>36277</v>
          </cell>
          <cell r="P13">
            <v>36359.5</v>
          </cell>
          <cell r="Q13">
            <v>400</v>
          </cell>
          <cell r="R13">
            <v>11</v>
          </cell>
          <cell r="S13">
            <v>82.5</v>
          </cell>
          <cell r="T13"/>
          <cell r="U13"/>
          <cell r="V13"/>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cell r="U14"/>
          <cell r="V14"/>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cell r="U20"/>
          <cell r="V20"/>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cell r="U21"/>
          <cell r="V21"/>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cell r="U22"/>
          <cell r="V22"/>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cell r="U23"/>
          <cell r="V23"/>
        </row>
        <row r="24">
          <cell r="N24" t="str">
            <v>Engineering</v>
          </cell>
          <cell r="O24">
            <v>36261</v>
          </cell>
          <cell r="P24">
            <v>36375</v>
          </cell>
          <cell r="Q24">
            <v>250</v>
          </cell>
          <cell r="R24">
            <v>17</v>
          </cell>
          <cell r="S24">
            <v>114</v>
          </cell>
          <cell r="T24"/>
          <cell r="U24"/>
          <cell r="V24"/>
        </row>
        <row r="25">
          <cell r="C25" t="str">
            <v>ENGINEERING</v>
          </cell>
          <cell r="F25" t="str">
            <v>TESTING</v>
          </cell>
          <cell r="N25" t="str">
            <v>Testing</v>
          </cell>
          <cell r="O25">
            <v>36308</v>
          </cell>
          <cell r="P25">
            <v>36390.5</v>
          </cell>
          <cell r="Q25">
            <v>400</v>
          </cell>
          <cell r="R25">
            <v>12</v>
          </cell>
          <cell r="S25">
            <v>82.5</v>
          </cell>
          <cell r="T25"/>
          <cell r="U25"/>
          <cell r="V25"/>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cell r="U26"/>
          <cell r="V26"/>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cell r="U32"/>
          <cell r="V32"/>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cell r="U33"/>
          <cell r="V33"/>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cell r="U34"/>
          <cell r="V34"/>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cell r="U35"/>
          <cell r="V35"/>
        </row>
        <row r="36">
          <cell r="N36" t="str">
            <v>Engineering</v>
          </cell>
          <cell r="O36">
            <v>36306</v>
          </cell>
          <cell r="P36">
            <v>36420</v>
          </cell>
          <cell r="Q36">
            <v>250</v>
          </cell>
          <cell r="R36">
            <v>16</v>
          </cell>
          <cell r="S36">
            <v>114</v>
          </cell>
          <cell r="T36"/>
          <cell r="U36"/>
          <cell r="V36"/>
        </row>
        <row r="37">
          <cell r="C37" t="str">
            <v>ENGINEERING</v>
          </cell>
          <cell r="F37" t="str">
            <v>TESTING</v>
          </cell>
          <cell r="N37" t="str">
            <v>Testing</v>
          </cell>
          <cell r="O37">
            <v>36353</v>
          </cell>
          <cell r="P37">
            <v>36435.5</v>
          </cell>
          <cell r="Q37">
            <v>400</v>
          </cell>
          <cell r="R37">
            <v>12</v>
          </cell>
          <cell r="S37">
            <v>82.5</v>
          </cell>
          <cell r="T37"/>
          <cell r="U37"/>
          <cell r="V37"/>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cell r="U38"/>
          <cell r="V38"/>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cell r="U44"/>
          <cell r="V44"/>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cell r="U45"/>
          <cell r="V45"/>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cell r="U46"/>
          <cell r="V46"/>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cell r="U47"/>
          <cell r="V47"/>
        </row>
        <row r="48">
          <cell r="N48" t="str">
            <v>Engineering</v>
          </cell>
          <cell r="O48">
            <v>36370</v>
          </cell>
          <cell r="P48">
            <v>36484</v>
          </cell>
          <cell r="Q48">
            <v>250</v>
          </cell>
          <cell r="R48">
            <v>16</v>
          </cell>
          <cell r="S48">
            <v>114</v>
          </cell>
          <cell r="T48"/>
          <cell r="U48"/>
          <cell r="V48"/>
        </row>
        <row r="49">
          <cell r="C49" t="str">
            <v>ENGINEERING</v>
          </cell>
          <cell r="F49" t="str">
            <v>TESTING</v>
          </cell>
          <cell r="N49" t="str">
            <v>Testing</v>
          </cell>
          <cell r="O49">
            <v>36417</v>
          </cell>
          <cell r="P49">
            <v>36499.5</v>
          </cell>
          <cell r="Q49">
            <v>400</v>
          </cell>
          <cell r="R49">
            <v>11</v>
          </cell>
          <cell r="S49">
            <v>82.5</v>
          </cell>
          <cell r="T49"/>
          <cell r="U49"/>
          <cell r="V49"/>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cell r="U50"/>
          <cell r="V50"/>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cell r="U56"/>
          <cell r="V56"/>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cell r="U57"/>
          <cell r="V57"/>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cell r="U58"/>
          <cell r="V58"/>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cell r="U59"/>
          <cell r="V59"/>
        </row>
        <row r="60">
          <cell r="N60" t="str">
            <v>Engineering</v>
          </cell>
          <cell r="O60">
            <v>36401</v>
          </cell>
          <cell r="P60">
            <v>36515</v>
          </cell>
          <cell r="Q60">
            <v>250</v>
          </cell>
          <cell r="R60">
            <v>17</v>
          </cell>
          <cell r="S60">
            <v>114</v>
          </cell>
          <cell r="T60"/>
          <cell r="U60"/>
          <cell r="V60"/>
        </row>
        <row r="61">
          <cell r="C61" t="str">
            <v>ENGINEERING</v>
          </cell>
          <cell r="F61" t="str">
            <v>TESTING</v>
          </cell>
          <cell r="N61" t="str">
            <v>Testing</v>
          </cell>
          <cell r="O61">
            <v>36448</v>
          </cell>
          <cell r="P61">
            <v>36530.5</v>
          </cell>
          <cell r="Q61">
            <v>400</v>
          </cell>
          <cell r="R61">
            <v>12</v>
          </cell>
          <cell r="S61">
            <v>82.5</v>
          </cell>
          <cell r="T61"/>
          <cell r="U61"/>
          <cell r="V61"/>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cell r="U62"/>
          <cell r="V62"/>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cell r="U68"/>
          <cell r="V68"/>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cell r="U69"/>
          <cell r="V69"/>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cell r="U70"/>
          <cell r="V70"/>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cell r="U71"/>
          <cell r="V71"/>
        </row>
        <row r="72">
          <cell r="N72" t="str">
            <v>Engineering</v>
          </cell>
          <cell r="O72">
            <v>36446</v>
          </cell>
          <cell r="P72">
            <v>36560</v>
          </cell>
          <cell r="Q72">
            <v>250</v>
          </cell>
          <cell r="R72">
            <v>16</v>
          </cell>
          <cell r="S72">
            <v>114</v>
          </cell>
          <cell r="T72"/>
          <cell r="U72"/>
          <cell r="V72"/>
        </row>
        <row r="73">
          <cell r="C73" t="str">
            <v>ENGINEERING</v>
          </cell>
          <cell r="F73" t="str">
            <v>TESTING</v>
          </cell>
          <cell r="N73" t="str">
            <v>Testing</v>
          </cell>
          <cell r="O73">
            <v>36493</v>
          </cell>
          <cell r="P73">
            <v>36575.5</v>
          </cell>
          <cell r="Q73">
            <v>400</v>
          </cell>
          <cell r="R73">
            <v>12</v>
          </cell>
          <cell r="S73">
            <v>82.5</v>
          </cell>
          <cell r="T73"/>
          <cell r="U73"/>
          <cell r="V73"/>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cell r="U74"/>
          <cell r="V74"/>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cell r="U80"/>
          <cell r="V80"/>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cell r="U81"/>
          <cell r="V81"/>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cell r="U82"/>
          <cell r="V82"/>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cell r="U83"/>
          <cell r="V83"/>
        </row>
        <row r="84">
          <cell r="N84" t="str">
            <v>Engineering</v>
          </cell>
          <cell r="O84">
            <v>36490</v>
          </cell>
          <cell r="P84">
            <v>36604</v>
          </cell>
          <cell r="Q84">
            <v>250</v>
          </cell>
          <cell r="R84">
            <v>16</v>
          </cell>
          <cell r="S84">
            <v>114</v>
          </cell>
          <cell r="T84"/>
          <cell r="U84"/>
          <cell r="V84"/>
        </row>
        <row r="85">
          <cell r="C85" t="str">
            <v>ENGINEERING</v>
          </cell>
          <cell r="F85" t="str">
            <v>TESTING</v>
          </cell>
          <cell r="N85" t="str">
            <v>Testing</v>
          </cell>
          <cell r="O85">
            <v>36537</v>
          </cell>
          <cell r="P85">
            <v>36619.5</v>
          </cell>
          <cell r="Q85">
            <v>400</v>
          </cell>
          <cell r="R85">
            <v>12</v>
          </cell>
          <cell r="S85">
            <v>82.5</v>
          </cell>
          <cell r="T85"/>
          <cell r="U85"/>
          <cell r="V85"/>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cell r="U86"/>
          <cell r="V86"/>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cell r="U92"/>
          <cell r="V92"/>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cell r="U93"/>
          <cell r="V93"/>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cell r="U94"/>
          <cell r="V94"/>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cell r="U95"/>
          <cell r="V95"/>
        </row>
        <row r="96">
          <cell r="N96" t="str">
            <v>Engineering</v>
          </cell>
          <cell r="O96">
            <v>36531</v>
          </cell>
          <cell r="P96">
            <v>36645</v>
          </cell>
          <cell r="Q96">
            <v>250</v>
          </cell>
          <cell r="R96">
            <v>16</v>
          </cell>
          <cell r="S96">
            <v>114</v>
          </cell>
          <cell r="T96"/>
          <cell r="U96"/>
          <cell r="V96"/>
        </row>
        <row r="97">
          <cell r="C97" t="str">
            <v>ENGINEERING</v>
          </cell>
          <cell r="F97" t="str">
            <v>TESTING</v>
          </cell>
          <cell r="N97" t="str">
            <v>Testing</v>
          </cell>
          <cell r="O97">
            <v>36578</v>
          </cell>
          <cell r="P97">
            <v>36660.5</v>
          </cell>
          <cell r="Q97">
            <v>400</v>
          </cell>
          <cell r="R97">
            <v>10</v>
          </cell>
          <cell r="S97">
            <v>82.5</v>
          </cell>
          <cell r="T97"/>
          <cell r="U97"/>
          <cell r="V97"/>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cell r="U98"/>
          <cell r="V98"/>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cell r="U104"/>
          <cell r="V104"/>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cell r="U105"/>
          <cell r="V105"/>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cell r="U106"/>
          <cell r="V106"/>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cell r="U107"/>
          <cell r="V107"/>
        </row>
        <row r="108">
          <cell r="N108" t="str">
            <v>Engineering</v>
          </cell>
          <cell r="O108">
            <v>36566</v>
          </cell>
          <cell r="P108">
            <v>36680</v>
          </cell>
          <cell r="Q108">
            <v>250</v>
          </cell>
          <cell r="R108">
            <v>12</v>
          </cell>
          <cell r="S108">
            <v>114</v>
          </cell>
          <cell r="T108"/>
          <cell r="U108"/>
          <cell r="V108"/>
        </row>
        <row r="109">
          <cell r="C109" t="str">
            <v>ENGINEERING</v>
          </cell>
          <cell r="F109" t="str">
            <v>TESTING</v>
          </cell>
          <cell r="N109" t="str">
            <v>Testing</v>
          </cell>
          <cell r="O109">
            <v>36613</v>
          </cell>
          <cell r="P109">
            <v>36695.5</v>
          </cell>
          <cell r="Q109">
            <v>400</v>
          </cell>
          <cell r="R109">
            <v>5</v>
          </cell>
          <cell r="S109">
            <v>82.5</v>
          </cell>
          <cell r="T109"/>
          <cell r="U109"/>
          <cell r="V109"/>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cell r="U110"/>
          <cell r="V110"/>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cell r="U116"/>
          <cell r="V116"/>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cell r="U117"/>
          <cell r="V117"/>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cell r="U118"/>
          <cell r="V118"/>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cell r="U119"/>
          <cell r="V119"/>
        </row>
        <row r="120">
          <cell r="N120" t="str">
            <v>Engineering</v>
          </cell>
          <cell r="O120">
            <v>36600</v>
          </cell>
          <cell r="P120">
            <v>36714</v>
          </cell>
          <cell r="Q120">
            <v>250</v>
          </cell>
          <cell r="R120">
            <v>7</v>
          </cell>
          <cell r="S120">
            <v>114</v>
          </cell>
          <cell r="T120"/>
          <cell r="U120"/>
          <cell r="V120"/>
        </row>
        <row r="121">
          <cell r="C121" t="str">
            <v>ENGINEERING</v>
          </cell>
          <cell r="F121" t="str">
            <v>TESTING</v>
          </cell>
          <cell r="N121" t="str">
            <v>Testing</v>
          </cell>
          <cell r="O121">
            <v>36647</v>
          </cell>
          <cell r="P121">
            <v>36729.5</v>
          </cell>
          <cell r="Q121">
            <v>400</v>
          </cell>
          <cell r="R121">
            <v>1</v>
          </cell>
          <cell r="S121">
            <v>82.5</v>
          </cell>
          <cell r="T121"/>
          <cell r="U121"/>
          <cell r="V121"/>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cell r="U122"/>
          <cell r="V122"/>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cell r="U130"/>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cell r="U131"/>
          <cell r="V131"/>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cell r="U138"/>
          <cell r="V138"/>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cell r="U139"/>
          <cell r="V139"/>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cell r="U140"/>
          <cell r="V140"/>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cell r="U148"/>
          <cell r="V148"/>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cell r="U149"/>
          <cell r="V149"/>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cell r="U150"/>
          <cell r="V150"/>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cell r="U158"/>
          <cell r="V158"/>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cell r="U159"/>
          <cell r="V159"/>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cell r="U160"/>
          <cell r="V160"/>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tabSelected="1" view="pageBreakPreview" zoomScale="85" zoomScaleNormal="100" zoomScaleSheetLayoutView="85" workbookViewId="0"/>
  </sheetViews>
  <sheetFormatPr defaultRowHeight="15"/>
  <cols>
    <col min="1" max="1" width="98" style="285" customWidth="1"/>
    <col min="2" max="2" width="14.625" style="285" customWidth="1"/>
    <col min="3" max="4" width="9" style="285"/>
    <col min="5" max="5" width="11.625" style="285" customWidth="1"/>
    <col min="6" max="6" width="9" style="285"/>
    <col min="7" max="7" width="14.125" style="285" bestFit="1" customWidth="1"/>
    <col min="8" max="8" width="15.375" style="285" bestFit="1" customWidth="1"/>
    <col min="9" max="256" width="9" style="285"/>
    <col min="257" max="257" width="93.75" style="285" bestFit="1" customWidth="1"/>
    <col min="258" max="512" width="9" style="285"/>
    <col min="513" max="513" width="93.75" style="285" bestFit="1" customWidth="1"/>
    <col min="514" max="768" width="9" style="285"/>
    <col min="769" max="769" width="93.75" style="285" bestFit="1" customWidth="1"/>
    <col min="770" max="1024" width="9" style="285"/>
    <col min="1025" max="1025" width="93.75" style="285" bestFit="1" customWidth="1"/>
    <col min="1026" max="1280" width="9" style="285"/>
    <col min="1281" max="1281" width="93.75" style="285" bestFit="1" customWidth="1"/>
    <col min="1282" max="1536" width="9" style="285"/>
    <col min="1537" max="1537" width="93.75" style="285" bestFit="1" customWidth="1"/>
    <col min="1538" max="1792" width="9" style="285"/>
    <col min="1793" max="1793" width="93.75" style="285" bestFit="1" customWidth="1"/>
    <col min="1794" max="2048" width="9" style="285"/>
    <col min="2049" max="2049" width="93.75" style="285" bestFit="1" customWidth="1"/>
    <col min="2050" max="2304" width="9" style="285"/>
    <col min="2305" max="2305" width="93.75" style="285" bestFit="1" customWidth="1"/>
    <col min="2306" max="2560" width="9" style="285"/>
    <col min="2561" max="2561" width="93.75" style="285" bestFit="1" customWidth="1"/>
    <col min="2562" max="2816" width="9" style="285"/>
    <col min="2817" max="2817" width="93.75" style="285" bestFit="1" customWidth="1"/>
    <col min="2818" max="3072" width="9" style="285"/>
    <col min="3073" max="3073" width="93.75" style="285" bestFit="1" customWidth="1"/>
    <col min="3074" max="3328" width="9" style="285"/>
    <col min="3329" max="3329" width="93.75" style="285" bestFit="1" customWidth="1"/>
    <col min="3330" max="3584" width="9" style="285"/>
    <col min="3585" max="3585" width="93.75" style="285" bestFit="1" customWidth="1"/>
    <col min="3586" max="3840" width="9" style="285"/>
    <col min="3841" max="3841" width="93.75" style="285" bestFit="1" customWidth="1"/>
    <col min="3842" max="4096" width="9" style="285"/>
    <col min="4097" max="4097" width="93.75" style="285" bestFit="1" customWidth="1"/>
    <col min="4098" max="4352" width="9" style="285"/>
    <col min="4353" max="4353" width="93.75" style="285" bestFit="1" customWidth="1"/>
    <col min="4354" max="4608" width="9" style="285"/>
    <col min="4609" max="4609" width="93.75" style="285" bestFit="1" customWidth="1"/>
    <col min="4610" max="4864" width="9" style="285"/>
    <col min="4865" max="4865" width="93.75" style="285" bestFit="1" customWidth="1"/>
    <col min="4866" max="5120" width="9" style="285"/>
    <col min="5121" max="5121" width="93.75" style="285" bestFit="1" customWidth="1"/>
    <col min="5122" max="5376" width="9" style="285"/>
    <col min="5377" max="5377" width="93.75" style="285" bestFit="1" customWidth="1"/>
    <col min="5378" max="5632" width="9" style="285"/>
    <col min="5633" max="5633" width="93.75" style="285" bestFit="1" customWidth="1"/>
    <col min="5634" max="5888" width="9" style="285"/>
    <col min="5889" max="5889" width="93.75" style="285" bestFit="1" customWidth="1"/>
    <col min="5890" max="6144" width="9" style="285"/>
    <col min="6145" max="6145" width="93.75" style="285" bestFit="1" customWidth="1"/>
    <col min="6146" max="6400" width="9" style="285"/>
    <col min="6401" max="6401" width="93.75" style="285" bestFit="1" customWidth="1"/>
    <col min="6402" max="6656" width="9" style="285"/>
    <col min="6657" max="6657" width="93.75" style="285" bestFit="1" customWidth="1"/>
    <col min="6658" max="6912" width="9" style="285"/>
    <col min="6913" max="6913" width="93.75" style="285" bestFit="1" customWidth="1"/>
    <col min="6914" max="7168" width="9" style="285"/>
    <col min="7169" max="7169" width="93.75" style="285" bestFit="1" customWidth="1"/>
    <col min="7170" max="7424" width="9" style="285"/>
    <col min="7425" max="7425" width="93.75" style="285" bestFit="1" customWidth="1"/>
    <col min="7426" max="7680" width="9" style="285"/>
    <col min="7681" max="7681" width="93.75" style="285" bestFit="1" customWidth="1"/>
    <col min="7682" max="7936" width="9" style="285"/>
    <col min="7937" max="7937" width="93.75" style="285" bestFit="1" customWidth="1"/>
    <col min="7938" max="8192" width="9" style="285"/>
    <col min="8193" max="8193" width="93.75" style="285" bestFit="1" customWidth="1"/>
    <col min="8194" max="8448" width="9" style="285"/>
    <col min="8449" max="8449" width="93.75" style="285" bestFit="1" customWidth="1"/>
    <col min="8450" max="8704" width="9" style="285"/>
    <col min="8705" max="8705" width="93.75" style="285" bestFit="1" customWidth="1"/>
    <col min="8706" max="8960" width="9" style="285"/>
    <col min="8961" max="8961" width="93.75" style="285" bestFit="1" customWidth="1"/>
    <col min="8962" max="9216" width="9" style="285"/>
    <col min="9217" max="9217" width="93.75" style="285" bestFit="1" customWidth="1"/>
    <col min="9218" max="9472" width="9" style="285"/>
    <col min="9473" max="9473" width="93.75" style="285" bestFit="1" customWidth="1"/>
    <col min="9474" max="9728" width="9" style="285"/>
    <col min="9729" max="9729" width="93.75" style="285" bestFit="1" customWidth="1"/>
    <col min="9730" max="9984" width="9" style="285"/>
    <col min="9985" max="9985" width="93.75" style="285" bestFit="1" customWidth="1"/>
    <col min="9986" max="10240" width="9" style="285"/>
    <col min="10241" max="10241" width="93.75" style="285" bestFit="1" customWidth="1"/>
    <col min="10242" max="10496" width="9" style="285"/>
    <col min="10497" max="10497" width="93.75" style="285" bestFit="1" customWidth="1"/>
    <col min="10498" max="10752" width="9" style="285"/>
    <col min="10753" max="10753" width="93.75" style="285" bestFit="1" customWidth="1"/>
    <col min="10754" max="11008" width="9" style="285"/>
    <col min="11009" max="11009" width="93.75" style="285" bestFit="1" customWidth="1"/>
    <col min="11010" max="11264" width="9" style="285"/>
    <col min="11265" max="11265" width="93.75" style="285" bestFit="1" customWidth="1"/>
    <col min="11266" max="11520" width="9" style="285"/>
    <col min="11521" max="11521" width="93.75" style="285" bestFit="1" customWidth="1"/>
    <col min="11522" max="11776" width="9" style="285"/>
    <col min="11777" max="11777" width="93.75" style="285" bestFit="1" customWidth="1"/>
    <col min="11778" max="12032" width="9" style="285"/>
    <col min="12033" max="12033" width="93.75" style="285" bestFit="1" customWidth="1"/>
    <col min="12034" max="12288" width="9" style="285"/>
    <col min="12289" max="12289" width="93.75" style="285" bestFit="1" customWidth="1"/>
    <col min="12290" max="12544" width="9" style="285"/>
    <col min="12545" max="12545" width="93.75" style="285" bestFit="1" customWidth="1"/>
    <col min="12546" max="12800" width="9" style="285"/>
    <col min="12801" max="12801" width="93.75" style="285" bestFit="1" customWidth="1"/>
    <col min="12802" max="13056" width="9" style="285"/>
    <col min="13057" max="13057" width="93.75" style="285" bestFit="1" customWidth="1"/>
    <col min="13058" max="13312" width="9" style="285"/>
    <col min="13313" max="13313" width="93.75" style="285" bestFit="1" customWidth="1"/>
    <col min="13314" max="13568" width="9" style="285"/>
    <col min="13569" max="13569" width="93.75" style="285" bestFit="1" customWidth="1"/>
    <col min="13570" max="13824" width="9" style="285"/>
    <col min="13825" max="13825" width="93.75" style="285" bestFit="1" customWidth="1"/>
    <col min="13826" max="14080" width="9" style="285"/>
    <col min="14081" max="14081" width="93.75" style="285" bestFit="1" customWidth="1"/>
    <col min="14082" max="14336" width="9" style="285"/>
    <col min="14337" max="14337" width="93.75" style="285" bestFit="1" customWidth="1"/>
    <col min="14338" max="14592" width="9" style="285"/>
    <col min="14593" max="14593" width="93.75" style="285" bestFit="1" customWidth="1"/>
    <col min="14594" max="14848" width="9" style="285"/>
    <col min="14849" max="14849" width="93.75" style="285" bestFit="1" customWidth="1"/>
    <col min="14850" max="15104" width="9" style="285"/>
    <col min="15105" max="15105" width="93.75" style="285" bestFit="1" customWidth="1"/>
    <col min="15106" max="15360" width="9" style="285"/>
    <col min="15361" max="15361" width="93.75" style="285" bestFit="1" customWidth="1"/>
    <col min="15362" max="15616" width="9" style="285"/>
    <col min="15617" max="15617" width="93.75" style="285" bestFit="1" customWidth="1"/>
    <col min="15618" max="15872" width="9" style="285"/>
    <col min="15873" max="15873" width="93.75" style="285" bestFit="1" customWidth="1"/>
    <col min="15874" max="16128" width="9" style="285"/>
    <col min="16129" max="16129" width="93.75" style="285" bestFit="1" customWidth="1"/>
    <col min="16130" max="16384" width="9" style="285"/>
  </cols>
  <sheetData>
    <row r="1" spans="1:1" ht="87" customHeight="1">
      <c r="A1" s="284" t="s">
        <v>319</v>
      </c>
    </row>
    <row r="2" spans="1:1" ht="29.25" customHeight="1">
      <c r="A2" s="286"/>
    </row>
    <row r="3" spans="1:1" ht="10.5" customHeight="1"/>
    <row r="4" spans="1:1" ht="11.25" customHeight="1"/>
    <row r="8" spans="1:1">
      <c r="A8" s="287"/>
    </row>
    <row r="11" spans="1:1" ht="30.75" customHeight="1"/>
    <row r="12" spans="1:1" ht="19.5" customHeight="1">
      <c r="A12" s="310" t="s">
        <v>157</v>
      </c>
    </row>
    <row r="13" spans="1:1" ht="58.5" customHeight="1">
      <c r="A13" s="288" t="s">
        <v>257</v>
      </c>
    </row>
    <row r="14" spans="1:1" ht="45.75">
      <c r="A14" s="289" t="s">
        <v>178</v>
      </c>
    </row>
    <row r="15" spans="1:1" ht="51" customHeight="1">
      <c r="A15" s="288" t="s">
        <v>258</v>
      </c>
    </row>
    <row r="16" spans="1:1" ht="65.25" customHeight="1">
      <c r="A16" s="289" t="s">
        <v>266</v>
      </c>
    </row>
    <row r="17" spans="1:1" ht="45" customHeight="1">
      <c r="A17" s="289" t="s">
        <v>259</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A12" sqref="A12"/>
    </sheetView>
  </sheetViews>
  <sheetFormatPr defaultColWidth="9" defaultRowHeight="12.75"/>
  <cols>
    <col min="1" max="1" width="36.625" style="15" customWidth="1"/>
    <col min="2" max="6" width="23.625" style="15" customWidth="1"/>
    <col min="7" max="16384" width="9" style="15"/>
  </cols>
  <sheetData>
    <row r="1" spans="1:6" ht="15.75">
      <c r="A1" s="132" t="s">
        <v>22</v>
      </c>
      <c r="B1" s="133"/>
      <c r="C1" s="133"/>
      <c r="D1" s="133"/>
      <c r="E1" s="133"/>
      <c r="F1" s="133"/>
    </row>
    <row r="2" spans="1:6" ht="15.75">
      <c r="A2" s="132" t="s">
        <v>23</v>
      </c>
      <c r="B2" s="134"/>
      <c r="C2" s="133"/>
      <c r="D2" s="133"/>
      <c r="E2" s="133"/>
      <c r="F2" s="133"/>
    </row>
    <row r="3" spans="1:6" ht="15.75">
      <c r="A3" s="135" t="s">
        <v>260</v>
      </c>
      <c r="B3" s="134"/>
      <c r="C3" s="133"/>
      <c r="D3" s="133"/>
      <c r="E3" s="133"/>
      <c r="F3" s="133"/>
    </row>
    <row r="4" spans="1:6" ht="15.75">
      <c r="A4" s="136" t="s">
        <v>158</v>
      </c>
      <c r="B4" s="134"/>
      <c r="C4" s="133"/>
      <c r="D4" s="133"/>
      <c r="E4" s="133"/>
      <c r="F4" s="133"/>
    </row>
    <row r="5" spans="1:6">
      <c r="A5" s="304" t="s">
        <v>182</v>
      </c>
      <c r="B5" s="134"/>
      <c r="C5" s="133"/>
      <c r="D5" s="133"/>
      <c r="E5" s="133"/>
      <c r="F5" s="133"/>
    </row>
    <row r="6" spans="1:6">
      <c r="A6" s="137"/>
      <c r="B6" s="134"/>
      <c r="C6" s="133"/>
      <c r="D6" s="133"/>
      <c r="E6" s="133"/>
      <c r="F6" s="133"/>
    </row>
    <row r="7" spans="1:6">
      <c r="A7" s="134" t="s">
        <v>160</v>
      </c>
      <c r="B7" s="138" t="s">
        <v>159</v>
      </c>
      <c r="C7" s="133"/>
      <c r="D7" s="133"/>
      <c r="E7" s="133"/>
      <c r="F7" s="133"/>
    </row>
    <row r="8" spans="1:6">
      <c r="A8" s="134" t="s">
        <v>13</v>
      </c>
      <c r="B8" s="149"/>
      <c r="C8" s="133"/>
      <c r="D8" s="133"/>
      <c r="E8" s="133"/>
      <c r="F8" s="133"/>
    </row>
    <row r="9" spans="1:6">
      <c r="A9" s="150" t="s">
        <v>175</v>
      </c>
      <c r="B9" s="138"/>
      <c r="C9" s="133"/>
      <c r="D9" s="133"/>
      <c r="E9" s="133"/>
      <c r="F9" s="133"/>
    </row>
    <row r="10" spans="1:6">
      <c r="A10" s="134"/>
      <c r="B10" s="137"/>
      <c r="C10" s="133"/>
      <c r="D10" s="133"/>
      <c r="E10" s="133"/>
      <c r="F10" s="133"/>
    </row>
    <row r="11" spans="1:6">
      <c r="A11" s="139"/>
      <c r="B11" s="139"/>
      <c r="C11" s="133"/>
      <c r="D11" s="133"/>
      <c r="E11" s="133"/>
      <c r="F11" s="133"/>
    </row>
    <row r="12" spans="1:6" s="19" customFormat="1">
      <c r="A12" s="134" t="s">
        <v>262</v>
      </c>
      <c r="B12" s="140" t="s">
        <v>174</v>
      </c>
      <c r="C12" s="141" t="s">
        <v>48</v>
      </c>
      <c r="D12" s="141" t="s">
        <v>49</v>
      </c>
      <c r="E12" s="141" t="s">
        <v>50</v>
      </c>
      <c r="F12" s="142" t="s">
        <v>12</v>
      </c>
    </row>
    <row r="13" spans="1:6">
      <c r="A13" s="137" t="s">
        <v>5</v>
      </c>
      <c r="B13" s="138"/>
      <c r="C13" s="138"/>
      <c r="D13" s="138"/>
      <c r="E13" s="138"/>
      <c r="F13" s="138"/>
    </row>
    <row r="14" spans="1:6">
      <c r="A14" s="137" t="s">
        <v>4</v>
      </c>
      <c r="B14" s="138"/>
      <c r="C14" s="138"/>
      <c r="D14" s="138"/>
      <c r="E14" s="138"/>
      <c r="F14" s="138"/>
    </row>
    <row r="15" spans="1:6">
      <c r="A15" s="137" t="s">
        <v>19</v>
      </c>
      <c r="B15" s="143"/>
      <c r="C15" s="143"/>
      <c r="D15" s="143"/>
      <c r="E15" s="143"/>
      <c r="F15" s="143"/>
    </row>
    <row r="16" spans="1:6">
      <c r="A16" s="137" t="s">
        <v>6</v>
      </c>
      <c r="B16" s="138"/>
      <c r="C16" s="138"/>
      <c r="D16" s="138"/>
      <c r="E16" s="138"/>
      <c r="F16" s="138"/>
    </row>
    <row r="17" spans="1:6">
      <c r="A17" s="137" t="s">
        <v>7</v>
      </c>
      <c r="B17" s="138"/>
      <c r="C17" s="138"/>
      <c r="D17" s="138"/>
      <c r="E17" s="138"/>
      <c r="F17" s="138"/>
    </row>
    <row r="18" spans="1:6">
      <c r="A18" s="137" t="s">
        <v>8</v>
      </c>
      <c r="B18" s="138"/>
      <c r="C18" s="138"/>
      <c r="D18" s="138"/>
      <c r="E18" s="138"/>
      <c r="F18" s="138"/>
    </row>
    <row r="19" spans="1:6">
      <c r="A19" s="137" t="s">
        <v>9</v>
      </c>
      <c r="B19" s="138"/>
      <c r="C19" s="138"/>
      <c r="D19" s="138"/>
      <c r="E19" s="138"/>
      <c r="F19" s="138"/>
    </row>
    <row r="20" spans="1:6">
      <c r="A20" s="137" t="s">
        <v>10</v>
      </c>
      <c r="B20" s="138" t="s">
        <v>16</v>
      </c>
      <c r="C20" s="138" t="s">
        <v>16</v>
      </c>
      <c r="D20" s="138" t="s">
        <v>16</v>
      </c>
      <c r="E20" s="138" t="s">
        <v>16</v>
      </c>
      <c r="F20" s="138" t="s">
        <v>16</v>
      </c>
    </row>
    <row r="21" spans="1:6">
      <c r="A21" s="137" t="s">
        <v>11</v>
      </c>
      <c r="B21" s="138"/>
      <c r="C21" s="138"/>
      <c r="D21" s="138"/>
      <c r="E21" s="138"/>
      <c r="F21" s="138"/>
    </row>
    <row r="22" spans="1:6">
      <c r="A22" s="137" t="s">
        <v>14</v>
      </c>
      <c r="B22" s="144"/>
      <c r="C22" s="144"/>
      <c r="D22" s="144"/>
      <c r="E22" s="144"/>
      <c r="F22" s="144"/>
    </row>
    <row r="23" spans="1:6">
      <c r="A23" s="137" t="s">
        <v>176</v>
      </c>
      <c r="B23" s="144"/>
      <c r="C23" s="144"/>
      <c r="D23" s="144"/>
      <c r="E23" s="144"/>
      <c r="F23" s="144"/>
    </row>
    <row r="24" spans="1:6">
      <c r="A24" s="137"/>
      <c r="B24" s="145"/>
      <c r="C24" s="145"/>
      <c r="D24" s="145"/>
      <c r="E24" s="145"/>
      <c r="F24" s="145"/>
    </row>
    <row r="25" spans="1:6" ht="25.5">
      <c r="A25" s="134" t="s">
        <v>261</v>
      </c>
      <c r="B25" s="137"/>
      <c r="C25" s="137"/>
      <c r="D25" s="137"/>
      <c r="E25" s="137"/>
      <c r="F25" s="137"/>
    </row>
    <row r="26" spans="1:6">
      <c r="A26" s="137" t="s">
        <v>5</v>
      </c>
      <c r="B26" s="138"/>
      <c r="C26" s="138"/>
      <c r="D26" s="138"/>
      <c r="E26" s="138"/>
      <c r="F26" s="138"/>
    </row>
    <row r="27" spans="1:6">
      <c r="A27" s="137" t="s">
        <v>4</v>
      </c>
      <c r="B27" s="138"/>
      <c r="C27" s="138"/>
      <c r="D27" s="138"/>
      <c r="E27" s="138"/>
      <c r="F27" s="138"/>
    </row>
    <row r="28" spans="1:6">
      <c r="A28" s="137" t="s">
        <v>19</v>
      </c>
      <c r="B28" s="143"/>
      <c r="C28" s="143"/>
      <c r="D28" s="143"/>
      <c r="E28" s="143"/>
      <c r="F28" s="143"/>
    </row>
    <row r="29" spans="1:6">
      <c r="A29" s="137" t="s">
        <v>6</v>
      </c>
      <c r="B29" s="138"/>
      <c r="C29" s="138"/>
      <c r="D29" s="138"/>
      <c r="E29" s="138"/>
      <c r="F29" s="138"/>
    </row>
    <row r="30" spans="1:6">
      <c r="A30" s="137" t="s">
        <v>7</v>
      </c>
      <c r="B30" s="138"/>
      <c r="C30" s="138"/>
      <c r="D30" s="138"/>
      <c r="E30" s="138"/>
      <c r="F30" s="138"/>
    </row>
    <row r="31" spans="1:6">
      <c r="A31" s="137" t="s">
        <v>8</v>
      </c>
      <c r="B31" s="138"/>
      <c r="C31" s="138"/>
      <c r="D31" s="138"/>
      <c r="E31" s="138"/>
      <c r="F31" s="138"/>
    </row>
    <row r="32" spans="1:6">
      <c r="A32" s="137" t="s">
        <v>9</v>
      </c>
      <c r="B32" s="138"/>
      <c r="C32" s="138"/>
      <c r="D32" s="138"/>
      <c r="E32" s="138"/>
      <c r="F32" s="138"/>
    </row>
    <row r="33" spans="1:6">
      <c r="A33" s="137" t="s">
        <v>10</v>
      </c>
      <c r="B33" s="138"/>
      <c r="C33" s="138"/>
      <c r="D33" s="138"/>
      <c r="E33" s="138"/>
      <c r="F33" s="138"/>
    </row>
    <row r="34" spans="1:6">
      <c r="A34" s="137" t="s">
        <v>11</v>
      </c>
      <c r="B34" s="138"/>
      <c r="C34" s="138"/>
      <c r="D34" s="138"/>
      <c r="E34" s="138"/>
      <c r="F34" s="138"/>
    </row>
    <row r="35" spans="1:6">
      <c r="A35" s="18"/>
      <c r="B35" s="18"/>
    </row>
  </sheetData>
  <customSheetViews>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1"/>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2"/>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3"/>
    </customSheetView>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4"/>
    </customSheetView>
  </customSheetViews>
  <pageMargins left="0.25" right="0.25" top="0.75" bottom="0.75" header="0.3" footer="0.3"/>
  <pageSetup scale="81" pageOrder="overThenDown"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R123"/>
  <sheetViews>
    <sheetView showGridLines="0" view="pageBreakPreview" zoomScaleNormal="100" zoomScaleSheetLayoutView="100" workbookViewId="0">
      <selection activeCell="B14" sqref="B14"/>
    </sheetView>
  </sheetViews>
  <sheetFormatPr defaultColWidth="9" defaultRowHeight="15.75"/>
  <cols>
    <col min="1" max="1" width="9" style="1"/>
    <col min="2" max="2" width="64.75" style="10" customWidth="1"/>
    <col min="3" max="3" width="16.875" style="20" customWidth="1"/>
    <col min="4" max="4" width="15.125" style="20" customWidth="1"/>
    <col min="5" max="6" width="9.75" style="131" customWidth="1"/>
    <col min="7" max="14" width="9.75" style="5" customWidth="1"/>
    <col min="15" max="15" width="9.25" style="5" customWidth="1"/>
    <col min="16" max="18" width="9.25" style="1" customWidth="1"/>
    <col min="19" max="25" width="7.125" style="1" customWidth="1"/>
    <col min="26" max="26" width="14.75" style="1" bestFit="1" customWidth="1"/>
    <col min="27" max="131" width="7.125" style="1" customWidth="1"/>
    <col min="132" max="16384" width="9" style="1"/>
  </cols>
  <sheetData>
    <row r="1" spans="1:18" s="2" customFormat="1">
      <c r="B1" s="21" t="s">
        <v>22</v>
      </c>
      <c r="C1" s="21"/>
      <c r="D1" s="12"/>
      <c r="E1" s="12"/>
      <c r="F1" s="12"/>
      <c r="G1" s="4"/>
      <c r="H1" s="4"/>
      <c r="I1" s="4"/>
      <c r="J1" s="4"/>
      <c r="K1" s="4"/>
      <c r="L1" s="4"/>
      <c r="M1" s="4"/>
      <c r="N1" s="4"/>
    </row>
    <row r="2" spans="1:18" s="2" customFormat="1">
      <c r="B2" s="21" t="s">
        <v>23</v>
      </c>
      <c r="C2" s="21"/>
      <c r="D2" s="12"/>
      <c r="E2" s="12"/>
      <c r="F2" s="12"/>
      <c r="G2" s="4"/>
      <c r="H2" s="4"/>
      <c r="I2" s="4"/>
      <c r="J2" s="4"/>
      <c r="K2" s="4"/>
      <c r="L2" s="4"/>
      <c r="M2" s="4"/>
      <c r="N2" s="4"/>
    </row>
    <row r="3" spans="1:18" s="3" customFormat="1">
      <c r="B3" s="135" t="s">
        <v>260</v>
      </c>
      <c r="C3" s="22"/>
      <c r="D3" s="17"/>
      <c r="E3" s="17"/>
      <c r="F3" s="17"/>
    </row>
    <row r="4" spans="1:18" s="3" customFormat="1">
      <c r="B4" s="26" t="s">
        <v>181</v>
      </c>
      <c r="C4" s="22"/>
      <c r="D4" s="16"/>
      <c r="E4" s="16"/>
      <c r="F4" s="16"/>
    </row>
    <row r="5" spans="1:18" s="3" customFormat="1">
      <c r="B5" s="304" t="s">
        <v>183</v>
      </c>
      <c r="C5" s="22"/>
      <c r="D5" s="16"/>
      <c r="E5" s="16"/>
      <c r="F5" s="16"/>
    </row>
    <row r="6" spans="1:18" s="3" customFormat="1">
      <c r="B6" s="151"/>
      <c r="C6" s="151"/>
      <c r="D6" s="16"/>
      <c r="E6" s="16"/>
      <c r="F6" s="16"/>
    </row>
    <row r="7" spans="1:18" s="3" customFormat="1" ht="15.75" customHeight="1">
      <c r="B7" s="27" t="s">
        <v>93</v>
      </c>
      <c r="C7" s="12"/>
      <c r="D7" s="12"/>
      <c r="E7" s="12"/>
      <c r="F7" s="12"/>
      <c r="G7" s="11"/>
      <c r="I7" s="8"/>
      <c r="J7" s="6"/>
      <c r="K7" s="6"/>
      <c r="L7" s="6"/>
      <c r="M7" s="6"/>
      <c r="N7" s="6"/>
      <c r="O7" s="6"/>
    </row>
    <row r="8" spans="1:18" s="3" customFormat="1">
      <c r="B8" s="21"/>
      <c r="C8" s="13"/>
      <c r="D8" s="21"/>
      <c r="E8" s="21"/>
      <c r="F8" s="21"/>
      <c r="G8" s="55"/>
      <c r="H8" s="56" t="s">
        <v>3</v>
      </c>
      <c r="I8" s="259"/>
      <c r="J8" s="260"/>
      <c r="K8" s="57"/>
      <c r="L8" s="57"/>
      <c r="M8" s="63"/>
      <c r="N8" s="63"/>
      <c r="O8" s="58"/>
      <c r="P8" s="59"/>
      <c r="Q8" s="59"/>
      <c r="R8" s="59"/>
    </row>
    <row r="9" spans="1:18" s="3" customFormat="1">
      <c r="B9" s="13"/>
      <c r="C9" s="13"/>
      <c r="D9" s="21"/>
      <c r="E9" s="21"/>
      <c r="F9" s="130" t="s">
        <v>46</v>
      </c>
      <c r="H9" s="62" t="s">
        <v>26</v>
      </c>
      <c r="I9" s="61"/>
      <c r="K9" s="63"/>
      <c r="L9" s="63"/>
      <c r="M9" s="63"/>
      <c r="N9" s="63"/>
      <c r="O9" s="58"/>
      <c r="P9" s="59"/>
      <c r="Q9" s="59"/>
      <c r="R9" s="59"/>
    </row>
    <row r="10" spans="1:18" s="7" customFormat="1" ht="18.75">
      <c r="B10" s="311" t="s">
        <v>47</v>
      </c>
      <c r="C10" s="23"/>
      <c r="D10" s="23"/>
      <c r="E10" s="64">
        <v>2017</v>
      </c>
      <c r="F10" s="64">
        <v>2018</v>
      </c>
      <c r="G10" s="64">
        <v>2019</v>
      </c>
      <c r="H10" s="64" t="s">
        <v>2</v>
      </c>
      <c r="I10" s="64" t="s">
        <v>17</v>
      </c>
      <c r="J10" s="64" t="s">
        <v>18</v>
      </c>
      <c r="K10" s="64" t="s">
        <v>20</v>
      </c>
      <c r="L10" s="64" t="s">
        <v>21</v>
      </c>
      <c r="M10" s="64" t="s">
        <v>24</v>
      </c>
      <c r="N10" s="64" t="s">
        <v>25</v>
      </c>
      <c r="O10" s="64" t="s">
        <v>27</v>
      </c>
      <c r="P10" s="64" t="s">
        <v>28</v>
      </c>
      <c r="Q10" s="64" t="s">
        <v>29</v>
      </c>
      <c r="R10" s="64" t="s">
        <v>30</v>
      </c>
    </row>
    <row r="11" spans="1:18">
      <c r="A11" s="22">
        <v>1</v>
      </c>
      <c r="B11" s="21" t="s">
        <v>101</v>
      </c>
      <c r="C11" s="21"/>
      <c r="D11" s="65"/>
      <c r="E11" s="179"/>
      <c r="F11" s="179"/>
      <c r="G11" s="110"/>
      <c r="H11" s="111"/>
      <c r="I11" s="111"/>
      <c r="J11" s="111"/>
      <c r="K11" s="111"/>
      <c r="L11" s="111"/>
      <c r="M11" s="111"/>
      <c r="N11" s="111"/>
      <c r="O11" s="112"/>
      <c r="P11" s="112"/>
      <c r="Q11" s="112"/>
      <c r="R11" s="112"/>
    </row>
    <row r="12" spans="1:18">
      <c r="A12" s="22">
        <v>2</v>
      </c>
      <c r="B12" s="21" t="s">
        <v>31</v>
      </c>
      <c r="C12" s="21"/>
      <c r="D12" s="65"/>
      <c r="E12" s="179"/>
      <c r="F12" s="179"/>
      <c r="G12" s="110"/>
      <c r="H12" s="111"/>
      <c r="I12" s="111"/>
      <c r="J12" s="111"/>
      <c r="K12" s="111"/>
      <c r="L12" s="111"/>
      <c r="M12" s="111"/>
      <c r="N12" s="111"/>
      <c r="O12" s="112"/>
      <c r="P12" s="112"/>
      <c r="Q12" s="112"/>
      <c r="R12" s="112"/>
    </row>
    <row r="13" spans="1:18">
      <c r="A13" s="22" t="s">
        <v>105</v>
      </c>
      <c r="B13" s="21" t="s">
        <v>32</v>
      </c>
      <c r="C13" s="21"/>
      <c r="D13" s="65"/>
      <c r="E13" s="179"/>
      <c r="F13" s="179"/>
      <c r="G13" s="110"/>
      <c r="H13" s="111"/>
      <c r="I13" s="111"/>
      <c r="J13" s="111"/>
      <c r="K13" s="111"/>
      <c r="L13" s="111"/>
      <c r="M13" s="111"/>
      <c r="N13" s="111"/>
      <c r="O13" s="112"/>
      <c r="P13" s="112"/>
      <c r="Q13" s="112"/>
      <c r="R13" s="112"/>
    </row>
    <row r="14" spans="1:18">
      <c r="A14" s="22">
        <v>3</v>
      </c>
      <c r="B14" s="21" t="s">
        <v>263</v>
      </c>
      <c r="C14" s="21"/>
      <c r="D14" s="65"/>
      <c r="E14" s="179"/>
      <c r="F14" s="179"/>
      <c r="G14" s="110"/>
      <c r="H14" s="111"/>
      <c r="I14" s="111"/>
      <c r="J14" s="111"/>
      <c r="K14" s="111"/>
      <c r="L14" s="111"/>
      <c r="M14" s="111"/>
      <c r="N14" s="111"/>
      <c r="O14" s="112"/>
      <c r="P14" s="112"/>
      <c r="Q14" s="112"/>
      <c r="R14" s="112"/>
    </row>
    <row r="15" spans="1:18">
      <c r="A15" s="22">
        <v>4</v>
      </c>
      <c r="B15" s="21" t="s">
        <v>265</v>
      </c>
      <c r="C15" s="21"/>
      <c r="D15" s="65"/>
      <c r="E15" s="179"/>
      <c r="F15" s="179"/>
      <c r="G15" s="110"/>
      <c r="H15" s="111"/>
      <c r="I15" s="111"/>
      <c r="J15" s="111"/>
      <c r="K15" s="111"/>
      <c r="L15" s="111"/>
      <c r="M15" s="111"/>
      <c r="N15" s="111"/>
      <c r="O15" s="112"/>
      <c r="P15" s="112"/>
      <c r="Q15" s="112"/>
      <c r="R15" s="112"/>
    </row>
    <row r="16" spans="1:18">
      <c r="A16" s="22">
        <v>5</v>
      </c>
      <c r="B16" s="21" t="s">
        <v>36</v>
      </c>
      <c r="C16" s="21"/>
      <c r="D16" s="65"/>
      <c r="E16" s="388"/>
      <c r="F16" s="388"/>
      <c r="G16" s="110"/>
      <c r="H16" s="111"/>
      <c r="I16" s="111"/>
      <c r="J16" s="111"/>
      <c r="K16" s="111"/>
      <c r="L16" s="111"/>
      <c r="M16" s="111"/>
      <c r="N16" s="111"/>
      <c r="O16" s="112"/>
      <c r="P16" s="112"/>
      <c r="Q16" s="112"/>
      <c r="R16" s="112"/>
    </row>
    <row r="17" spans="1:18">
      <c r="A17" s="22">
        <v>6</v>
      </c>
      <c r="B17" s="21" t="s">
        <v>37</v>
      </c>
      <c r="C17" s="21"/>
      <c r="D17" s="65"/>
      <c r="E17" s="179"/>
      <c r="F17" s="179"/>
      <c r="G17" s="110"/>
      <c r="H17" s="111"/>
      <c r="I17" s="111"/>
      <c r="J17" s="111"/>
      <c r="K17" s="111"/>
      <c r="L17" s="111"/>
      <c r="M17" s="111"/>
      <c r="N17" s="111"/>
      <c r="O17" s="112"/>
      <c r="P17" s="112"/>
      <c r="Q17" s="112"/>
      <c r="R17" s="112"/>
    </row>
    <row r="18" spans="1:18">
      <c r="A18" s="22">
        <v>7</v>
      </c>
      <c r="B18" s="27" t="s">
        <v>366</v>
      </c>
      <c r="C18" s="24"/>
      <c r="D18" s="68"/>
      <c r="E18" s="387"/>
      <c r="F18" s="387"/>
      <c r="G18" s="69">
        <f>G11-G16-G17</f>
        <v>0</v>
      </c>
      <c r="H18" s="69">
        <f>H11-H16-H17</f>
        <v>0</v>
      </c>
      <c r="I18" s="69">
        <f t="shared" ref="I18:N18" si="0">I11-I16-I17</f>
        <v>0</v>
      </c>
      <c r="J18" s="69">
        <f t="shared" si="0"/>
        <v>0</v>
      </c>
      <c r="K18" s="69">
        <f t="shared" si="0"/>
        <v>0</v>
      </c>
      <c r="L18" s="69">
        <f t="shared" si="0"/>
        <v>0</v>
      </c>
      <c r="M18" s="69">
        <f t="shared" si="0"/>
        <v>0</v>
      </c>
      <c r="N18" s="69">
        <f t="shared" si="0"/>
        <v>0</v>
      </c>
      <c r="O18" s="69">
        <f t="shared" ref="O18" si="1">O11-O16-O17</f>
        <v>0</v>
      </c>
      <c r="P18" s="69">
        <f t="shared" ref="P18" si="2">P11-P16-P17</f>
        <v>0</v>
      </c>
      <c r="Q18" s="69">
        <f t="shared" ref="Q18" si="3">Q11-Q16-Q17</f>
        <v>0</v>
      </c>
      <c r="R18" s="69">
        <f t="shared" ref="R18" si="4">R11-R16-R17</f>
        <v>0</v>
      </c>
    </row>
    <row r="19" spans="1:18">
      <c r="A19" s="22">
        <v>8</v>
      </c>
      <c r="B19" s="21" t="s">
        <v>33</v>
      </c>
      <c r="C19" s="21"/>
      <c r="D19" s="65"/>
      <c r="E19" s="179"/>
      <c r="F19" s="179"/>
      <c r="G19" s="110"/>
      <c r="H19" s="111"/>
      <c r="I19" s="111"/>
      <c r="J19" s="111"/>
      <c r="K19" s="111"/>
      <c r="L19" s="111"/>
      <c r="M19" s="111"/>
      <c r="N19" s="111"/>
      <c r="O19" s="112"/>
      <c r="P19" s="112"/>
      <c r="Q19" s="112"/>
      <c r="R19" s="112"/>
    </row>
    <row r="20" spans="1:18">
      <c r="A20" s="22">
        <v>9</v>
      </c>
      <c r="B20" s="21" t="s">
        <v>0</v>
      </c>
      <c r="C20" s="21"/>
      <c r="D20" s="65"/>
      <c r="E20" s="180"/>
      <c r="F20" s="180"/>
      <c r="G20" s="113"/>
      <c r="H20" s="114"/>
      <c r="I20" s="114"/>
      <c r="J20" s="114"/>
      <c r="K20" s="114"/>
      <c r="L20" s="114"/>
      <c r="M20" s="114"/>
      <c r="N20" s="114"/>
      <c r="O20" s="112"/>
      <c r="P20" s="112"/>
      <c r="Q20" s="112"/>
      <c r="R20" s="112"/>
    </row>
    <row r="21" spans="1:18">
      <c r="A21" s="22">
        <v>10</v>
      </c>
      <c r="B21" s="27" t="s">
        <v>164</v>
      </c>
      <c r="C21" s="25"/>
      <c r="D21" s="68"/>
      <c r="E21" s="70">
        <f>E18+E19+E20</f>
        <v>0</v>
      </c>
      <c r="F21" s="70">
        <f>F18+F19+F20</f>
        <v>0</v>
      </c>
      <c r="G21" s="70">
        <f>G18+G19+G20</f>
        <v>0</v>
      </c>
      <c r="H21" s="70">
        <f t="shared" ref="H21:R21" si="5">H18+H19+H20</f>
        <v>0</v>
      </c>
      <c r="I21" s="70">
        <f t="shared" si="5"/>
        <v>0</v>
      </c>
      <c r="J21" s="70">
        <f t="shared" si="5"/>
        <v>0</v>
      </c>
      <c r="K21" s="70">
        <f t="shared" si="5"/>
        <v>0</v>
      </c>
      <c r="L21" s="70">
        <f t="shared" si="5"/>
        <v>0</v>
      </c>
      <c r="M21" s="70">
        <f t="shared" si="5"/>
        <v>0</v>
      </c>
      <c r="N21" s="70">
        <f t="shared" si="5"/>
        <v>0</v>
      </c>
      <c r="O21" s="70">
        <f t="shared" si="5"/>
        <v>0</v>
      </c>
      <c r="P21" s="70">
        <f t="shared" si="5"/>
        <v>0</v>
      </c>
      <c r="Q21" s="70">
        <f t="shared" si="5"/>
        <v>0</v>
      </c>
      <c r="R21" s="70">
        <f t="shared" si="5"/>
        <v>0</v>
      </c>
    </row>
    <row r="22" spans="1:18">
      <c r="A22" s="28"/>
      <c r="B22" s="29"/>
      <c r="C22" s="31"/>
      <c r="D22" s="71"/>
      <c r="E22" s="71"/>
      <c r="F22" s="71"/>
      <c r="G22" s="72"/>
      <c r="H22" s="72"/>
      <c r="I22" s="72"/>
      <c r="J22" s="72"/>
      <c r="K22" s="72"/>
      <c r="L22" s="72"/>
      <c r="M22" s="72"/>
      <c r="N22" s="72"/>
      <c r="O22" s="73"/>
      <c r="P22" s="73"/>
      <c r="Q22" s="73"/>
      <c r="R22" s="74"/>
    </row>
    <row r="23" spans="1:18" ht="15.75" customHeight="1">
      <c r="B23" s="311" t="s">
        <v>102</v>
      </c>
      <c r="C23" s="30"/>
      <c r="D23" s="75"/>
      <c r="E23" s="75"/>
      <c r="F23" s="75"/>
      <c r="G23" s="76"/>
      <c r="H23" s="76"/>
      <c r="I23" s="76"/>
      <c r="J23" s="76"/>
      <c r="K23" s="76"/>
      <c r="L23" s="76"/>
      <c r="M23" s="76"/>
      <c r="N23" s="76"/>
      <c r="O23" s="76"/>
      <c r="P23" s="76"/>
      <c r="Q23" s="76"/>
      <c r="R23" s="76"/>
    </row>
    <row r="24" spans="1:18">
      <c r="A24" s="95"/>
      <c r="B24" s="27" t="s">
        <v>269</v>
      </c>
      <c r="C24" s="32"/>
      <c r="D24" s="373" t="s">
        <v>357</v>
      </c>
      <c r="E24" s="374"/>
      <c r="F24" s="374"/>
      <c r="G24" s="375"/>
      <c r="H24" s="78"/>
      <c r="I24" s="78"/>
      <c r="J24" s="78"/>
      <c r="K24" s="78"/>
      <c r="L24" s="78"/>
      <c r="M24" s="78"/>
      <c r="N24" s="78"/>
      <c r="O24" s="79"/>
      <c r="P24" s="79"/>
      <c r="Q24" s="79"/>
      <c r="R24" s="79"/>
    </row>
    <row r="25" spans="1:18">
      <c r="A25" s="95"/>
      <c r="B25" s="34" t="s">
        <v>42</v>
      </c>
      <c r="C25" s="12"/>
      <c r="D25" s="80" t="s">
        <v>320</v>
      </c>
      <c r="E25" s="64">
        <v>2017</v>
      </c>
      <c r="F25" s="64">
        <v>2018</v>
      </c>
      <c r="G25" s="64">
        <v>2019</v>
      </c>
      <c r="H25" s="64" t="s">
        <v>2</v>
      </c>
      <c r="I25" s="64" t="s">
        <v>17</v>
      </c>
      <c r="J25" s="64" t="s">
        <v>18</v>
      </c>
      <c r="K25" s="64" t="s">
        <v>20</v>
      </c>
      <c r="L25" s="64" t="s">
        <v>21</v>
      </c>
      <c r="M25" s="64" t="s">
        <v>24</v>
      </c>
      <c r="N25" s="64" t="s">
        <v>25</v>
      </c>
      <c r="O25" s="64" t="s">
        <v>27</v>
      </c>
      <c r="P25" s="64" t="s">
        <v>28</v>
      </c>
      <c r="Q25" s="64" t="s">
        <v>29</v>
      </c>
      <c r="R25" s="64" t="s">
        <v>30</v>
      </c>
    </row>
    <row r="26" spans="1:18">
      <c r="A26" s="146" t="s">
        <v>51</v>
      </c>
      <c r="B26" s="14"/>
      <c r="C26" s="38"/>
      <c r="D26" s="353"/>
      <c r="E26" s="181"/>
      <c r="F26" s="181"/>
      <c r="G26" s="111"/>
      <c r="H26" s="111"/>
      <c r="I26" s="111"/>
      <c r="J26" s="111"/>
      <c r="K26" s="111"/>
      <c r="L26" s="111"/>
      <c r="M26" s="111"/>
      <c r="N26" s="111"/>
      <c r="O26" s="112"/>
      <c r="P26" s="112"/>
      <c r="Q26" s="112"/>
      <c r="R26" s="112"/>
    </row>
    <row r="27" spans="1:18" s="291" customFormat="1">
      <c r="A27" s="301" t="s">
        <v>52</v>
      </c>
      <c r="B27" s="14"/>
      <c r="C27" s="38"/>
      <c r="D27" s="81"/>
      <c r="E27" s="181"/>
      <c r="F27" s="181"/>
      <c r="G27" s="111"/>
      <c r="H27" s="111"/>
      <c r="I27" s="111"/>
      <c r="J27" s="111"/>
      <c r="K27" s="111"/>
      <c r="L27" s="111"/>
      <c r="M27" s="111"/>
      <c r="N27" s="111"/>
      <c r="O27" s="112"/>
      <c r="P27" s="112"/>
      <c r="Q27" s="112"/>
      <c r="R27" s="112"/>
    </row>
    <row r="28" spans="1:18" s="291" customFormat="1">
      <c r="A28" s="301" t="s">
        <v>53</v>
      </c>
      <c r="B28" s="14"/>
      <c r="C28" s="38"/>
      <c r="D28" s="81"/>
      <c r="E28" s="181"/>
      <c r="F28" s="181"/>
      <c r="G28" s="111"/>
      <c r="H28" s="111"/>
      <c r="I28" s="111"/>
      <c r="J28" s="111"/>
      <c r="K28" s="111"/>
      <c r="L28" s="111"/>
      <c r="M28" s="111"/>
      <c r="N28" s="111"/>
      <c r="O28" s="112"/>
      <c r="P28" s="112"/>
      <c r="Q28" s="112"/>
      <c r="R28" s="112"/>
    </row>
    <row r="29" spans="1:18" s="291" customFormat="1">
      <c r="A29" s="301" t="s">
        <v>54</v>
      </c>
      <c r="B29" s="14"/>
      <c r="C29" s="38"/>
      <c r="D29" s="81"/>
      <c r="E29" s="181"/>
      <c r="F29" s="181"/>
      <c r="G29" s="111"/>
      <c r="H29" s="111"/>
      <c r="I29" s="111"/>
      <c r="J29" s="111"/>
      <c r="K29" s="111"/>
      <c r="L29" s="111"/>
      <c r="M29" s="111"/>
      <c r="N29" s="111"/>
      <c r="O29" s="112"/>
      <c r="P29" s="112"/>
      <c r="Q29" s="112"/>
      <c r="R29" s="112"/>
    </row>
    <row r="30" spans="1:18">
      <c r="A30" s="301" t="s">
        <v>55</v>
      </c>
      <c r="B30" s="36"/>
      <c r="C30" s="37"/>
      <c r="D30" s="81"/>
      <c r="E30" s="181"/>
      <c r="F30" s="181"/>
      <c r="G30" s="111"/>
      <c r="H30" s="111"/>
      <c r="I30" s="111"/>
      <c r="J30" s="111"/>
      <c r="K30" s="111"/>
      <c r="L30" s="111"/>
      <c r="M30" s="111"/>
      <c r="N30" s="111"/>
      <c r="O30" s="112"/>
      <c r="P30" s="112"/>
      <c r="Q30" s="112"/>
      <c r="R30" s="112"/>
    </row>
    <row r="31" spans="1:18">
      <c r="A31" s="301" t="s">
        <v>56</v>
      </c>
      <c r="B31" s="14"/>
      <c r="C31" s="38"/>
      <c r="D31" s="81"/>
      <c r="E31" s="181"/>
      <c r="F31" s="181"/>
      <c r="G31" s="111"/>
      <c r="H31" s="111"/>
      <c r="I31" s="111"/>
      <c r="J31" s="111"/>
      <c r="K31" s="111"/>
      <c r="L31" s="111"/>
      <c r="M31" s="111"/>
      <c r="N31" s="111"/>
      <c r="O31" s="112"/>
      <c r="P31" s="112"/>
      <c r="Q31" s="112"/>
      <c r="R31" s="112"/>
    </row>
    <row r="32" spans="1:18">
      <c r="A32" s="301" t="s">
        <v>57</v>
      </c>
      <c r="B32" s="39"/>
      <c r="C32" s="41"/>
      <c r="D32" s="81"/>
      <c r="E32" s="190"/>
      <c r="F32" s="190"/>
      <c r="G32" s="116"/>
      <c r="H32" s="116"/>
      <c r="I32" s="116"/>
      <c r="J32" s="116"/>
      <c r="K32" s="116"/>
      <c r="L32" s="116"/>
      <c r="M32" s="116"/>
      <c r="N32" s="116"/>
      <c r="O32" s="117"/>
      <c r="P32" s="117"/>
      <c r="Q32" s="117"/>
      <c r="R32" s="117"/>
    </row>
    <row r="33" spans="1:18">
      <c r="A33" s="146"/>
      <c r="B33" s="43"/>
      <c r="C33" s="12"/>
      <c r="D33" s="21"/>
      <c r="E33" s="98"/>
      <c r="F33" s="99"/>
      <c r="G33" s="99"/>
      <c r="H33" s="99"/>
      <c r="I33" s="99"/>
      <c r="J33" s="99"/>
      <c r="K33" s="99"/>
      <c r="L33" s="99"/>
      <c r="M33" s="99"/>
      <c r="N33" s="99"/>
      <c r="O33" s="100"/>
      <c r="P33" s="100"/>
      <c r="Q33" s="100"/>
      <c r="R33" s="101"/>
    </row>
    <row r="34" spans="1:18">
      <c r="A34" s="146"/>
      <c r="B34" s="27" t="s">
        <v>270</v>
      </c>
      <c r="C34" s="33"/>
      <c r="D34" s="27"/>
      <c r="E34" s="106"/>
      <c r="F34" s="107"/>
      <c r="G34" s="107"/>
      <c r="H34" s="107"/>
      <c r="I34" s="107"/>
      <c r="J34" s="107"/>
      <c r="K34" s="107"/>
      <c r="L34" s="107"/>
      <c r="M34" s="107"/>
      <c r="N34" s="107"/>
      <c r="O34" s="104"/>
      <c r="P34" s="104"/>
      <c r="Q34" s="104"/>
      <c r="R34" s="105"/>
    </row>
    <row r="35" spans="1:18">
      <c r="A35" s="146"/>
      <c r="B35" s="34" t="s">
        <v>35</v>
      </c>
      <c r="C35" s="12"/>
      <c r="D35" s="80" t="s">
        <v>320</v>
      </c>
      <c r="E35" s="298">
        <v>2017</v>
      </c>
      <c r="F35" s="298">
        <v>2018</v>
      </c>
      <c r="G35" s="298">
        <v>2019</v>
      </c>
      <c r="H35" s="298" t="s">
        <v>2</v>
      </c>
      <c r="I35" s="298" t="s">
        <v>17</v>
      </c>
      <c r="J35" s="298" t="s">
        <v>18</v>
      </c>
      <c r="K35" s="298" t="s">
        <v>20</v>
      </c>
      <c r="L35" s="298" t="s">
        <v>21</v>
      </c>
      <c r="M35" s="298" t="s">
        <v>24</v>
      </c>
      <c r="N35" s="298" t="s">
        <v>25</v>
      </c>
      <c r="O35" s="298" t="s">
        <v>27</v>
      </c>
      <c r="P35" s="298" t="s">
        <v>28</v>
      </c>
      <c r="Q35" s="298" t="s">
        <v>29</v>
      </c>
      <c r="R35" s="298" t="s">
        <v>30</v>
      </c>
    </row>
    <row r="36" spans="1:18">
      <c r="A36" s="301" t="s">
        <v>58</v>
      </c>
      <c r="B36" s="14"/>
      <c r="C36" s="344"/>
      <c r="D36" s="343"/>
      <c r="E36" s="182"/>
      <c r="F36" s="182"/>
      <c r="G36" s="118"/>
      <c r="H36" s="118"/>
      <c r="I36" s="118"/>
      <c r="J36" s="118"/>
      <c r="K36" s="118"/>
      <c r="L36" s="118"/>
      <c r="M36" s="118"/>
      <c r="N36" s="118"/>
      <c r="O36" s="119"/>
      <c r="P36" s="119"/>
      <c r="Q36" s="119"/>
      <c r="R36" s="119"/>
    </row>
    <row r="37" spans="1:18">
      <c r="A37" s="301" t="s">
        <v>59</v>
      </c>
      <c r="B37" s="14"/>
      <c r="C37" s="344"/>
      <c r="D37" s="343"/>
      <c r="E37" s="183"/>
      <c r="F37" s="183"/>
      <c r="G37" s="115"/>
      <c r="H37" s="115"/>
      <c r="I37" s="115"/>
      <c r="J37" s="115"/>
      <c r="K37" s="115"/>
      <c r="L37" s="115"/>
      <c r="M37" s="115"/>
      <c r="N37" s="115"/>
      <c r="O37" s="112"/>
      <c r="P37" s="112"/>
      <c r="Q37" s="112"/>
      <c r="R37" s="112"/>
    </row>
    <row r="38" spans="1:18">
      <c r="A38" s="301" t="s">
        <v>188</v>
      </c>
      <c r="B38" s="14"/>
      <c r="C38" s="344"/>
      <c r="D38" s="343"/>
      <c r="E38" s="181"/>
      <c r="F38" s="181"/>
      <c r="G38" s="111"/>
      <c r="H38" s="111"/>
      <c r="I38" s="111"/>
      <c r="J38" s="111"/>
      <c r="K38" s="111"/>
      <c r="L38" s="111"/>
      <c r="M38" s="111"/>
      <c r="N38" s="111"/>
      <c r="O38" s="112"/>
      <c r="P38" s="112"/>
      <c r="Q38" s="112"/>
      <c r="R38" s="112"/>
    </row>
    <row r="39" spans="1:18">
      <c r="A39" s="301" t="s">
        <v>189</v>
      </c>
      <c r="B39" s="14"/>
      <c r="C39" s="344"/>
      <c r="D39" s="343"/>
      <c r="E39" s="181"/>
      <c r="F39" s="181"/>
      <c r="G39" s="111"/>
      <c r="H39" s="111"/>
      <c r="I39" s="111"/>
      <c r="J39" s="111"/>
      <c r="K39" s="111"/>
      <c r="L39" s="111"/>
      <c r="M39" s="111"/>
      <c r="N39" s="111"/>
      <c r="O39" s="112"/>
      <c r="P39" s="112"/>
      <c r="Q39" s="112"/>
      <c r="R39" s="112"/>
    </row>
    <row r="40" spans="1:18">
      <c r="A40" s="301" t="s">
        <v>190</v>
      </c>
      <c r="B40" s="14"/>
      <c r="C40" s="344"/>
      <c r="D40" s="343"/>
      <c r="E40" s="181"/>
      <c r="F40" s="181"/>
      <c r="G40" s="111"/>
      <c r="H40" s="111"/>
      <c r="I40" s="111"/>
      <c r="J40" s="111"/>
      <c r="K40" s="111"/>
      <c r="L40" s="111"/>
      <c r="M40" s="111"/>
      <c r="N40" s="111"/>
      <c r="O40" s="112"/>
      <c r="P40" s="112"/>
      <c r="Q40" s="112"/>
      <c r="R40" s="112"/>
    </row>
    <row r="41" spans="1:18" s="291" customFormat="1">
      <c r="A41" s="301" t="s">
        <v>191</v>
      </c>
      <c r="B41" s="14"/>
      <c r="C41" s="344"/>
      <c r="D41" s="343"/>
      <c r="E41" s="341"/>
      <c r="F41" s="341"/>
      <c r="G41" s="305"/>
      <c r="H41" s="305"/>
      <c r="I41" s="305"/>
      <c r="J41" s="305"/>
      <c r="K41" s="305"/>
      <c r="L41" s="305"/>
      <c r="M41" s="305"/>
      <c r="N41" s="305"/>
      <c r="O41" s="306"/>
      <c r="P41" s="306"/>
      <c r="Q41" s="306"/>
      <c r="R41" s="271"/>
    </row>
    <row r="42" spans="1:18" s="291" customFormat="1">
      <c r="A42" s="301" t="s">
        <v>192</v>
      </c>
      <c r="B42" s="14"/>
      <c r="C42" s="344"/>
      <c r="D42" s="343"/>
      <c r="E42" s="341"/>
      <c r="F42" s="341"/>
      <c r="G42" s="305"/>
      <c r="H42" s="305"/>
      <c r="I42" s="305"/>
      <c r="J42" s="305"/>
      <c r="K42" s="305"/>
      <c r="L42" s="305"/>
      <c r="M42" s="305"/>
      <c r="N42" s="305"/>
      <c r="O42" s="306"/>
      <c r="P42" s="306"/>
      <c r="Q42" s="306"/>
      <c r="R42" s="271"/>
    </row>
    <row r="43" spans="1:18">
      <c r="A43" s="146"/>
      <c r="B43" s="200"/>
      <c r="C43" s="201"/>
      <c r="D43" s="202"/>
      <c r="E43" s="202"/>
      <c r="F43" s="202"/>
      <c r="G43" s="203"/>
      <c r="H43" s="203"/>
      <c r="I43" s="203"/>
      <c r="J43" s="203"/>
      <c r="K43" s="203"/>
      <c r="L43" s="203"/>
      <c r="M43" s="203"/>
      <c r="N43" s="203"/>
      <c r="O43" s="204"/>
      <c r="P43" s="204"/>
      <c r="Q43" s="204"/>
      <c r="R43" s="205"/>
    </row>
    <row r="44" spans="1:18" ht="31.5">
      <c r="A44" s="146">
        <v>11</v>
      </c>
      <c r="B44" s="52" t="s">
        <v>165</v>
      </c>
      <c r="C44" s="166"/>
      <c r="D44" s="84"/>
      <c r="E44" s="384">
        <f>SUM(E26:E32,E36:E42)</f>
        <v>0</v>
      </c>
      <c r="F44" s="384">
        <f t="shared" ref="F44:R44" si="6">SUM(F26:F32,F36:F42)</f>
        <v>0</v>
      </c>
      <c r="G44" s="70">
        <f t="shared" si="6"/>
        <v>0</v>
      </c>
      <c r="H44" s="70">
        <f t="shared" si="6"/>
        <v>0</v>
      </c>
      <c r="I44" s="70">
        <f t="shared" si="6"/>
        <v>0</v>
      </c>
      <c r="J44" s="70">
        <f t="shared" si="6"/>
        <v>0</v>
      </c>
      <c r="K44" s="70">
        <f t="shared" si="6"/>
        <v>0</v>
      </c>
      <c r="L44" s="70">
        <f t="shared" si="6"/>
        <v>0</v>
      </c>
      <c r="M44" s="70">
        <f t="shared" si="6"/>
        <v>0</v>
      </c>
      <c r="N44" s="70">
        <f t="shared" si="6"/>
        <v>0</v>
      </c>
      <c r="O44" s="70">
        <f t="shared" si="6"/>
        <v>0</v>
      </c>
      <c r="P44" s="70">
        <f t="shared" si="6"/>
        <v>0</v>
      </c>
      <c r="Q44" s="70">
        <f t="shared" si="6"/>
        <v>0</v>
      </c>
      <c r="R44" s="70">
        <f t="shared" si="6"/>
        <v>0</v>
      </c>
    </row>
    <row r="45" spans="1:18">
      <c r="A45" s="95"/>
      <c r="B45" s="33"/>
      <c r="C45" s="33"/>
      <c r="D45" s="27"/>
      <c r="E45" s="98"/>
      <c r="F45" s="99"/>
      <c r="G45" s="99"/>
      <c r="H45" s="99"/>
      <c r="I45" s="99"/>
      <c r="J45" s="99"/>
      <c r="K45" s="99"/>
      <c r="L45" s="99"/>
      <c r="M45" s="99"/>
      <c r="N45" s="99"/>
      <c r="O45" s="100"/>
      <c r="P45" s="100"/>
      <c r="Q45" s="100"/>
      <c r="R45" s="101"/>
    </row>
    <row r="46" spans="1:18">
      <c r="A46" s="95"/>
      <c r="B46" s="27" t="s">
        <v>275</v>
      </c>
      <c r="C46" s="33"/>
      <c r="D46" s="21"/>
      <c r="E46" s="102"/>
      <c r="F46" s="103"/>
      <c r="G46" s="103"/>
      <c r="H46" s="103"/>
      <c r="I46" s="103"/>
      <c r="J46" s="103"/>
      <c r="K46" s="103"/>
      <c r="L46" s="103"/>
      <c r="M46" s="103"/>
      <c r="N46" s="103"/>
      <c r="O46" s="104"/>
      <c r="P46" s="104"/>
      <c r="Q46" s="104"/>
      <c r="R46" s="105"/>
    </row>
    <row r="47" spans="1:18">
      <c r="A47" s="95"/>
      <c r="B47" s="21" t="s">
        <v>34</v>
      </c>
      <c r="C47" s="12"/>
      <c r="D47" s="80" t="s">
        <v>320</v>
      </c>
      <c r="E47" s="298">
        <v>2017</v>
      </c>
      <c r="F47" s="298">
        <v>2018</v>
      </c>
      <c r="G47" s="298">
        <v>2019</v>
      </c>
      <c r="H47" s="298" t="s">
        <v>2</v>
      </c>
      <c r="I47" s="298" t="s">
        <v>17</v>
      </c>
      <c r="J47" s="298" t="s">
        <v>18</v>
      </c>
      <c r="K47" s="298" t="s">
        <v>20</v>
      </c>
      <c r="L47" s="298" t="s">
        <v>21</v>
      </c>
      <c r="M47" s="298" t="s">
        <v>24</v>
      </c>
      <c r="N47" s="298" t="s">
        <v>25</v>
      </c>
      <c r="O47" s="298" t="s">
        <v>27</v>
      </c>
      <c r="P47" s="298" t="s">
        <v>28</v>
      </c>
      <c r="Q47" s="298" t="s">
        <v>29</v>
      </c>
      <c r="R47" s="298" t="s">
        <v>30</v>
      </c>
    </row>
    <row r="48" spans="1:18">
      <c r="A48" s="146" t="s">
        <v>140</v>
      </c>
      <c r="B48" s="14"/>
      <c r="C48" s="38"/>
      <c r="D48" s="81"/>
      <c r="E48" s="182"/>
      <c r="F48" s="182"/>
      <c r="G48" s="118"/>
      <c r="H48" s="118"/>
      <c r="I48" s="118"/>
      <c r="J48" s="118"/>
      <c r="K48" s="118"/>
      <c r="L48" s="118"/>
      <c r="M48" s="118"/>
      <c r="N48" s="120"/>
      <c r="O48" s="119"/>
      <c r="P48" s="119"/>
      <c r="Q48" s="119"/>
      <c r="R48" s="119"/>
    </row>
    <row r="49" spans="1:18">
      <c r="A49" s="146" t="s">
        <v>141</v>
      </c>
      <c r="B49" s="14"/>
      <c r="C49" s="38"/>
      <c r="D49" s="81"/>
      <c r="E49" s="282"/>
      <c r="F49" s="282"/>
      <c r="G49" s="111"/>
      <c r="H49" s="111"/>
      <c r="I49" s="111"/>
      <c r="J49" s="111"/>
      <c r="K49" s="111"/>
      <c r="L49" s="111"/>
      <c r="M49" s="111"/>
      <c r="N49" s="121"/>
      <c r="O49" s="112"/>
      <c r="P49" s="112"/>
      <c r="Q49" s="112"/>
      <c r="R49" s="112"/>
    </row>
    <row r="50" spans="1:18">
      <c r="A50" s="146" t="s">
        <v>142</v>
      </c>
      <c r="B50" s="14"/>
      <c r="C50" s="38"/>
      <c r="D50" s="81"/>
      <c r="E50" s="282"/>
      <c r="F50" s="282"/>
      <c r="G50" s="111"/>
      <c r="H50" s="111"/>
      <c r="I50" s="111"/>
      <c r="J50" s="111"/>
      <c r="K50" s="111"/>
      <c r="L50" s="111"/>
      <c r="M50" s="111"/>
      <c r="N50" s="121"/>
      <c r="O50" s="112"/>
      <c r="P50" s="112"/>
      <c r="Q50" s="112"/>
      <c r="R50" s="112"/>
    </row>
    <row r="51" spans="1:18">
      <c r="A51" s="146" t="s">
        <v>143</v>
      </c>
      <c r="B51" s="14"/>
      <c r="C51" s="38"/>
      <c r="D51" s="81"/>
      <c r="E51" s="282"/>
      <c r="F51" s="282"/>
      <c r="G51" s="111"/>
      <c r="H51" s="111"/>
      <c r="I51" s="111"/>
      <c r="J51" s="111"/>
      <c r="K51" s="111"/>
      <c r="L51" s="111"/>
      <c r="M51" s="111"/>
      <c r="N51" s="121"/>
      <c r="O51" s="112"/>
      <c r="P51" s="112"/>
      <c r="Q51" s="112"/>
      <c r="R51" s="112"/>
    </row>
    <row r="52" spans="1:18">
      <c r="A52" s="146" t="s">
        <v>144</v>
      </c>
      <c r="B52" s="14"/>
      <c r="C52" s="38"/>
      <c r="D52" s="81"/>
      <c r="E52" s="282"/>
      <c r="F52" s="282"/>
      <c r="G52" s="111"/>
      <c r="H52" s="111"/>
      <c r="I52" s="111"/>
      <c r="J52" s="111"/>
      <c r="K52" s="111"/>
      <c r="L52" s="111"/>
      <c r="M52" s="111"/>
      <c r="N52" s="121"/>
      <c r="O52" s="112"/>
      <c r="P52" s="112"/>
      <c r="Q52" s="112"/>
      <c r="R52" s="112"/>
    </row>
    <row r="53" spans="1:18">
      <c r="A53" s="146" t="s">
        <v>145</v>
      </c>
      <c r="B53" s="14"/>
      <c r="C53" s="38"/>
      <c r="D53" s="81"/>
      <c r="E53" s="282"/>
      <c r="F53" s="282"/>
      <c r="G53" s="111"/>
      <c r="H53" s="111"/>
      <c r="I53" s="111"/>
      <c r="J53" s="111"/>
      <c r="K53" s="111"/>
      <c r="L53" s="111"/>
      <c r="M53" s="111"/>
      <c r="N53" s="121"/>
      <c r="O53" s="112"/>
      <c r="P53" s="112"/>
      <c r="Q53" s="112"/>
      <c r="R53" s="112"/>
    </row>
    <row r="54" spans="1:18">
      <c r="A54" s="146" t="s">
        <v>146</v>
      </c>
      <c r="B54" s="14"/>
      <c r="C54" s="38"/>
      <c r="D54" s="81"/>
      <c r="E54" s="282"/>
      <c r="F54" s="282"/>
      <c r="G54" s="111"/>
      <c r="H54" s="111"/>
      <c r="I54" s="111"/>
      <c r="J54" s="111"/>
      <c r="K54" s="111"/>
      <c r="L54" s="111"/>
      <c r="M54" s="111"/>
      <c r="N54" s="121"/>
      <c r="O54" s="112"/>
      <c r="P54" s="112"/>
      <c r="Q54" s="112"/>
      <c r="R54" s="112"/>
    </row>
    <row r="55" spans="1:18">
      <c r="A55" s="146" t="s">
        <v>147</v>
      </c>
      <c r="B55" s="14"/>
      <c r="C55" s="38"/>
      <c r="D55" s="81"/>
      <c r="E55" s="283"/>
      <c r="F55" s="283"/>
      <c r="G55" s="116"/>
      <c r="H55" s="116"/>
      <c r="I55" s="116"/>
      <c r="J55" s="116"/>
      <c r="K55" s="116"/>
      <c r="L55" s="116"/>
      <c r="M55" s="116"/>
      <c r="N55" s="116"/>
      <c r="O55" s="117"/>
      <c r="P55" s="117"/>
      <c r="Q55" s="117"/>
      <c r="R55" s="117"/>
    </row>
    <row r="56" spans="1:18" s="291" customFormat="1">
      <c r="A56" s="301" t="s">
        <v>148</v>
      </c>
      <c r="B56" s="14"/>
      <c r="C56" s="38"/>
      <c r="D56" s="343"/>
      <c r="E56" s="342"/>
      <c r="F56" s="342"/>
      <c r="G56" s="345"/>
      <c r="H56" s="345"/>
      <c r="I56" s="345"/>
      <c r="J56" s="345"/>
      <c r="K56" s="345"/>
      <c r="L56" s="345"/>
      <c r="M56" s="345"/>
      <c r="N56" s="345"/>
      <c r="O56" s="346"/>
      <c r="P56" s="346"/>
      <c r="Q56" s="346"/>
      <c r="R56" s="346"/>
    </row>
    <row r="57" spans="1:18" s="291" customFormat="1">
      <c r="A57" s="301" t="s">
        <v>161</v>
      </c>
      <c r="B57" s="14"/>
      <c r="C57" s="38"/>
      <c r="D57" s="343"/>
      <c r="E57" s="342"/>
      <c r="F57" s="342"/>
      <c r="G57" s="345"/>
      <c r="H57" s="345"/>
      <c r="I57" s="345"/>
      <c r="J57" s="345"/>
      <c r="K57" s="345"/>
      <c r="L57" s="345"/>
      <c r="M57" s="345"/>
      <c r="N57" s="345"/>
      <c r="O57" s="346"/>
      <c r="P57" s="346"/>
      <c r="Q57" s="346"/>
      <c r="R57" s="346"/>
    </row>
    <row r="58" spans="1:18" s="291" customFormat="1">
      <c r="A58" s="301" t="s">
        <v>162</v>
      </c>
      <c r="B58" s="14"/>
      <c r="C58" s="38"/>
      <c r="D58" s="343"/>
      <c r="E58" s="342"/>
      <c r="F58" s="342"/>
      <c r="G58" s="345"/>
      <c r="H58" s="345"/>
      <c r="I58" s="345"/>
      <c r="J58" s="345"/>
      <c r="K58" s="345"/>
      <c r="L58" s="345"/>
      <c r="M58" s="345"/>
      <c r="N58" s="345"/>
      <c r="O58" s="346"/>
      <c r="P58" s="346"/>
      <c r="Q58" s="346"/>
      <c r="R58" s="346"/>
    </row>
    <row r="59" spans="1:18" s="291" customFormat="1">
      <c r="A59" s="301" t="s">
        <v>163</v>
      </c>
      <c r="B59" s="14"/>
      <c r="C59" s="38"/>
      <c r="D59" s="343"/>
      <c r="E59" s="342"/>
      <c r="F59" s="342"/>
      <c r="G59" s="345"/>
      <c r="H59" s="345"/>
      <c r="I59" s="345"/>
      <c r="J59" s="345"/>
      <c r="K59" s="345"/>
      <c r="L59" s="345"/>
      <c r="M59" s="345"/>
      <c r="N59" s="345"/>
      <c r="O59" s="346"/>
      <c r="P59" s="346"/>
      <c r="Q59" s="346"/>
      <c r="R59" s="346"/>
    </row>
    <row r="60" spans="1:18" s="291" customFormat="1">
      <c r="A60" s="301" t="s">
        <v>193</v>
      </c>
      <c r="B60" s="14"/>
      <c r="C60" s="38"/>
      <c r="D60" s="343"/>
      <c r="E60" s="342"/>
      <c r="F60" s="342"/>
      <c r="G60" s="345"/>
      <c r="H60" s="345"/>
      <c r="I60" s="345"/>
      <c r="J60" s="345"/>
      <c r="K60" s="345"/>
      <c r="L60" s="345"/>
      <c r="M60" s="345"/>
      <c r="N60" s="345"/>
      <c r="O60" s="346"/>
      <c r="P60" s="346"/>
      <c r="Q60" s="346"/>
      <c r="R60" s="346"/>
    </row>
    <row r="61" spans="1:18" s="291" customFormat="1">
      <c r="A61" s="301" t="s">
        <v>194</v>
      </c>
      <c r="B61" s="14"/>
      <c r="C61" s="38"/>
      <c r="D61" s="343"/>
      <c r="E61" s="342"/>
      <c r="F61" s="342"/>
      <c r="G61" s="345"/>
      <c r="H61" s="345"/>
      <c r="I61" s="345"/>
      <c r="J61" s="345"/>
      <c r="K61" s="345"/>
      <c r="L61" s="345"/>
      <c r="M61" s="345"/>
      <c r="N61" s="345"/>
      <c r="O61" s="346"/>
      <c r="P61" s="346"/>
      <c r="Q61" s="346"/>
      <c r="R61" s="346"/>
    </row>
    <row r="62" spans="1:18">
      <c r="A62" s="146"/>
      <c r="B62" s="12"/>
      <c r="C62" s="12"/>
      <c r="D62" s="21"/>
      <c r="E62" s="98"/>
      <c r="F62" s="99"/>
      <c r="G62" s="99"/>
      <c r="H62" s="99"/>
      <c r="I62" s="99"/>
      <c r="J62" s="99"/>
      <c r="K62" s="99"/>
      <c r="L62" s="99"/>
      <c r="M62" s="99"/>
      <c r="N62" s="99"/>
      <c r="O62" s="100"/>
      <c r="P62" s="100"/>
      <c r="Q62" s="100"/>
      <c r="R62" s="101"/>
    </row>
    <row r="63" spans="1:18" s="291" customFormat="1">
      <c r="A63" s="301"/>
      <c r="B63" s="294"/>
      <c r="C63" s="294"/>
      <c r="D63" s="295"/>
      <c r="E63" s="102"/>
      <c r="F63" s="103"/>
      <c r="G63" s="103"/>
      <c r="H63" s="103"/>
      <c r="I63" s="103"/>
      <c r="J63" s="103"/>
      <c r="K63" s="103"/>
      <c r="L63" s="103"/>
      <c r="M63" s="103"/>
      <c r="N63" s="103"/>
      <c r="O63" s="104"/>
      <c r="P63" s="104"/>
      <c r="Q63" s="104"/>
      <c r="R63" s="105"/>
    </row>
    <row r="64" spans="1:18" s="291" customFormat="1">
      <c r="A64" s="301"/>
      <c r="B64" s="294"/>
      <c r="C64" s="294"/>
      <c r="D64" s="295"/>
      <c r="E64" s="102"/>
      <c r="F64" s="103"/>
      <c r="G64" s="103"/>
      <c r="H64" s="103"/>
      <c r="I64" s="103"/>
      <c r="J64" s="103"/>
      <c r="K64" s="103"/>
      <c r="L64" s="103"/>
      <c r="M64" s="103"/>
      <c r="N64" s="103"/>
      <c r="O64" s="104"/>
      <c r="P64" s="104"/>
      <c r="Q64" s="104"/>
      <c r="R64" s="105"/>
    </row>
    <row r="65" spans="1:18">
      <c r="A65" s="146"/>
      <c r="B65" s="27" t="s">
        <v>276</v>
      </c>
      <c r="C65" s="12"/>
      <c r="D65" s="27"/>
      <c r="E65" s="102"/>
      <c r="F65" s="103"/>
      <c r="G65" s="103"/>
      <c r="H65" s="103"/>
      <c r="I65" s="103"/>
      <c r="J65" s="103"/>
      <c r="K65" s="103"/>
      <c r="L65" s="103"/>
      <c r="M65" s="103"/>
      <c r="N65" s="103"/>
      <c r="O65" s="104"/>
      <c r="P65" s="104"/>
      <c r="Q65" s="104"/>
      <c r="R65" s="105"/>
    </row>
    <row r="66" spans="1:18">
      <c r="A66" s="146"/>
      <c r="B66" s="21" t="s">
        <v>35</v>
      </c>
      <c r="C66" s="12"/>
      <c r="D66" s="80" t="s">
        <v>320</v>
      </c>
      <c r="E66" s="298">
        <v>2017</v>
      </c>
      <c r="F66" s="298">
        <v>2018</v>
      </c>
      <c r="G66" s="298">
        <v>2019</v>
      </c>
      <c r="H66" s="298" t="s">
        <v>2</v>
      </c>
      <c r="I66" s="298" t="s">
        <v>17</v>
      </c>
      <c r="J66" s="298" t="s">
        <v>18</v>
      </c>
      <c r="K66" s="298" t="s">
        <v>20</v>
      </c>
      <c r="L66" s="298" t="s">
        <v>21</v>
      </c>
      <c r="M66" s="298" t="s">
        <v>24</v>
      </c>
      <c r="N66" s="298" t="s">
        <v>25</v>
      </c>
      <c r="O66" s="298" t="s">
        <v>27</v>
      </c>
      <c r="P66" s="298" t="s">
        <v>28</v>
      </c>
      <c r="Q66" s="298" t="s">
        <v>29</v>
      </c>
      <c r="R66" s="298" t="s">
        <v>30</v>
      </c>
    </row>
    <row r="67" spans="1:18">
      <c r="A67" s="146" t="s">
        <v>195</v>
      </c>
      <c r="B67" s="44"/>
      <c r="C67" s="40"/>
      <c r="D67" s="350"/>
      <c r="E67" s="186"/>
      <c r="F67" s="186"/>
      <c r="G67" s="111"/>
      <c r="H67" s="111"/>
      <c r="I67" s="111"/>
      <c r="J67" s="111"/>
      <c r="K67" s="111"/>
      <c r="L67" s="111"/>
      <c r="M67" s="111"/>
      <c r="N67" s="121"/>
      <c r="O67" s="112"/>
      <c r="P67" s="112"/>
      <c r="Q67" s="112"/>
      <c r="R67" s="112"/>
    </row>
    <row r="68" spans="1:18">
      <c r="A68" s="146" t="s">
        <v>196</v>
      </c>
      <c r="B68" s="44"/>
      <c r="C68" s="40"/>
      <c r="D68" s="350"/>
      <c r="E68" s="184"/>
      <c r="F68" s="184"/>
      <c r="G68" s="111"/>
      <c r="H68" s="111"/>
      <c r="I68" s="111"/>
      <c r="J68" s="111"/>
      <c r="K68" s="111"/>
      <c r="L68" s="111"/>
      <c r="M68" s="111"/>
      <c r="N68" s="121"/>
      <c r="O68" s="112"/>
      <c r="P68" s="112"/>
      <c r="Q68" s="112"/>
      <c r="R68" s="112"/>
    </row>
    <row r="69" spans="1:18" s="291" customFormat="1">
      <c r="A69" s="301" t="s">
        <v>197</v>
      </c>
      <c r="B69" s="44"/>
      <c r="C69" s="344"/>
      <c r="D69" s="350"/>
      <c r="E69" s="358"/>
      <c r="F69" s="358"/>
      <c r="G69" s="345"/>
      <c r="H69" s="345"/>
      <c r="I69" s="345"/>
      <c r="J69" s="345"/>
      <c r="K69" s="345"/>
      <c r="L69" s="345"/>
      <c r="M69" s="345"/>
      <c r="N69" s="121"/>
      <c r="O69" s="346"/>
      <c r="P69" s="346"/>
      <c r="Q69" s="346"/>
      <c r="R69" s="346"/>
    </row>
    <row r="70" spans="1:18" s="291" customFormat="1">
      <c r="A70" s="301" t="s">
        <v>198</v>
      </c>
      <c r="B70" s="44"/>
      <c r="C70" s="344"/>
      <c r="D70" s="350"/>
      <c r="E70" s="358"/>
      <c r="F70" s="358"/>
      <c r="G70" s="345"/>
      <c r="H70" s="345"/>
      <c r="I70" s="345"/>
      <c r="J70" s="345"/>
      <c r="K70" s="345"/>
      <c r="L70" s="345"/>
      <c r="M70" s="345"/>
      <c r="N70" s="121"/>
      <c r="O70" s="346"/>
      <c r="P70" s="346"/>
      <c r="Q70" s="346"/>
      <c r="R70" s="346"/>
    </row>
    <row r="71" spans="1:18">
      <c r="A71" s="146" t="s">
        <v>347</v>
      </c>
      <c r="B71" s="44"/>
      <c r="C71" s="40"/>
      <c r="D71" s="350"/>
      <c r="E71" s="184"/>
      <c r="F71" s="184"/>
      <c r="G71" s="111"/>
      <c r="H71" s="111"/>
      <c r="I71" s="111"/>
      <c r="J71" s="111"/>
      <c r="K71" s="111"/>
      <c r="L71" s="111"/>
      <c r="M71" s="111"/>
      <c r="N71" s="121"/>
      <c r="O71" s="112"/>
      <c r="P71" s="112"/>
      <c r="Q71" s="112"/>
      <c r="R71" s="112"/>
    </row>
    <row r="72" spans="1:18">
      <c r="A72" s="146" t="s">
        <v>348</v>
      </c>
      <c r="B72" s="46"/>
      <c r="C72" s="43"/>
      <c r="D72" s="350"/>
      <c r="E72" s="185"/>
      <c r="F72" s="185"/>
      <c r="G72" s="116"/>
      <c r="H72" s="116"/>
      <c r="I72" s="116"/>
      <c r="J72" s="116"/>
      <c r="K72" s="116"/>
      <c r="L72" s="116"/>
      <c r="M72" s="116"/>
      <c r="N72" s="129"/>
      <c r="O72" s="117"/>
      <c r="P72" s="117"/>
      <c r="Q72" s="117"/>
      <c r="R72" s="117"/>
    </row>
    <row r="73" spans="1:18">
      <c r="A73" s="146"/>
      <c r="B73" s="200"/>
      <c r="C73" s="201"/>
      <c r="D73" s="202"/>
      <c r="E73" s="202"/>
      <c r="F73" s="202"/>
      <c r="G73" s="203"/>
      <c r="H73" s="203"/>
      <c r="I73" s="203"/>
      <c r="J73" s="203"/>
      <c r="K73" s="203"/>
      <c r="L73" s="203"/>
      <c r="M73" s="203"/>
      <c r="N73" s="203"/>
      <c r="O73" s="204"/>
      <c r="P73" s="204"/>
      <c r="Q73" s="204"/>
      <c r="R73" s="205"/>
    </row>
    <row r="74" spans="1:18" ht="31.5">
      <c r="A74" s="146">
        <v>12</v>
      </c>
      <c r="B74" s="210" t="s">
        <v>358</v>
      </c>
      <c r="C74" s="211"/>
      <c r="D74" s="212"/>
      <c r="E74" s="385">
        <f>SUM(E48:E61,E67:E72)</f>
        <v>0</v>
      </c>
      <c r="F74" s="385">
        <f t="shared" ref="F74:R74" si="7">SUM(F48:F61,F67:F72)</f>
        <v>0</v>
      </c>
      <c r="G74" s="213">
        <f t="shared" si="7"/>
        <v>0</v>
      </c>
      <c r="H74" s="213">
        <f t="shared" si="7"/>
        <v>0</v>
      </c>
      <c r="I74" s="213">
        <f t="shared" si="7"/>
        <v>0</v>
      </c>
      <c r="J74" s="213">
        <f t="shared" si="7"/>
        <v>0</v>
      </c>
      <c r="K74" s="213">
        <f t="shared" si="7"/>
        <v>0</v>
      </c>
      <c r="L74" s="213">
        <f t="shared" si="7"/>
        <v>0</v>
      </c>
      <c r="M74" s="213">
        <f t="shared" si="7"/>
        <v>0</v>
      </c>
      <c r="N74" s="213">
        <f t="shared" si="7"/>
        <v>0</v>
      </c>
      <c r="O74" s="213">
        <f t="shared" si="7"/>
        <v>0</v>
      </c>
      <c r="P74" s="213">
        <f t="shared" si="7"/>
        <v>0</v>
      </c>
      <c r="Q74" s="213">
        <f t="shared" si="7"/>
        <v>0</v>
      </c>
      <c r="R74" s="213">
        <f t="shared" si="7"/>
        <v>0</v>
      </c>
    </row>
    <row r="75" spans="1:18" s="2" customFormat="1">
      <c r="A75" s="148"/>
      <c r="B75" s="177"/>
      <c r="C75" s="174"/>
      <c r="D75" s="173"/>
      <c r="E75" s="107"/>
      <c r="F75" s="107"/>
      <c r="G75" s="107"/>
      <c r="H75" s="107"/>
      <c r="I75" s="107"/>
      <c r="J75" s="107"/>
      <c r="K75" s="107"/>
      <c r="L75" s="107"/>
      <c r="M75" s="107"/>
      <c r="N75" s="107"/>
      <c r="O75" s="107"/>
      <c r="P75" s="107"/>
      <c r="Q75" s="107"/>
      <c r="R75" s="178"/>
    </row>
    <row r="76" spans="1:18" ht="15" customHeight="1">
      <c r="A76" s="146">
        <v>13</v>
      </c>
      <c r="B76" s="50" t="s">
        <v>166</v>
      </c>
      <c r="C76" s="51"/>
      <c r="D76" s="88"/>
      <c r="E76" s="303">
        <f t="shared" ref="E76:R76" si="8">E74+E44</f>
        <v>0</v>
      </c>
      <c r="F76" s="303">
        <f t="shared" si="8"/>
        <v>0</v>
      </c>
      <c r="G76" s="82">
        <f t="shared" si="8"/>
        <v>0</v>
      </c>
      <c r="H76" s="82">
        <f t="shared" si="8"/>
        <v>0</v>
      </c>
      <c r="I76" s="82">
        <f t="shared" si="8"/>
        <v>0</v>
      </c>
      <c r="J76" s="82">
        <f t="shared" si="8"/>
        <v>0</v>
      </c>
      <c r="K76" s="82">
        <f t="shared" si="8"/>
        <v>0</v>
      </c>
      <c r="L76" s="82">
        <f t="shared" si="8"/>
        <v>0</v>
      </c>
      <c r="M76" s="82">
        <f t="shared" si="8"/>
        <v>0</v>
      </c>
      <c r="N76" s="82">
        <f t="shared" si="8"/>
        <v>0</v>
      </c>
      <c r="O76" s="82">
        <f t="shared" si="8"/>
        <v>0</v>
      </c>
      <c r="P76" s="82">
        <f t="shared" si="8"/>
        <v>0</v>
      </c>
      <c r="Q76" s="82">
        <f t="shared" si="8"/>
        <v>0</v>
      </c>
      <c r="R76" s="82">
        <f t="shared" si="8"/>
        <v>0</v>
      </c>
    </row>
    <row r="77" spans="1:18" ht="15" customHeight="1">
      <c r="A77" s="146"/>
      <c r="B77" s="122"/>
      <c r="C77" s="123"/>
      <c r="D77" s="92"/>
      <c r="E77" s="92"/>
      <c r="F77" s="92"/>
      <c r="G77" s="78"/>
      <c r="H77" s="78"/>
      <c r="I77" s="78"/>
      <c r="J77" s="78"/>
      <c r="K77" s="78"/>
      <c r="L77" s="78"/>
      <c r="M77" s="78"/>
      <c r="N77" s="78"/>
      <c r="O77" s="78"/>
      <c r="P77" s="78"/>
      <c r="Q77" s="78"/>
      <c r="R77" s="78"/>
    </row>
    <row r="78" spans="1:18" s="48" customFormat="1" ht="15" customHeight="1">
      <c r="A78" s="147"/>
      <c r="B78" s="311" t="s">
        <v>38</v>
      </c>
      <c r="C78" s="45"/>
      <c r="D78" s="92"/>
      <c r="E78" s="92"/>
      <c r="F78" s="92"/>
      <c r="G78" s="93"/>
      <c r="H78" s="93"/>
      <c r="I78" s="93"/>
      <c r="J78" s="93"/>
      <c r="K78" s="93"/>
      <c r="L78" s="93"/>
      <c r="M78" s="93"/>
      <c r="N78" s="93"/>
      <c r="O78" s="79"/>
      <c r="P78" s="79"/>
      <c r="Q78" s="79"/>
      <c r="R78" s="79"/>
    </row>
    <row r="79" spans="1:18" ht="15" customHeight="1">
      <c r="A79" s="146"/>
      <c r="B79" s="27" t="s">
        <v>277</v>
      </c>
      <c r="C79" s="33"/>
      <c r="D79" s="92"/>
      <c r="E79" s="92"/>
      <c r="F79" s="92"/>
      <c r="G79" s="93"/>
      <c r="H79" s="93"/>
      <c r="I79" s="93"/>
      <c r="J79" s="93"/>
      <c r="K79" s="93"/>
      <c r="L79" s="93"/>
      <c r="M79" s="93"/>
      <c r="N79" s="93"/>
      <c r="O79" s="79"/>
      <c r="P79" s="79"/>
      <c r="Q79" s="79"/>
      <c r="R79" s="79"/>
    </row>
    <row r="80" spans="1:18">
      <c r="A80" s="146"/>
      <c r="B80" s="21" t="s">
        <v>39</v>
      </c>
      <c r="C80" s="32"/>
      <c r="D80" s="80" t="s">
        <v>320</v>
      </c>
      <c r="E80" s="298">
        <v>2017</v>
      </c>
      <c r="F80" s="298">
        <v>2018</v>
      </c>
      <c r="G80" s="64" t="s">
        <v>1</v>
      </c>
      <c r="H80" s="64" t="s">
        <v>2</v>
      </c>
      <c r="I80" s="64" t="s">
        <v>17</v>
      </c>
      <c r="J80" s="64" t="s">
        <v>18</v>
      </c>
      <c r="K80" s="64" t="s">
        <v>20</v>
      </c>
      <c r="L80" s="64" t="s">
        <v>21</v>
      </c>
      <c r="M80" s="64" t="s">
        <v>24</v>
      </c>
      <c r="N80" s="64" t="s">
        <v>25</v>
      </c>
      <c r="O80" s="64" t="s">
        <v>27</v>
      </c>
      <c r="P80" s="64" t="s">
        <v>28</v>
      </c>
      <c r="Q80" s="64" t="s">
        <v>29</v>
      </c>
      <c r="R80" s="64" t="s">
        <v>30</v>
      </c>
    </row>
    <row r="81" spans="1:18" s="2" customFormat="1">
      <c r="A81" s="148" t="s">
        <v>69</v>
      </c>
      <c r="B81" s="124"/>
      <c r="C81" s="125"/>
      <c r="D81" s="97"/>
      <c r="E81" s="383"/>
      <c r="F81" s="383"/>
      <c r="G81" s="111"/>
      <c r="H81" s="111"/>
      <c r="I81" s="111"/>
      <c r="J81" s="111"/>
      <c r="K81" s="111"/>
      <c r="L81" s="111"/>
      <c r="M81" s="111"/>
      <c r="N81" s="121"/>
      <c r="O81" s="112"/>
      <c r="P81" s="112"/>
      <c r="Q81" s="112"/>
      <c r="R81" s="112"/>
    </row>
    <row r="82" spans="1:18" s="2" customFormat="1">
      <c r="A82" s="148" t="s">
        <v>70</v>
      </c>
      <c r="B82" s="53"/>
      <c r="C82" s="47"/>
      <c r="D82" s="97"/>
      <c r="E82" s="383"/>
      <c r="F82" s="383"/>
      <c r="G82" s="111"/>
      <c r="H82" s="111"/>
      <c r="I82" s="111"/>
      <c r="J82" s="111"/>
      <c r="K82" s="111"/>
      <c r="L82" s="111"/>
      <c r="M82" s="111"/>
      <c r="N82" s="121"/>
      <c r="O82" s="112"/>
      <c r="P82" s="112"/>
      <c r="Q82" s="112"/>
      <c r="R82" s="112"/>
    </row>
    <row r="83" spans="1:18" s="2" customFormat="1">
      <c r="A83" s="148" t="s">
        <v>71</v>
      </c>
      <c r="B83" s="53"/>
      <c r="C83" s="47"/>
      <c r="D83" s="97"/>
      <c r="E83" s="383"/>
      <c r="F83" s="383"/>
      <c r="G83" s="111"/>
      <c r="H83" s="111"/>
      <c r="I83" s="111"/>
      <c r="J83" s="111"/>
      <c r="K83" s="111"/>
      <c r="L83" s="111"/>
      <c r="M83" s="111"/>
      <c r="N83" s="111"/>
      <c r="O83" s="112"/>
      <c r="P83" s="112"/>
      <c r="Q83" s="112"/>
      <c r="R83" s="112"/>
    </row>
    <row r="84" spans="1:18" s="2" customFormat="1">
      <c r="A84" s="148" t="s">
        <v>72</v>
      </c>
      <c r="B84" s="53"/>
      <c r="C84" s="47"/>
      <c r="D84" s="97"/>
      <c r="E84" s="383"/>
      <c r="F84" s="383"/>
      <c r="G84" s="111"/>
      <c r="H84" s="111"/>
      <c r="I84" s="111"/>
      <c r="J84" s="111"/>
      <c r="K84" s="111"/>
      <c r="L84" s="111"/>
      <c r="M84" s="111"/>
      <c r="N84" s="111"/>
      <c r="O84" s="112"/>
      <c r="P84" s="112"/>
      <c r="Q84" s="112"/>
      <c r="R84" s="112"/>
    </row>
    <row r="85" spans="1:18" s="2" customFormat="1">
      <c r="A85" s="146" t="s">
        <v>73</v>
      </c>
      <c r="B85" s="53"/>
      <c r="C85" s="47"/>
      <c r="D85" s="168"/>
      <c r="E85" s="383"/>
      <c r="F85" s="383"/>
      <c r="G85" s="116"/>
      <c r="H85" s="116"/>
      <c r="I85" s="116"/>
      <c r="J85" s="116"/>
      <c r="K85" s="116"/>
      <c r="L85" s="116"/>
      <c r="M85" s="116"/>
      <c r="N85" s="116"/>
      <c r="O85" s="117"/>
      <c r="P85" s="117"/>
      <c r="Q85" s="117"/>
      <c r="R85" s="117"/>
    </row>
    <row r="86" spans="1:18" s="2" customFormat="1">
      <c r="A86" s="302" t="s">
        <v>199</v>
      </c>
      <c r="B86" s="53"/>
      <c r="C86" s="47"/>
      <c r="D86" s="168"/>
      <c r="E86" s="383"/>
      <c r="F86" s="383"/>
      <c r="G86" s="116"/>
      <c r="H86" s="116"/>
      <c r="I86" s="116"/>
      <c r="J86" s="116"/>
      <c r="K86" s="116"/>
      <c r="L86" s="116"/>
      <c r="M86" s="116"/>
      <c r="N86" s="116"/>
      <c r="O86" s="117"/>
      <c r="P86" s="117"/>
      <c r="Q86" s="117"/>
      <c r="R86" s="117"/>
    </row>
    <row r="87" spans="1:18" s="2" customFormat="1">
      <c r="A87" s="302" t="s">
        <v>200</v>
      </c>
      <c r="B87" s="53"/>
      <c r="C87" s="47"/>
      <c r="D87" s="168"/>
      <c r="E87" s="383"/>
      <c r="F87" s="383"/>
      <c r="G87" s="116"/>
      <c r="H87" s="116"/>
      <c r="I87" s="116"/>
      <c r="J87" s="116"/>
      <c r="K87" s="116"/>
      <c r="L87" s="116"/>
      <c r="M87" s="116"/>
      <c r="N87" s="116"/>
      <c r="O87" s="117"/>
      <c r="P87" s="117"/>
      <c r="Q87" s="117"/>
      <c r="R87" s="117"/>
    </row>
    <row r="88" spans="1:18" s="2" customFormat="1">
      <c r="A88" s="302" t="s">
        <v>201</v>
      </c>
      <c r="B88" s="53"/>
      <c r="C88" s="47"/>
      <c r="D88" s="168"/>
      <c r="E88" s="383"/>
      <c r="F88" s="383"/>
      <c r="G88" s="116"/>
      <c r="H88" s="116"/>
      <c r="I88" s="116"/>
      <c r="J88" s="116"/>
      <c r="K88" s="116"/>
      <c r="L88" s="116"/>
      <c r="M88" s="116"/>
      <c r="N88" s="116"/>
      <c r="O88" s="117"/>
      <c r="P88" s="117"/>
      <c r="Q88" s="117"/>
      <c r="R88" s="117"/>
    </row>
    <row r="89" spans="1:18" s="2" customFormat="1">
      <c r="A89" s="302" t="s">
        <v>202</v>
      </c>
      <c r="B89" s="53"/>
      <c r="C89" s="47"/>
      <c r="D89" s="168"/>
      <c r="E89" s="383"/>
      <c r="F89" s="383"/>
      <c r="G89" s="116"/>
      <c r="H89" s="116"/>
      <c r="I89" s="116"/>
      <c r="J89" s="116"/>
      <c r="K89" s="116"/>
      <c r="L89" s="116"/>
      <c r="M89" s="116"/>
      <c r="N89" s="116"/>
      <c r="O89" s="117"/>
      <c r="P89" s="117"/>
      <c r="Q89" s="117"/>
      <c r="R89" s="117"/>
    </row>
    <row r="90" spans="1:18" s="2" customFormat="1">
      <c r="A90" s="302" t="s">
        <v>203</v>
      </c>
      <c r="B90" s="53"/>
      <c r="C90" s="47"/>
      <c r="D90" s="168"/>
      <c r="E90" s="383"/>
      <c r="F90" s="383"/>
      <c r="G90" s="116"/>
      <c r="H90" s="116"/>
      <c r="I90" s="116"/>
      <c r="J90" s="116"/>
      <c r="K90" s="116"/>
      <c r="L90" s="116"/>
      <c r="M90" s="116"/>
      <c r="N90" s="116"/>
      <c r="O90" s="117"/>
      <c r="P90" s="117"/>
      <c r="Q90" s="117"/>
      <c r="R90" s="117"/>
    </row>
    <row r="91" spans="1:18" s="2" customFormat="1">
      <c r="A91" s="302" t="s">
        <v>204</v>
      </c>
      <c r="B91" s="53"/>
      <c r="C91" s="47"/>
      <c r="D91" s="168"/>
      <c r="E91" s="383"/>
      <c r="F91" s="383"/>
      <c r="G91" s="116"/>
      <c r="H91" s="116"/>
      <c r="I91" s="116"/>
      <c r="J91" s="116"/>
      <c r="K91" s="116"/>
      <c r="L91" s="116"/>
      <c r="M91" s="116"/>
      <c r="N91" s="116"/>
      <c r="O91" s="117"/>
      <c r="P91" s="117"/>
      <c r="Q91" s="117"/>
      <c r="R91" s="117"/>
    </row>
    <row r="92" spans="1:18" s="2" customFormat="1">
      <c r="A92" s="302" t="s">
        <v>205</v>
      </c>
      <c r="B92" s="53"/>
      <c r="C92" s="47"/>
      <c r="D92" s="168"/>
      <c r="E92" s="383"/>
      <c r="F92" s="383"/>
      <c r="G92" s="116"/>
      <c r="H92" s="116"/>
      <c r="I92" s="116"/>
      <c r="J92" s="116"/>
      <c r="K92" s="116"/>
      <c r="L92" s="116"/>
      <c r="M92" s="116"/>
      <c r="N92" s="116"/>
      <c r="O92" s="117"/>
      <c r="P92" s="117"/>
      <c r="Q92" s="117"/>
      <c r="R92" s="117"/>
    </row>
    <row r="93" spans="1:18" s="2" customFormat="1">
      <c r="A93" s="302" t="s">
        <v>206</v>
      </c>
      <c r="B93" s="53"/>
      <c r="C93" s="47"/>
      <c r="D93" s="168"/>
      <c r="E93" s="383"/>
      <c r="F93" s="383"/>
      <c r="G93" s="116"/>
      <c r="H93" s="116"/>
      <c r="I93" s="116"/>
      <c r="J93" s="116"/>
      <c r="K93" s="116"/>
      <c r="L93" s="116"/>
      <c r="M93" s="116"/>
      <c r="N93" s="116"/>
      <c r="O93" s="117"/>
      <c r="P93" s="117"/>
      <c r="Q93" s="117"/>
      <c r="R93" s="117"/>
    </row>
    <row r="94" spans="1:18">
      <c r="A94" s="309" t="s">
        <v>207</v>
      </c>
      <c r="B94" s="14"/>
      <c r="C94" s="47"/>
      <c r="D94" s="168"/>
      <c r="E94" s="383"/>
      <c r="F94" s="383"/>
      <c r="G94" s="116"/>
      <c r="H94" s="116"/>
      <c r="I94" s="116"/>
      <c r="J94" s="116"/>
      <c r="K94" s="116"/>
      <c r="L94" s="116"/>
      <c r="M94" s="116"/>
      <c r="N94" s="116"/>
      <c r="O94" s="117"/>
      <c r="P94" s="117"/>
      <c r="Q94" s="117"/>
      <c r="R94" s="117"/>
    </row>
    <row r="95" spans="1:18" ht="31.5">
      <c r="A95" s="146">
        <v>14</v>
      </c>
      <c r="B95" s="52" t="s">
        <v>94</v>
      </c>
      <c r="C95" s="47"/>
      <c r="D95" s="167"/>
      <c r="E95" s="384">
        <f>SUM(E81:E94)</f>
        <v>0</v>
      </c>
      <c r="F95" s="384">
        <f>SUM(F81:F94)</f>
        <v>0</v>
      </c>
      <c r="G95" s="69">
        <f t="shared" ref="G95:R95" si="9">SUM(G81:G94)</f>
        <v>0</v>
      </c>
      <c r="H95" s="69">
        <f t="shared" si="9"/>
        <v>0</v>
      </c>
      <c r="I95" s="69">
        <f t="shared" si="9"/>
        <v>0</v>
      </c>
      <c r="J95" s="69">
        <f t="shared" si="9"/>
        <v>0</v>
      </c>
      <c r="K95" s="69">
        <f t="shared" si="9"/>
        <v>0</v>
      </c>
      <c r="L95" s="69">
        <f t="shared" si="9"/>
        <v>0</v>
      </c>
      <c r="M95" s="69">
        <f t="shared" si="9"/>
        <v>0</v>
      </c>
      <c r="N95" s="69">
        <f t="shared" si="9"/>
        <v>0</v>
      </c>
      <c r="O95" s="69">
        <f t="shared" si="9"/>
        <v>0</v>
      </c>
      <c r="P95" s="69">
        <f t="shared" si="9"/>
        <v>0</v>
      </c>
      <c r="Q95" s="69">
        <f t="shared" si="9"/>
        <v>0</v>
      </c>
      <c r="R95" s="69">
        <f t="shared" si="9"/>
        <v>0</v>
      </c>
    </row>
    <row r="96" spans="1:18">
      <c r="A96" s="146"/>
      <c r="B96" s="12"/>
      <c r="C96" s="32"/>
      <c r="D96" s="164"/>
      <c r="E96" s="258"/>
      <c r="F96" s="257"/>
      <c r="G96" s="170"/>
      <c r="H96" s="170"/>
      <c r="I96" s="170"/>
      <c r="J96" s="170"/>
      <c r="K96" s="170"/>
      <c r="L96" s="170"/>
      <c r="M96" s="170"/>
      <c r="N96" s="170"/>
      <c r="O96" s="171"/>
      <c r="P96" s="171"/>
      <c r="Q96" s="171"/>
      <c r="R96" s="172"/>
    </row>
    <row r="97" spans="1:18">
      <c r="A97" s="146"/>
      <c r="B97" s="27" t="s">
        <v>278</v>
      </c>
      <c r="C97" s="12"/>
      <c r="D97" s="21"/>
      <c r="E97" s="106"/>
      <c r="F97" s="107"/>
      <c r="G97" s="107"/>
      <c r="H97" s="107"/>
      <c r="I97" s="107"/>
      <c r="J97" s="107"/>
      <c r="K97" s="107"/>
      <c r="L97" s="107"/>
      <c r="M97" s="107"/>
      <c r="N97" s="107"/>
      <c r="O97" s="104"/>
      <c r="P97" s="104"/>
      <c r="Q97" s="104"/>
      <c r="R97" s="105"/>
    </row>
    <row r="98" spans="1:18">
      <c r="A98" s="146"/>
      <c r="B98" s="21" t="s">
        <v>39</v>
      </c>
      <c r="D98" s="80" t="s">
        <v>320</v>
      </c>
      <c r="E98" s="298">
        <v>2017</v>
      </c>
      <c r="F98" s="298">
        <v>2018</v>
      </c>
      <c r="G98" s="298">
        <v>2019</v>
      </c>
      <c r="H98" s="298" t="s">
        <v>2</v>
      </c>
      <c r="I98" s="298" t="s">
        <v>17</v>
      </c>
      <c r="J98" s="298" t="s">
        <v>18</v>
      </c>
      <c r="K98" s="298" t="s">
        <v>20</v>
      </c>
      <c r="L98" s="298" t="s">
        <v>21</v>
      </c>
      <c r="M98" s="298" t="s">
        <v>24</v>
      </c>
      <c r="N98" s="298" t="s">
        <v>25</v>
      </c>
      <c r="O98" s="298" t="s">
        <v>27</v>
      </c>
      <c r="P98" s="298" t="s">
        <v>28</v>
      </c>
      <c r="Q98" s="298" t="s">
        <v>29</v>
      </c>
      <c r="R98" s="298" t="s">
        <v>30</v>
      </c>
    </row>
    <row r="99" spans="1:18">
      <c r="A99" s="302" t="s">
        <v>152</v>
      </c>
      <c r="B99" s="53"/>
      <c r="C99" s="40"/>
      <c r="D99" s="343"/>
      <c r="E99" s="186"/>
      <c r="F99" s="186"/>
      <c r="G99" s="110"/>
      <c r="H99" s="111"/>
      <c r="I99" s="111"/>
      <c r="J99" s="111"/>
      <c r="K99" s="111"/>
      <c r="L99" s="111"/>
      <c r="M99" s="111"/>
      <c r="N99" s="111"/>
      <c r="O99" s="112"/>
      <c r="P99" s="112"/>
      <c r="Q99" s="112"/>
      <c r="R99" s="112"/>
    </row>
    <row r="100" spans="1:18">
      <c r="A100" s="302" t="s">
        <v>153</v>
      </c>
      <c r="B100" s="53"/>
      <c r="C100" s="40"/>
      <c r="D100" s="343"/>
      <c r="E100" s="186"/>
      <c r="F100" s="186"/>
      <c r="G100" s="111"/>
      <c r="H100" s="111"/>
      <c r="I100" s="111"/>
      <c r="J100" s="111"/>
      <c r="K100" s="111"/>
      <c r="L100" s="111"/>
      <c r="M100" s="111"/>
      <c r="N100" s="111"/>
      <c r="O100" s="112"/>
      <c r="P100" s="112"/>
      <c r="Q100" s="112"/>
      <c r="R100" s="112"/>
    </row>
    <row r="101" spans="1:18">
      <c r="A101" s="302" t="s">
        <v>154</v>
      </c>
      <c r="B101" s="53"/>
      <c r="C101" s="40"/>
      <c r="D101" s="343"/>
      <c r="E101" s="382"/>
      <c r="F101" s="382"/>
      <c r="G101" s="111"/>
      <c r="H101" s="111"/>
      <c r="I101" s="111"/>
      <c r="J101" s="111"/>
      <c r="K101" s="111"/>
      <c r="L101" s="111"/>
      <c r="M101" s="111"/>
      <c r="N101" s="111"/>
      <c r="O101" s="112"/>
      <c r="P101" s="112"/>
      <c r="Q101" s="112"/>
      <c r="R101" s="112"/>
    </row>
    <row r="102" spans="1:18">
      <c r="A102" s="302" t="s">
        <v>155</v>
      </c>
      <c r="B102" s="53"/>
      <c r="C102" s="40"/>
      <c r="D102" s="343"/>
      <c r="E102" s="382"/>
      <c r="F102" s="382"/>
      <c r="G102" s="111"/>
      <c r="H102" s="111"/>
      <c r="I102" s="111"/>
      <c r="J102" s="111"/>
      <c r="K102" s="111"/>
      <c r="L102" s="111"/>
      <c r="M102" s="111"/>
      <c r="N102" s="111"/>
      <c r="O102" s="112"/>
      <c r="P102" s="112"/>
      <c r="Q102" s="112"/>
      <c r="R102" s="112"/>
    </row>
    <row r="103" spans="1:18" s="291" customFormat="1">
      <c r="A103" s="301" t="s">
        <v>156</v>
      </c>
      <c r="B103" s="53"/>
      <c r="C103" s="296"/>
      <c r="D103" s="343"/>
      <c r="E103" s="382"/>
      <c r="F103" s="382"/>
      <c r="G103" s="111"/>
      <c r="H103" s="111"/>
      <c r="I103" s="111"/>
      <c r="J103" s="111"/>
      <c r="K103" s="111"/>
      <c r="L103" s="111"/>
      <c r="M103" s="111"/>
      <c r="N103" s="111"/>
      <c r="O103" s="112"/>
      <c r="P103" s="112"/>
      <c r="Q103" s="112"/>
      <c r="R103" s="112"/>
    </row>
    <row r="104" spans="1:18" s="291" customFormat="1">
      <c r="A104" s="302" t="s">
        <v>208</v>
      </c>
      <c r="B104" s="53"/>
      <c r="C104" s="296"/>
      <c r="D104" s="343"/>
      <c r="E104" s="382"/>
      <c r="F104" s="382"/>
      <c r="G104" s="111"/>
      <c r="H104" s="111"/>
      <c r="I104" s="111"/>
      <c r="J104" s="111"/>
      <c r="K104" s="111"/>
      <c r="L104" s="111"/>
      <c r="M104" s="111"/>
      <c r="N104" s="111"/>
      <c r="O104" s="112"/>
      <c r="P104" s="112"/>
      <c r="Q104" s="112"/>
      <c r="R104" s="112"/>
    </row>
    <row r="105" spans="1:18" s="291" customFormat="1">
      <c r="A105" s="302" t="s">
        <v>209</v>
      </c>
      <c r="B105" s="53"/>
      <c r="C105" s="296"/>
      <c r="D105" s="343"/>
      <c r="E105" s="382"/>
      <c r="F105" s="382"/>
      <c r="G105" s="111"/>
      <c r="H105" s="111"/>
      <c r="I105" s="111"/>
      <c r="J105" s="111"/>
      <c r="K105" s="111"/>
      <c r="L105" s="111"/>
      <c r="M105" s="111"/>
      <c r="N105" s="111"/>
      <c r="O105" s="112"/>
      <c r="P105" s="112"/>
      <c r="Q105" s="112"/>
      <c r="R105" s="112"/>
    </row>
    <row r="106" spans="1:18" s="291" customFormat="1">
      <c r="A106" s="302" t="s">
        <v>210</v>
      </c>
      <c r="B106" s="53"/>
      <c r="C106" s="296"/>
      <c r="D106" s="343"/>
      <c r="E106" s="382"/>
      <c r="F106" s="382"/>
      <c r="G106" s="111"/>
      <c r="H106" s="111"/>
      <c r="I106" s="111"/>
      <c r="J106" s="111"/>
      <c r="K106" s="111"/>
      <c r="L106" s="111"/>
      <c r="M106" s="111"/>
      <c r="N106" s="111"/>
      <c r="O106" s="112"/>
      <c r="P106" s="112"/>
      <c r="Q106" s="112"/>
      <c r="R106" s="112"/>
    </row>
    <row r="107" spans="1:18" s="291" customFormat="1">
      <c r="A107" s="302" t="s">
        <v>211</v>
      </c>
      <c r="B107" s="53"/>
      <c r="C107" s="296"/>
      <c r="D107" s="343"/>
      <c r="E107" s="382"/>
      <c r="F107" s="382"/>
      <c r="G107" s="111"/>
      <c r="H107" s="111"/>
      <c r="I107" s="111"/>
      <c r="J107" s="111"/>
      <c r="K107" s="111"/>
      <c r="L107" s="111"/>
      <c r="M107" s="111"/>
      <c r="N107" s="111"/>
      <c r="O107" s="112"/>
      <c r="P107" s="112"/>
      <c r="Q107" s="112"/>
      <c r="R107" s="112"/>
    </row>
    <row r="108" spans="1:18" s="291" customFormat="1">
      <c r="A108" s="302" t="s">
        <v>212</v>
      </c>
      <c r="B108" s="53"/>
      <c r="C108" s="296"/>
      <c r="D108" s="343"/>
      <c r="E108" s="382"/>
      <c r="F108" s="382"/>
      <c r="G108" s="111"/>
      <c r="H108" s="111"/>
      <c r="I108" s="111"/>
      <c r="J108" s="111"/>
      <c r="K108" s="111"/>
      <c r="L108" s="111"/>
      <c r="M108" s="111"/>
      <c r="N108" s="111"/>
      <c r="O108" s="112"/>
      <c r="P108" s="112"/>
      <c r="Q108" s="112"/>
      <c r="R108" s="112"/>
    </row>
    <row r="109" spans="1:18" s="291" customFormat="1">
      <c r="A109" s="302" t="s">
        <v>213</v>
      </c>
      <c r="B109" s="53"/>
      <c r="C109" s="296"/>
      <c r="D109" s="343"/>
      <c r="E109" s="382"/>
      <c r="F109" s="382"/>
      <c r="G109" s="111"/>
      <c r="H109" s="111"/>
      <c r="I109" s="111"/>
      <c r="J109" s="111"/>
      <c r="K109" s="111"/>
      <c r="L109" s="111"/>
      <c r="M109" s="111"/>
      <c r="N109" s="111"/>
      <c r="O109" s="112"/>
      <c r="P109" s="112"/>
      <c r="Q109" s="112"/>
      <c r="R109" s="112"/>
    </row>
    <row r="110" spans="1:18" s="291" customFormat="1">
      <c r="A110" s="302" t="s">
        <v>214</v>
      </c>
      <c r="B110" s="53"/>
      <c r="C110" s="296"/>
      <c r="D110" s="343"/>
      <c r="E110" s="382"/>
      <c r="F110" s="382"/>
      <c r="G110" s="111"/>
      <c r="H110" s="111"/>
      <c r="I110" s="111"/>
      <c r="J110" s="111"/>
      <c r="K110" s="111"/>
      <c r="L110" s="111"/>
      <c r="M110" s="111"/>
      <c r="N110" s="111"/>
      <c r="O110" s="112"/>
      <c r="P110" s="112"/>
      <c r="Q110" s="112"/>
      <c r="R110" s="112"/>
    </row>
    <row r="111" spans="1:18" s="291" customFormat="1">
      <c r="A111" s="302" t="s">
        <v>215</v>
      </c>
      <c r="B111" s="53"/>
      <c r="C111" s="296"/>
      <c r="D111" s="343"/>
      <c r="E111" s="382"/>
      <c r="F111" s="382"/>
      <c r="G111" s="111"/>
      <c r="H111" s="111"/>
      <c r="I111" s="111"/>
      <c r="J111" s="111"/>
      <c r="K111" s="111"/>
      <c r="L111" s="111"/>
      <c r="M111" s="111"/>
      <c r="N111" s="111"/>
      <c r="O111" s="112"/>
      <c r="P111" s="112"/>
      <c r="Q111" s="112"/>
      <c r="R111" s="112"/>
    </row>
    <row r="112" spans="1:18" s="291" customFormat="1">
      <c r="A112" s="309" t="s">
        <v>216</v>
      </c>
      <c r="B112" s="53"/>
      <c r="C112" s="296"/>
      <c r="D112" s="343"/>
      <c r="E112" s="382"/>
      <c r="F112" s="382"/>
      <c r="G112" s="111"/>
      <c r="H112" s="111"/>
      <c r="I112" s="111"/>
      <c r="J112" s="111"/>
      <c r="K112" s="111"/>
      <c r="L112" s="111"/>
      <c r="M112" s="111"/>
      <c r="N112" s="111"/>
      <c r="O112" s="112"/>
      <c r="P112" s="112"/>
      <c r="Q112" s="112"/>
      <c r="R112" s="112"/>
    </row>
    <row r="113" spans="1:18">
      <c r="A113" s="146">
        <v>15</v>
      </c>
      <c r="B113" s="49" t="s">
        <v>95</v>
      </c>
      <c r="C113" s="47"/>
      <c r="D113" s="355"/>
      <c r="E113" s="380"/>
      <c r="F113" s="380"/>
      <c r="G113" s="69">
        <f t="shared" ref="G113:R113" si="10">SUM(G99:G112)</f>
        <v>0</v>
      </c>
      <c r="H113" s="69">
        <f t="shared" si="10"/>
        <v>0</v>
      </c>
      <c r="I113" s="69">
        <f t="shared" si="10"/>
        <v>0</v>
      </c>
      <c r="J113" s="69">
        <f t="shared" si="10"/>
        <v>0</v>
      </c>
      <c r="K113" s="69">
        <f t="shared" si="10"/>
        <v>0</v>
      </c>
      <c r="L113" s="69">
        <f t="shared" si="10"/>
        <v>0</v>
      </c>
      <c r="M113" s="69">
        <f t="shared" si="10"/>
        <v>0</v>
      </c>
      <c r="N113" s="69">
        <f t="shared" si="10"/>
        <v>0</v>
      </c>
      <c r="O113" s="69">
        <f t="shared" si="10"/>
        <v>0</v>
      </c>
      <c r="P113" s="69">
        <f t="shared" si="10"/>
        <v>0</v>
      </c>
      <c r="Q113" s="69">
        <f t="shared" si="10"/>
        <v>0</v>
      </c>
      <c r="R113" s="69">
        <f t="shared" si="10"/>
        <v>0</v>
      </c>
    </row>
    <row r="114" spans="1:18">
      <c r="A114" s="146"/>
      <c r="B114" s="177"/>
      <c r="C114" s="175"/>
      <c r="D114" s="176"/>
      <c r="E114" s="107"/>
      <c r="F114" s="107"/>
      <c r="G114" s="107"/>
      <c r="H114" s="107"/>
      <c r="I114" s="107"/>
      <c r="J114" s="107"/>
      <c r="K114" s="107"/>
      <c r="L114" s="107"/>
      <c r="M114" s="107"/>
      <c r="N114" s="107"/>
      <c r="O114" s="107"/>
      <c r="P114" s="107"/>
      <c r="Q114" s="107"/>
      <c r="R114" s="178"/>
    </row>
    <row r="115" spans="1:18" ht="15" customHeight="1">
      <c r="A115" s="146">
        <v>16</v>
      </c>
      <c r="B115" s="50" t="s">
        <v>167</v>
      </c>
      <c r="C115" s="51"/>
      <c r="D115" s="88"/>
      <c r="E115" s="303"/>
      <c r="F115" s="303"/>
      <c r="G115" s="82">
        <f t="shared" ref="G115:R115" si="11">G113+G95</f>
        <v>0</v>
      </c>
      <c r="H115" s="82">
        <f t="shared" si="11"/>
        <v>0</v>
      </c>
      <c r="I115" s="82">
        <f t="shared" si="11"/>
        <v>0</v>
      </c>
      <c r="J115" s="82">
        <f t="shared" si="11"/>
        <v>0</v>
      </c>
      <c r="K115" s="82">
        <f t="shared" si="11"/>
        <v>0</v>
      </c>
      <c r="L115" s="82">
        <f t="shared" si="11"/>
        <v>0</v>
      </c>
      <c r="M115" s="82">
        <f t="shared" si="11"/>
        <v>0</v>
      </c>
      <c r="N115" s="82">
        <f t="shared" si="11"/>
        <v>0</v>
      </c>
      <c r="O115" s="82">
        <f t="shared" si="11"/>
        <v>0</v>
      </c>
      <c r="P115" s="82">
        <f t="shared" si="11"/>
        <v>0</v>
      </c>
      <c r="Q115" s="82">
        <f t="shared" si="11"/>
        <v>0</v>
      </c>
      <c r="R115" s="82">
        <f t="shared" si="11"/>
        <v>0</v>
      </c>
    </row>
    <row r="116" spans="1:18">
      <c r="A116" s="146"/>
      <c r="B116" s="27"/>
      <c r="C116" s="12"/>
      <c r="D116" s="21"/>
      <c r="E116" s="21"/>
      <c r="F116" s="21"/>
      <c r="G116" s="78"/>
      <c r="H116" s="78"/>
      <c r="I116" s="78"/>
      <c r="J116" s="78"/>
      <c r="K116" s="78"/>
      <c r="L116" s="78"/>
      <c r="M116" s="78"/>
      <c r="N116" s="78"/>
      <c r="O116" s="78"/>
      <c r="P116" s="78"/>
      <c r="Q116" s="78"/>
      <c r="R116" s="78"/>
    </row>
    <row r="117" spans="1:18" ht="18.75">
      <c r="A117" s="146"/>
      <c r="B117" s="313" t="s">
        <v>43</v>
      </c>
      <c r="C117" s="12"/>
      <c r="D117" s="21"/>
      <c r="E117" s="21"/>
      <c r="F117" s="21"/>
      <c r="G117" s="78"/>
      <c r="H117" s="78"/>
      <c r="I117" s="78"/>
      <c r="J117" s="78"/>
      <c r="K117" s="78"/>
      <c r="L117" s="78"/>
      <c r="M117" s="78"/>
      <c r="N117" s="78"/>
      <c r="O117" s="78"/>
      <c r="P117" s="78"/>
      <c r="Q117" s="78"/>
      <c r="R117" s="78"/>
    </row>
    <row r="118" spans="1:18">
      <c r="A118" s="146"/>
      <c r="B118" s="1"/>
      <c r="C118" s="12"/>
      <c r="D118" s="21"/>
      <c r="E118" s="64" t="s">
        <v>137</v>
      </c>
      <c r="F118" s="64" t="s">
        <v>80</v>
      </c>
      <c r="G118" s="64" t="s">
        <v>1</v>
      </c>
      <c r="H118" s="64" t="s">
        <v>2</v>
      </c>
      <c r="I118" s="64" t="s">
        <v>17</v>
      </c>
      <c r="J118" s="64" t="s">
        <v>18</v>
      </c>
      <c r="K118" s="64" t="s">
        <v>20</v>
      </c>
      <c r="L118" s="64" t="s">
        <v>21</v>
      </c>
      <c r="M118" s="64" t="s">
        <v>24</v>
      </c>
      <c r="N118" s="64" t="s">
        <v>25</v>
      </c>
      <c r="O118" s="64" t="s">
        <v>27</v>
      </c>
      <c r="P118" s="64" t="s">
        <v>28</v>
      </c>
      <c r="Q118" s="64" t="s">
        <v>29</v>
      </c>
      <c r="R118" s="64" t="s">
        <v>30</v>
      </c>
    </row>
    <row r="119" spans="1:18">
      <c r="A119" s="146">
        <v>17</v>
      </c>
      <c r="B119" s="52" t="s">
        <v>173</v>
      </c>
      <c r="C119" s="40"/>
      <c r="D119" s="94"/>
      <c r="E119" s="303">
        <f t="shared" ref="E119:R119" si="12">E21</f>
        <v>0</v>
      </c>
      <c r="F119" s="303">
        <f t="shared" si="12"/>
        <v>0</v>
      </c>
      <c r="G119" s="82">
        <f t="shared" si="12"/>
        <v>0</v>
      </c>
      <c r="H119" s="82">
        <f t="shared" si="12"/>
        <v>0</v>
      </c>
      <c r="I119" s="82">
        <f t="shared" si="12"/>
        <v>0</v>
      </c>
      <c r="J119" s="82">
        <f t="shared" si="12"/>
        <v>0</v>
      </c>
      <c r="K119" s="82">
        <f t="shared" si="12"/>
        <v>0</v>
      </c>
      <c r="L119" s="82">
        <f t="shared" si="12"/>
        <v>0</v>
      </c>
      <c r="M119" s="82">
        <f t="shared" si="12"/>
        <v>0</v>
      </c>
      <c r="N119" s="82">
        <f t="shared" si="12"/>
        <v>0</v>
      </c>
      <c r="O119" s="82">
        <f t="shared" si="12"/>
        <v>0</v>
      </c>
      <c r="P119" s="82">
        <f t="shared" si="12"/>
        <v>0</v>
      </c>
      <c r="Q119" s="82">
        <f t="shared" si="12"/>
        <v>0</v>
      </c>
      <c r="R119" s="82">
        <f t="shared" si="12"/>
        <v>0</v>
      </c>
    </row>
    <row r="120" spans="1:18" ht="31.5">
      <c r="A120" s="146">
        <v>18</v>
      </c>
      <c r="B120" s="52" t="s">
        <v>169</v>
      </c>
      <c r="C120" s="40"/>
      <c r="D120" s="94"/>
      <c r="E120" s="303">
        <f t="shared" ref="E120:R120" si="13">E76</f>
        <v>0</v>
      </c>
      <c r="F120" s="303">
        <f t="shared" si="13"/>
        <v>0</v>
      </c>
      <c r="G120" s="82">
        <f t="shared" si="13"/>
        <v>0</v>
      </c>
      <c r="H120" s="82">
        <f t="shared" si="13"/>
        <v>0</v>
      </c>
      <c r="I120" s="82">
        <f t="shared" si="13"/>
        <v>0</v>
      </c>
      <c r="J120" s="82">
        <f t="shared" si="13"/>
        <v>0</v>
      </c>
      <c r="K120" s="82">
        <f t="shared" si="13"/>
        <v>0</v>
      </c>
      <c r="L120" s="82">
        <f t="shared" si="13"/>
        <v>0</v>
      </c>
      <c r="M120" s="82">
        <f t="shared" si="13"/>
        <v>0</v>
      </c>
      <c r="N120" s="82">
        <f t="shared" si="13"/>
        <v>0</v>
      </c>
      <c r="O120" s="82">
        <f t="shared" si="13"/>
        <v>0</v>
      </c>
      <c r="P120" s="82">
        <f t="shared" si="13"/>
        <v>0</v>
      </c>
      <c r="Q120" s="82">
        <f t="shared" si="13"/>
        <v>0</v>
      </c>
      <c r="R120" s="82">
        <f t="shared" si="13"/>
        <v>0</v>
      </c>
    </row>
    <row r="121" spans="1:18">
      <c r="A121" s="146">
        <v>19</v>
      </c>
      <c r="B121" s="54" t="s">
        <v>264</v>
      </c>
      <c r="C121" s="40"/>
      <c r="D121" s="94"/>
      <c r="E121" s="303">
        <f>E120-E119</f>
        <v>0</v>
      </c>
      <c r="F121" s="303">
        <f>F120-F119</f>
        <v>0</v>
      </c>
      <c r="G121" s="82">
        <f t="shared" ref="G121:R121" si="14">G120-G119</f>
        <v>0</v>
      </c>
      <c r="H121" s="82">
        <f t="shared" si="14"/>
        <v>0</v>
      </c>
      <c r="I121" s="82">
        <f t="shared" si="14"/>
        <v>0</v>
      </c>
      <c r="J121" s="82">
        <f t="shared" si="14"/>
        <v>0</v>
      </c>
      <c r="K121" s="82">
        <f t="shared" si="14"/>
        <v>0</v>
      </c>
      <c r="L121" s="82">
        <f t="shared" si="14"/>
        <v>0</v>
      </c>
      <c r="M121" s="82">
        <f t="shared" si="14"/>
        <v>0</v>
      </c>
      <c r="N121" s="82">
        <f t="shared" si="14"/>
        <v>0</v>
      </c>
      <c r="O121" s="82">
        <f t="shared" si="14"/>
        <v>0</v>
      </c>
      <c r="P121" s="82">
        <f t="shared" si="14"/>
        <v>0</v>
      </c>
      <c r="Q121" s="82">
        <f t="shared" si="14"/>
        <v>0</v>
      </c>
      <c r="R121" s="82">
        <f t="shared" si="14"/>
        <v>0</v>
      </c>
    </row>
    <row r="122" spans="1:18" ht="31.5">
      <c r="A122" s="146">
        <v>20</v>
      </c>
      <c r="B122" s="52" t="s">
        <v>168</v>
      </c>
      <c r="C122" s="40"/>
      <c r="D122" s="94"/>
      <c r="E122" s="303"/>
      <c r="F122" s="303"/>
      <c r="G122" s="82">
        <f t="shared" ref="G122:R122" si="15">G115</f>
        <v>0</v>
      </c>
      <c r="H122" s="82">
        <f t="shared" si="15"/>
        <v>0</v>
      </c>
      <c r="I122" s="82">
        <f t="shared" si="15"/>
        <v>0</v>
      </c>
      <c r="J122" s="82">
        <f t="shared" si="15"/>
        <v>0</v>
      </c>
      <c r="K122" s="82">
        <f t="shared" si="15"/>
        <v>0</v>
      </c>
      <c r="L122" s="82">
        <f t="shared" si="15"/>
        <v>0</v>
      </c>
      <c r="M122" s="82">
        <f t="shared" si="15"/>
        <v>0</v>
      </c>
      <c r="N122" s="82">
        <f t="shared" si="15"/>
        <v>0</v>
      </c>
      <c r="O122" s="82">
        <f t="shared" si="15"/>
        <v>0</v>
      </c>
      <c r="P122" s="82">
        <f t="shared" si="15"/>
        <v>0</v>
      </c>
      <c r="Q122" s="82">
        <f t="shared" si="15"/>
        <v>0</v>
      </c>
      <c r="R122" s="82">
        <f t="shared" si="15"/>
        <v>0</v>
      </c>
    </row>
    <row r="123" spans="1:18" s="2" customFormat="1" ht="35.25" customHeight="1">
      <c r="A123" s="146">
        <v>21</v>
      </c>
      <c r="B123" s="52" t="s">
        <v>283</v>
      </c>
      <c r="C123" s="40"/>
      <c r="D123" s="38"/>
      <c r="E123" s="303">
        <f>E122+E121</f>
        <v>0</v>
      </c>
      <c r="F123" s="303">
        <f>F122+F121</f>
        <v>0</v>
      </c>
      <c r="G123" s="82">
        <f t="shared" ref="G123:R123" si="16">G122+G121</f>
        <v>0</v>
      </c>
      <c r="H123" s="82">
        <f t="shared" si="16"/>
        <v>0</v>
      </c>
      <c r="I123" s="82">
        <f t="shared" si="16"/>
        <v>0</v>
      </c>
      <c r="J123" s="82">
        <f t="shared" si="16"/>
        <v>0</v>
      </c>
      <c r="K123" s="82">
        <f t="shared" si="16"/>
        <v>0</v>
      </c>
      <c r="L123" s="82">
        <f t="shared" si="16"/>
        <v>0</v>
      </c>
      <c r="M123" s="82">
        <f t="shared" si="16"/>
        <v>0</v>
      </c>
      <c r="N123" s="82">
        <f t="shared" si="16"/>
        <v>0</v>
      </c>
      <c r="O123" s="82">
        <f t="shared" si="16"/>
        <v>0</v>
      </c>
      <c r="P123" s="82">
        <f t="shared" si="16"/>
        <v>0</v>
      </c>
      <c r="Q123" s="82">
        <f t="shared" si="16"/>
        <v>0</v>
      </c>
      <c r="R123" s="82">
        <f t="shared" si="16"/>
        <v>0</v>
      </c>
    </row>
  </sheetData>
  <dataConsolidate/>
  <customSheetViews>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1"/>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2"/>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3"/>
      <headerFooter alignWithMargins="0"/>
    </customSheetView>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4"/>
      <headerFooter alignWithMargins="0"/>
    </customSheetView>
  </customSheetViews>
  <phoneticPr fontId="4" type="noConversion"/>
  <printOptions horizontalCentered="1" verticalCentered="1"/>
  <pageMargins left="0.25" right="0.25" top="0.75" bottom="0.75" header="0.3" footer="0.3"/>
  <pageSetup scale="34" pageOrder="overThenDown" orientation="portrait" r:id="rId5"/>
  <headerFooter alignWithMargins="0"/>
  <drawing r:id="rId6"/>
  <extLst>
    <ext xmlns:x14="http://schemas.microsoft.com/office/spreadsheetml/2009/9/main" uri="{CCE6A557-97BC-4b89-ADB6-D9C93CAAB3DF}">
      <x14:dataValidations xmlns:xm="http://schemas.microsoft.com/office/excel/2006/main" count="6">
        <x14:dataValidation type="list" allowBlank="1" showInputMessage="1">
          <x14:formula1>
            <xm:f>Lists!$B$2:$B$10</xm:f>
          </x14:formula1>
          <xm:sqref>D36:D42</xm:sqref>
        </x14:dataValidation>
        <x14:dataValidation type="list" allowBlank="1" showInputMessage="1">
          <x14:formula1>
            <xm:f>Lists!$C$2:$C$7</xm:f>
          </x14:formula1>
          <xm:sqref>D48:D61</xm:sqref>
        </x14:dataValidation>
        <x14:dataValidation type="list" allowBlank="1" showInputMessage="1">
          <x14:formula1>
            <xm:f>Lists!$D$2:$D$7</xm:f>
          </x14:formula1>
          <xm:sqref>D67:D72</xm:sqref>
        </x14:dataValidation>
        <x14:dataValidation type="list" allowBlank="1" showInputMessage="1">
          <x14:formula1>
            <xm:f>Lists!$E$2:$E$10</xm:f>
          </x14:formula1>
          <xm:sqref>D81:D94</xm:sqref>
        </x14:dataValidation>
        <x14:dataValidation type="list" allowBlank="1" showInputMessage="1">
          <x14:formula1>
            <xm:f>Lists!$F$2:$F$7</xm:f>
          </x14:formula1>
          <xm:sqref>D99:D112</xm:sqref>
        </x14:dataValidation>
        <x14:dataValidation type="list" allowBlank="1">
          <x14:formula1>
            <xm:f>Lists!$A$2:$A$9</xm:f>
          </x14:formula1>
          <xm:sqref>D26:D32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R150"/>
  <sheetViews>
    <sheetView showGridLines="0" view="pageBreakPreview" zoomScale="85" zoomScaleNormal="100" zoomScaleSheetLayoutView="85" workbookViewId="0">
      <selection activeCell="E136" sqref="E136"/>
    </sheetView>
  </sheetViews>
  <sheetFormatPr defaultColWidth="9" defaultRowHeight="15.75"/>
  <cols>
    <col min="1" max="1" width="9" style="155"/>
    <col min="2" max="2" width="80" style="35" customWidth="1"/>
    <col min="3" max="3" width="16.875" style="35" customWidth="1"/>
    <col min="4" max="4" width="1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52"/>
      <c r="B1" s="21" t="s">
        <v>22</v>
      </c>
      <c r="C1" s="21"/>
      <c r="D1" s="12"/>
      <c r="E1" s="4"/>
      <c r="F1" s="4"/>
      <c r="G1" s="4"/>
      <c r="H1" s="4"/>
      <c r="I1" s="4"/>
      <c r="J1" s="4"/>
      <c r="K1" s="4"/>
      <c r="L1" s="4"/>
      <c r="M1" s="4"/>
      <c r="N1" s="4"/>
    </row>
    <row r="2" spans="1:18" s="2" customFormat="1">
      <c r="A2" s="152"/>
      <c r="B2" s="21" t="s">
        <v>23</v>
      </c>
      <c r="C2" s="21"/>
      <c r="D2" s="12"/>
      <c r="E2" s="4"/>
      <c r="F2" s="4"/>
      <c r="G2" s="4"/>
      <c r="H2" s="4"/>
      <c r="I2" s="4"/>
      <c r="J2" s="4"/>
      <c r="K2" s="4"/>
      <c r="L2" s="4"/>
      <c r="M2" s="4"/>
      <c r="N2" s="4"/>
    </row>
    <row r="3" spans="1:18" s="3" customFormat="1">
      <c r="A3" s="152"/>
      <c r="B3" s="135" t="s">
        <v>260</v>
      </c>
      <c r="C3" s="22"/>
      <c r="D3" s="17"/>
    </row>
    <row r="4" spans="1:18" s="3" customFormat="1">
      <c r="A4" s="152"/>
      <c r="B4" s="26" t="s">
        <v>180</v>
      </c>
      <c r="C4" s="22"/>
      <c r="D4" s="16"/>
    </row>
    <row r="5" spans="1:18" s="3" customFormat="1">
      <c r="A5" s="152"/>
      <c r="B5" s="304" t="s">
        <v>184</v>
      </c>
      <c r="C5" s="22"/>
      <c r="D5" s="16"/>
    </row>
    <row r="6" spans="1:18" s="3" customFormat="1">
      <c r="A6" s="152"/>
      <c r="B6" s="16"/>
      <c r="D6" s="16"/>
    </row>
    <row r="7" spans="1:18" s="3" customFormat="1" ht="15.75" customHeight="1">
      <c r="A7" s="152"/>
      <c r="B7" s="151" t="s">
        <v>100</v>
      </c>
      <c r="C7" s="12"/>
      <c r="D7" s="12"/>
      <c r="E7" s="130" t="s">
        <v>82</v>
      </c>
      <c r="F7" s="11"/>
      <c r="G7" s="11"/>
      <c r="I7" s="8"/>
      <c r="J7" s="6"/>
      <c r="K7" s="6"/>
      <c r="L7" s="6"/>
      <c r="M7" s="6"/>
      <c r="N7" s="6"/>
      <c r="O7" s="6"/>
    </row>
    <row r="8" spans="1:18" s="3" customFormat="1">
      <c r="A8" s="152"/>
      <c r="B8" s="21"/>
      <c r="C8" s="13"/>
      <c r="D8" s="21"/>
      <c r="E8" s="55"/>
      <c r="F8" s="55"/>
      <c r="G8" s="55"/>
      <c r="H8" s="55"/>
      <c r="I8" s="55"/>
      <c r="J8" s="56" t="s">
        <v>3</v>
      </c>
      <c r="K8" s="57"/>
      <c r="L8" s="57"/>
      <c r="M8" s="57"/>
      <c r="N8" s="57"/>
      <c r="O8" s="58"/>
      <c r="P8" s="59"/>
      <c r="Q8" s="59"/>
      <c r="R8" s="59"/>
    </row>
    <row r="9" spans="1:18" s="3" customFormat="1">
      <c r="A9" s="152"/>
      <c r="B9" s="13"/>
      <c r="C9" s="13"/>
      <c r="D9" s="21"/>
      <c r="E9" s="392" t="s">
        <v>288</v>
      </c>
      <c r="F9" s="393"/>
      <c r="G9" s="130"/>
      <c r="H9" s="61"/>
      <c r="I9" s="61"/>
      <c r="J9" s="62"/>
      <c r="K9" s="63"/>
      <c r="L9" s="63"/>
      <c r="M9" s="63"/>
      <c r="N9" s="63"/>
      <c r="O9" s="58"/>
      <c r="P9" s="59"/>
      <c r="Q9" s="59"/>
      <c r="R9" s="59"/>
    </row>
    <row r="10" spans="1:18" s="7" customFormat="1" ht="18.75">
      <c r="A10" s="153"/>
      <c r="B10" s="311" t="s">
        <v>45</v>
      </c>
      <c r="C10" s="23"/>
      <c r="D10" s="23"/>
      <c r="E10" s="64" t="s">
        <v>137</v>
      </c>
      <c r="F10" s="315" t="s">
        <v>80</v>
      </c>
      <c r="G10" s="196" t="s">
        <v>1</v>
      </c>
      <c r="H10" s="64" t="s">
        <v>2</v>
      </c>
      <c r="I10" s="64" t="s">
        <v>17</v>
      </c>
      <c r="J10" s="64" t="s">
        <v>18</v>
      </c>
      <c r="K10" s="64" t="s">
        <v>20</v>
      </c>
      <c r="L10" s="64" t="s">
        <v>21</v>
      </c>
      <c r="M10" s="64" t="s">
        <v>24</v>
      </c>
      <c r="N10" s="64" t="s">
        <v>25</v>
      </c>
      <c r="O10" s="64" t="s">
        <v>27</v>
      </c>
      <c r="P10" s="64" t="s">
        <v>28</v>
      </c>
      <c r="Q10" s="64" t="s">
        <v>29</v>
      </c>
      <c r="R10" s="64" t="s">
        <v>30</v>
      </c>
    </row>
    <row r="11" spans="1:18" ht="17.25" customHeight="1">
      <c r="A11" s="22">
        <v>1</v>
      </c>
      <c r="B11" s="21" t="s">
        <v>134</v>
      </c>
      <c r="C11" s="21"/>
      <c r="D11" s="65"/>
      <c r="E11" s="322"/>
      <c r="F11" s="379"/>
      <c r="G11" s="110"/>
      <c r="H11" s="111"/>
      <c r="I11" s="111"/>
      <c r="J11" s="111"/>
      <c r="K11" s="111"/>
      <c r="L11" s="111"/>
      <c r="M11" s="111"/>
      <c r="N11" s="111"/>
      <c r="O11" s="112"/>
      <c r="P11" s="112"/>
      <c r="Q11" s="112"/>
      <c r="R11" s="112"/>
    </row>
    <row r="12" spans="1:18" ht="17.25" customHeight="1">
      <c r="A12" s="22">
        <v>2</v>
      </c>
      <c r="B12" s="21" t="s">
        <v>133</v>
      </c>
      <c r="C12" s="21"/>
      <c r="D12" s="65"/>
      <c r="E12" s="322"/>
      <c r="F12" s="379"/>
      <c r="G12" s="110"/>
      <c r="H12" s="111"/>
      <c r="I12" s="111"/>
      <c r="J12" s="111"/>
      <c r="K12" s="111"/>
      <c r="L12" s="111"/>
      <c r="M12" s="111"/>
      <c r="N12" s="111"/>
      <c r="O12" s="112"/>
      <c r="P12" s="112"/>
      <c r="Q12" s="112"/>
      <c r="R12" s="112"/>
    </row>
    <row r="13" spans="1:18" ht="17.25" customHeight="1">
      <c r="A13" s="22">
        <v>3</v>
      </c>
      <c r="B13" s="21" t="s">
        <v>369</v>
      </c>
      <c r="C13" s="21"/>
      <c r="D13" s="65"/>
      <c r="E13" s="322"/>
      <c r="F13" s="379"/>
      <c r="G13" s="69"/>
      <c r="H13" s="69"/>
      <c r="I13" s="69"/>
      <c r="J13" s="69"/>
      <c r="K13" s="69"/>
      <c r="L13" s="69"/>
      <c r="M13" s="69"/>
      <c r="N13" s="69"/>
      <c r="O13" s="69"/>
      <c r="P13" s="69"/>
      <c r="Q13" s="69"/>
      <c r="R13" s="69"/>
    </row>
    <row r="14" spans="1:18" ht="17.25" customHeight="1">
      <c r="A14" s="22">
        <v>4</v>
      </c>
      <c r="B14" s="21" t="s">
        <v>368</v>
      </c>
      <c r="C14" s="21"/>
      <c r="D14" s="65"/>
      <c r="E14" s="179"/>
      <c r="F14" s="324"/>
      <c r="G14" s="322"/>
      <c r="H14" s="323"/>
      <c r="I14" s="323"/>
      <c r="J14" s="323"/>
      <c r="K14" s="323"/>
      <c r="L14" s="323"/>
      <c r="M14" s="323"/>
      <c r="N14" s="323"/>
      <c r="O14" s="323"/>
      <c r="P14" s="323"/>
      <c r="Q14" s="323"/>
      <c r="R14" s="323"/>
    </row>
    <row r="15" spans="1:18" ht="17.25" customHeight="1">
      <c r="A15" s="22">
        <v>5</v>
      </c>
      <c r="B15" s="21" t="s">
        <v>367</v>
      </c>
      <c r="C15" s="21"/>
      <c r="D15" s="65"/>
      <c r="E15" s="179"/>
      <c r="F15" s="316"/>
      <c r="G15" s="110"/>
      <c r="H15" s="110"/>
      <c r="I15" s="110"/>
      <c r="J15" s="110"/>
      <c r="K15" s="110"/>
      <c r="L15" s="110"/>
      <c r="M15" s="110"/>
      <c r="N15" s="110"/>
      <c r="O15" s="110"/>
      <c r="P15" s="110"/>
      <c r="Q15" s="110"/>
      <c r="R15" s="110"/>
    </row>
    <row r="16" spans="1:18" ht="17.25" customHeight="1">
      <c r="A16" s="22">
        <v>6</v>
      </c>
      <c r="B16" s="21" t="s">
        <v>41</v>
      </c>
      <c r="C16" s="24"/>
      <c r="D16" s="68"/>
      <c r="E16" s="179"/>
      <c r="F16" s="316"/>
      <c r="G16" s="110"/>
      <c r="H16" s="110"/>
      <c r="I16" s="110"/>
      <c r="J16" s="110"/>
      <c r="K16" s="110"/>
      <c r="L16" s="110"/>
      <c r="M16" s="110"/>
      <c r="N16" s="110"/>
      <c r="O16" s="110"/>
      <c r="P16" s="110"/>
      <c r="Q16" s="110"/>
      <c r="R16" s="110"/>
    </row>
    <row r="17" spans="1:18" ht="17.25" customHeight="1">
      <c r="A17" s="22">
        <v>7</v>
      </c>
      <c r="B17" s="27" t="s">
        <v>370</v>
      </c>
      <c r="C17" s="21"/>
      <c r="D17" s="65"/>
      <c r="E17" s="70">
        <f>E15+E16</f>
        <v>0</v>
      </c>
      <c r="F17" s="317">
        <f>F15+F16</f>
        <v>0</v>
      </c>
      <c r="G17" s="70">
        <f t="shared" ref="G17:R17" si="0">G15+G16</f>
        <v>0</v>
      </c>
      <c r="H17" s="70">
        <f t="shared" si="0"/>
        <v>0</v>
      </c>
      <c r="I17" s="70">
        <f t="shared" si="0"/>
        <v>0</v>
      </c>
      <c r="J17" s="70">
        <f t="shared" si="0"/>
        <v>0</v>
      </c>
      <c r="K17" s="70">
        <f t="shared" si="0"/>
        <v>0</v>
      </c>
      <c r="L17" s="70">
        <f t="shared" si="0"/>
        <v>0</v>
      </c>
      <c r="M17" s="70">
        <f t="shared" si="0"/>
        <v>0</v>
      </c>
      <c r="N17" s="70">
        <f t="shared" si="0"/>
        <v>0</v>
      </c>
      <c r="O17" s="70">
        <f t="shared" si="0"/>
        <v>0</v>
      </c>
      <c r="P17" s="70">
        <f t="shared" si="0"/>
        <v>0</v>
      </c>
      <c r="Q17" s="70">
        <f t="shared" si="0"/>
        <v>0</v>
      </c>
      <c r="R17" s="70">
        <f t="shared" si="0"/>
        <v>0</v>
      </c>
    </row>
    <row r="18" spans="1:18" ht="17.25" customHeight="1">
      <c r="A18" s="22"/>
      <c r="C18" s="21"/>
      <c r="D18" s="21"/>
      <c r="E18" s="228"/>
      <c r="F18" s="318"/>
      <c r="G18" s="229"/>
      <c r="H18" s="229"/>
      <c r="I18" s="229"/>
      <c r="J18" s="229"/>
      <c r="K18" s="229"/>
      <c r="L18" s="229"/>
      <c r="M18" s="229"/>
      <c r="N18" s="229"/>
      <c r="O18" s="204"/>
      <c r="P18" s="204"/>
      <c r="Q18" s="204"/>
      <c r="R18" s="205"/>
    </row>
    <row r="19" spans="1:18" ht="17.25" customHeight="1">
      <c r="A19" s="22">
        <v>8</v>
      </c>
      <c r="B19" s="21" t="s">
        <v>40</v>
      </c>
      <c r="C19" s="21"/>
      <c r="D19" s="65"/>
      <c r="E19" s="225"/>
      <c r="F19" s="319"/>
      <c r="G19" s="226"/>
      <c r="H19" s="226"/>
      <c r="I19" s="226"/>
      <c r="J19" s="226"/>
      <c r="K19" s="226"/>
      <c r="L19" s="226"/>
      <c r="M19" s="226"/>
      <c r="N19" s="226"/>
      <c r="O19" s="227"/>
      <c r="P19" s="227"/>
      <c r="Q19" s="227"/>
      <c r="R19" s="227"/>
    </row>
    <row r="20" spans="1:18" ht="17.25" customHeight="1">
      <c r="A20" s="22">
        <v>9</v>
      </c>
      <c r="B20" s="21" t="s">
        <v>131</v>
      </c>
      <c r="C20" s="21"/>
      <c r="D20" s="65"/>
      <c r="E20" s="189"/>
      <c r="F20" s="320"/>
      <c r="G20" s="127"/>
      <c r="H20" s="127"/>
      <c r="I20" s="127"/>
      <c r="J20" s="127"/>
      <c r="K20" s="127"/>
      <c r="L20" s="127"/>
      <c r="M20" s="127"/>
      <c r="N20" s="127"/>
      <c r="O20" s="128"/>
      <c r="P20" s="128"/>
      <c r="Q20" s="128"/>
      <c r="R20" s="128"/>
    </row>
    <row r="21" spans="1:18" ht="17.25" customHeight="1">
      <c r="A21" s="22">
        <v>10</v>
      </c>
      <c r="B21" s="337" t="s">
        <v>314</v>
      </c>
      <c r="C21" s="21"/>
      <c r="D21" s="21"/>
      <c r="E21" s="256"/>
      <c r="F21" s="321"/>
      <c r="G21" s="113"/>
      <c r="H21" s="114"/>
      <c r="I21" s="114"/>
      <c r="J21" s="114"/>
      <c r="K21" s="114"/>
      <c r="L21" s="114"/>
      <c r="M21" s="114"/>
      <c r="N21" s="114"/>
      <c r="O21" s="112"/>
      <c r="P21" s="112"/>
      <c r="Q21" s="112"/>
      <c r="R21" s="112"/>
    </row>
    <row r="22" spans="1:18" ht="17.25" customHeight="1">
      <c r="A22" s="22">
        <v>11</v>
      </c>
      <c r="B22" s="337" t="s">
        <v>315</v>
      </c>
      <c r="C22" s="21"/>
      <c r="D22" s="21"/>
      <c r="E22" s="256"/>
      <c r="F22" s="321"/>
      <c r="G22" s="113"/>
      <c r="H22" s="114"/>
      <c r="I22" s="114"/>
      <c r="J22" s="114"/>
      <c r="K22" s="114"/>
      <c r="L22" s="114"/>
      <c r="M22" s="114"/>
      <c r="N22" s="114"/>
      <c r="O22" s="112"/>
      <c r="P22" s="112"/>
      <c r="Q22" s="112"/>
      <c r="R22" s="112"/>
    </row>
    <row r="23" spans="1:18">
      <c r="A23" s="154"/>
      <c r="B23" s="29"/>
      <c r="C23" s="29"/>
      <c r="D23" s="156"/>
      <c r="E23" s="157"/>
      <c r="F23" s="157"/>
      <c r="G23" s="157"/>
      <c r="H23" s="157"/>
      <c r="I23" s="157"/>
      <c r="J23" s="157"/>
      <c r="K23" s="157"/>
      <c r="L23" s="157"/>
      <c r="M23" s="157"/>
      <c r="N23" s="157"/>
      <c r="O23" s="158"/>
      <c r="P23" s="158"/>
      <c r="Q23" s="158"/>
      <c r="R23" s="159"/>
    </row>
    <row r="24" spans="1:18" ht="18.75" customHeight="1">
      <c r="B24" s="311" t="s">
        <v>273</v>
      </c>
      <c r="C24" s="30"/>
      <c r="D24" s="75"/>
      <c r="E24" s="76"/>
      <c r="F24" s="76"/>
      <c r="G24" s="76"/>
      <c r="H24" s="76"/>
      <c r="I24" s="76"/>
      <c r="J24" s="76"/>
      <c r="K24" s="76"/>
      <c r="L24" s="76"/>
      <c r="M24" s="76"/>
      <c r="N24" s="76"/>
      <c r="O24" s="76"/>
      <c r="P24" s="76"/>
      <c r="Q24" s="76"/>
      <c r="R24" s="76"/>
    </row>
    <row r="25" spans="1:18" ht="15.75" customHeight="1">
      <c r="A25" s="146"/>
      <c r="B25" s="27" t="s">
        <v>272</v>
      </c>
      <c r="C25" s="32"/>
      <c r="D25" s="77"/>
      <c r="E25" s="78"/>
      <c r="F25" s="78"/>
      <c r="G25" s="78"/>
      <c r="H25" s="78"/>
      <c r="I25" s="78"/>
      <c r="J25" s="78"/>
      <c r="K25" s="78"/>
      <c r="L25" s="78"/>
      <c r="M25" s="78"/>
      <c r="N25" s="78"/>
      <c r="O25" s="79"/>
      <c r="P25" s="79"/>
      <c r="Q25" s="79"/>
      <c r="R25" s="79"/>
    </row>
    <row r="26" spans="1:18">
      <c r="A26" s="146"/>
      <c r="B26" s="21" t="s">
        <v>42</v>
      </c>
      <c r="C26" s="12"/>
      <c r="D26" s="80" t="s">
        <v>320</v>
      </c>
      <c r="E26" s="64" t="s">
        <v>137</v>
      </c>
      <c r="F26" s="64" t="s">
        <v>80</v>
      </c>
      <c r="G26" s="64" t="s">
        <v>1</v>
      </c>
      <c r="H26" s="64" t="s">
        <v>2</v>
      </c>
      <c r="I26" s="64" t="s">
        <v>17</v>
      </c>
      <c r="J26" s="64" t="s">
        <v>18</v>
      </c>
      <c r="K26" s="64" t="s">
        <v>20</v>
      </c>
      <c r="L26" s="64" t="s">
        <v>21</v>
      </c>
      <c r="M26" s="64" t="s">
        <v>24</v>
      </c>
      <c r="N26" s="64" t="s">
        <v>25</v>
      </c>
      <c r="O26" s="64" t="s">
        <v>27</v>
      </c>
      <c r="P26" s="64" t="s">
        <v>28</v>
      </c>
      <c r="Q26" s="64" t="s">
        <v>29</v>
      </c>
      <c r="R26" s="64" t="s">
        <v>30</v>
      </c>
    </row>
    <row r="27" spans="1:18">
      <c r="A27" s="146" t="s">
        <v>140</v>
      </c>
      <c r="B27" s="14"/>
      <c r="C27" s="40"/>
      <c r="D27" s="389">
        <f>CRAT!D26</f>
        <v>0</v>
      </c>
      <c r="E27" s="179"/>
      <c r="F27" s="179"/>
      <c r="G27" s="111"/>
      <c r="H27" s="111"/>
      <c r="I27" s="111"/>
      <c r="J27" s="111"/>
      <c r="K27" s="111"/>
      <c r="L27" s="111"/>
      <c r="M27" s="111"/>
      <c r="N27" s="111"/>
      <c r="O27" s="112"/>
      <c r="P27" s="112"/>
      <c r="Q27" s="112"/>
      <c r="R27" s="112"/>
    </row>
    <row r="28" spans="1:18">
      <c r="A28" s="146" t="s">
        <v>141</v>
      </c>
      <c r="B28" s="14"/>
      <c r="C28" s="40"/>
      <c r="D28" s="389">
        <f>CRAT!D27</f>
        <v>0</v>
      </c>
      <c r="E28" s="191"/>
      <c r="F28" s="191"/>
      <c r="G28" s="115"/>
      <c r="H28" s="115"/>
      <c r="I28" s="115"/>
      <c r="J28" s="115"/>
      <c r="K28" s="115"/>
      <c r="L28" s="115"/>
      <c r="M28" s="115"/>
      <c r="N28" s="115"/>
      <c r="O28" s="112"/>
      <c r="P28" s="112"/>
      <c r="Q28" s="112"/>
      <c r="R28" s="112"/>
    </row>
    <row r="29" spans="1:18">
      <c r="A29" s="146" t="s">
        <v>142</v>
      </c>
      <c r="B29" s="14"/>
      <c r="C29" s="40"/>
      <c r="D29" s="389">
        <f>CRAT!D28</f>
        <v>0</v>
      </c>
      <c r="E29" s="179"/>
      <c r="F29" s="179"/>
      <c r="G29" s="111"/>
      <c r="H29" s="111"/>
      <c r="I29" s="111"/>
      <c r="J29" s="111"/>
      <c r="K29" s="111"/>
      <c r="L29" s="111"/>
      <c r="M29" s="111"/>
      <c r="N29" s="111"/>
      <c r="O29" s="112"/>
      <c r="P29" s="112"/>
      <c r="Q29" s="112"/>
      <c r="R29" s="112"/>
    </row>
    <row r="30" spans="1:18">
      <c r="A30" s="146" t="s">
        <v>143</v>
      </c>
      <c r="B30" s="14"/>
      <c r="C30" s="344"/>
      <c r="D30" s="389">
        <f>CRAT!D29</f>
        <v>0</v>
      </c>
      <c r="E30" s="192"/>
      <c r="F30" s="192"/>
      <c r="G30" s="116"/>
      <c r="H30" s="116"/>
      <c r="I30" s="116"/>
      <c r="J30" s="116"/>
      <c r="K30" s="116"/>
      <c r="L30" s="116"/>
      <c r="M30" s="116"/>
      <c r="N30" s="116"/>
      <c r="O30" s="117"/>
      <c r="P30" s="117"/>
      <c r="Q30" s="117"/>
      <c r="R30" s="117"/>
    </row>
    <row r="31" spans="1:18" s="291" customFormat="1">
      <c r="A31" s="301" t="s">
        <v>144</v>
      </c>
      <c r="B31" s="14"/>
      <c r="C31" s="344"/>
      <c r="D31" s="389">
        <f>CRAT!D30</f>
        <v>0</v>
      </c>
      <c r="E31" s="341"/>
      <c r="F31" s="341"/>
      <c r="G31" s="345"/>
      <c r="H31" s="345"/>
      <c r="I31" s="345"/>
      <c r="J31" s="345"/>
      <c r="K31" s="345"/>
      <c r="L31" s="345"/>
      <c r="M31" s="345"/>
      <c r="N31" s="345"/>
      <c r="O31" s="346"/>
      <c r="P31" s="346"/>
      <c r="Q31" s="346"/>
      <c r="R31" s="346"/>
    </row>
    <row r="32" spans="1:18" s="291" customFormat="1">
      <c r="A32" s="301" t="s">
        <v>145</v>
      </c>
      <c r="B32" s="14"/>
      <c r="C32" s="344"/>
      <c r="D32" s="389">
        <f>CRAT!D31</f>
        <v>0</v>
      </c>
      <c r="E32" s="341"/>
      <c r="F32" s="341"/>
      <c r="G32" s="345"/>
      <c r="H32" s="345"/>
      <c r="I32" s="345"/>
      <c r="J32" s="345"/>
      <c r="K32" s="345"/>
      <c r="L32" s="345"/>
      <c r="M32" s="345"/>
      <c r="N32" s="345"/>
      <c r="O32" s="346"/>
      <c r="P32" s="346"/>
      <c r="Q32" s="346"/>
      <c r="R32" s="346"/>
    </row>
    <row r="33" spans="1:18" s="291" customFormat="1">
      <c r="A33" s="301" t="s">
        <v>146</v>
      </c>
      <c r="B33" s="14"/>
      <c r="C33" s="165"/>
      <c r="D33" s="389">
        <f>CRAT!D32</f>
        <v>0</v>
      </c>
      <c r="E33" s="341"/>
      <c r="F33" s="341"/>
      <c r="G33" s="345"/>
      <c r="H33" s="345"/>
      <c r="I33" s="345"/>
      <c r="J33" s="345"/>
      <c r="K33" s="345"/>
      <c r="L33" s="345"/>
      <c r="M33" s="345"/>
      <c r="N33" s="345"/>
      <c r="O33" s="346"/>
      <c r="P33" s="346"/>
      <c r="Q33" s="346"/>
      <c r="R33" s="346"/>
    </row>
    <row r="34" spans="1:18">
      <c r="A34" s="146"/>
      <c r="B34" s="12"/>
      <c r="C34" s="12"/>
      <c r="D34" s="21"/>
      <c r="E34" s="98"/>
      <c r="F34" s="99"/>
      <c r="G34" s="99"/>
      <c r="H34" s="99"/>
      <c r="I34" s="99"/>
      <c r="J34" s="99"/>
      <c r="K34" s="99"/>
      <c r="L34" s="99"/>
      <c r="M34" s="99"/>
      <c r="N34" s="99"/>
      <c r="O34" s="100"/>
      <c r="P34" s="100"/>
      <c r="Q34" s="100"/>
      <c r="R34" s="101"/>
    </row>
    <row r="35" spans="1:18">
      <c r="A35" s="146"/>
      <c r="B35" s="27" t="s">
        <v>270</v>
      </c>
      <c r="C35" s="33"/>
      <c r="D35" s="27"/>
      <c r="E35" s="106"/>
      <c r="F35" s="107"/>
      <c r="G35" s="107"/>
      <c r="H35" s="107"/>
      <c r="I35" s="107"/>
      <c r="J35" s="107"/>
      <c r="K35" s="107"/>
      <c r="L35" s="107"/>
      <c r="M35" s="107"/>
      <c r="N35" s="107"/>
      <c r="O35" s="104"/>
      <c r="P35" s="104"/>
      <c r="Q35" s="104"/>
      <c r="R35" s="105"/>
    </row>
    <row r="36" spans="1:18">
      <c r="A36" s="146"/>
      <c r="B36" s="21" t="s">
        <v>35</v>
      </c>
      <c r="C36" s="12"/>
      <c r="D36" s="80" t="s">
        <v>320</v>
      </c>
      <c r="E36" s="298" t="s">
        <v>137</v>
      </c>
      <c r="F36" s="298" t="s">
        <v>80</v>
      </c>
      <c r="G36" s="298" t="s">
        <v>1</v>
      </c>
      <c r="H36" s="298" t="s">
        <v>2</v>
      </c>
      <c r="I36" s="298" t="s">
        <v>17</v>
      </c>
      <c r="J36" s="298" t="s">
        <v>18</v>
      </c>
      <c r="K36" s="298" t="s">
        <v>20</v>
      </c>
      <c r="L36" s="298" t="s">
        <v>21</v>
      </c>
      <c r="M36" s="298" t="s">
        <v>24</v>
      </c>
      <c r="N36" s="298" t="s">
        <v>25</v>
      </c>
      <c r="O36" s="298" t="s">
        <v>27</v>
      </c>
      <c r="P36" s="298" t="s">
        <v>28</v>
      </c>
      <c r="Q36" s="298" t="s">
        <v>29</v>
      </c>
      <c r="R36" s="298" t="s">
        <v>30</v>
      </c>
    </row>
    <row r="37" spans="1:18">
      <c r="A37" s="301" t="s">
        <v>147</v>
      </c>
      <c r="B37" s="14"/>
      <c r="C37" s="40"/>
      <c r="D37" s="389">
        <f>CRAT!D36</f>
        <v>0</v>
      </c>
      <c r="E37" s="181"/>
      <c r="F37" s="182"/>
      <c r="G37" s="118"/>
      <c r="H37" s="118"/>
      <c r="I37" s="118"/>
      <c r="J37" s="118"/>
      <c r="K37" s="118"/>
      <c r="L37" s="118"/>
      <c r="M37" s="118"/>
      <c r="N37" s="118"/>
      <c r="O37" s="119"/>
      <c r="P37" s="119"/>
      <c r="Q37" s="119"/>
      <c r="R37" s="119"/>
    </row>
    <row r="38" spans="1:18">
      <c r="A38" s="301" t="s">
        <v>148</v>
      </c>
      <c r="B38" s="193"/>
      <c r="C38" s="165"/>
      <c r="D38" s="389">
        <f>CRAT!D37</f>
        <v>0</v>
      </c>
      <c r="E38" s="183"/>
      <c r="F38" s="183"/>
      <c r="G38" s="115"/>
      <c r="H38" s="115"/>
      <c r="I38" s="115"/>
      <c r="J38" s="115"/>
      <c r="K38" s="115"/>
      <c r="L38" s="115"/>
      <c r="M38" s="115"/>
      <c r="N38" s="115"/>
      <c r="O38" s="112"/>
      <c r="P38" s="112"/>
      <c r="Q38" s="112"/>
      <c r="R38" s="112"/>
    </row>
    <row r="39" spans="1:18">
      <c r="A39" s="146" t="s">
        <v>161</v>
      </c>
      <c r="B39" s="14"/>
      <c r="C39" s="40"/>
      <c r="D39" s="389">
        <f>CRAT!D38</f>
        <v>0</v>
      </c>
      <c r="E39" s="181"/>
      <c r="F39" s="181"/>
      <c r="G39" s="111"/>
      <c r="H39" s="111"/>
      <c r="I39" s="111"/>
      <c r="J39" s="111"/>
      <c r="K39" s="111"/>
      <c r="L39" s="111"/>
      <c r="M39" s="111"/>
      <c r="N39" s="111"/>
      <c r="O39" s="112"/>
      <c r="P39" s="112"/>
      <c r="Q39" s="112"/>
      <c r="R39" s="112"/>
    </row>
    <row r="40" spans="1:18">
      <c r="A40" s="146" t="s">
        <v>162</v>
      </c>
      <c r="B40" s="14"/>
      <c r="C40" s="40"/>
      <c r="D40" s="389">
        <f>CRAT!D39</f>
        <v>0</v>
      </c>
      <c r="E40" s="181"/>
      <c r="F40" s="181"/>
      <c r="G40" s="111"/>
      <c r="H40" s="111"/>
      <c r="I40" s="111"/>
      <c r="J40" s="111"/>
      <c r="K40" s="111"/>
      <c r="L40" s="111"/>
      <c r="M40" s="111"/>
      <c r="N40" s="111"/>
      <c r="O40" s="112"/>
      <c r="P40" s="112"/>
      <c r="Q40" s="112"/>
      <c r="R40" s="112"/>
    </row>
    <row r="41" spans="1:18" s="291" customFormat="1">
      <c r="A41" s="301" t="s">
        <v>163</v>
      </c>
      <c r="B41" s="14"/>
      <c r="C41" s="296"/>
      <c r="D41" s="389">
        <f>CRAT!D40</f>
        <v>0</v>
      </c>
      <c r="E41" s="181"/>
      <c r="F41" s="181"/>
      <c r="G41" s="111"/>
      <c r="H41" s="111"/>
      <c r="I41" s="111"/>
      <c r="J41" s="111"/>
      <c r="K41" s="111"/>
      <c r="L41" s="111"/>
      <c r="M41" s="111"/>
      <c r="N41" s="111"/>
      <c r="O41" s="112"/>
      <c r="P41" s="112"/>
      <c r="Q41" s="112"/>
      <c r="R41" s="112"/>
    </row>
    <row r="42" spans="1:18">
      <c r="A42" s="301" t="s">
        <v>193</v>
      </c>
      <c r="B42" s="14"/>
      <c r="C42" s="40"/>
      <c r="D42" s="389">
        <f>CRAT!D41</f>
        <v>0</v>
      </c>
      <c r="E42" s="181"/>
      <c r="F42" s="181"/>
      <c r="G42" s="111"/>
      <c r="H42" s="111"/>
      <c r="I42" s="111"/>
      <c r="J42" s="111"/>
      <c r="K42" s="111"/>
      <c r="L42" s="111"/>
      <c r="M42" s="111"/>
      <c r="N42" s="111"/>
      <c r="O42" s="112"/>
      <c r="P42" s="112"/>
      <c r="Q42" s="112"/>
      <c r="R42" s="112"/>
    </row>
    <row r="43" spans="1:18">
      <c r="A43" s="146" t="s">
        <v>194</v>
      </c>
      <c r="B43" s="14"/>
      <c r="C43" s="165"/>
      <c r="D43" s="389">
        <f>CRAT!D42</f>
        <v>0</v>
      </c>
      <c r="E43" s="190"/>
      <c r="F43" s="190"/>
      <c r="G43" s="116"/>
      <c r="H43" s="116"/>
      <c r="I43" s="116"/>
      <c r="J43" s="116"/>
      <c r="K43" s="116"/>
      <c r="L43" s="116"/>
      <c r="M43" s="116"/>
      <c r="N43" s="116"/>
      <c r="O43" s="117"/>
      <c r="P43" s="117"/>
      <c r="Q43" s="117"/>
      <c r="R43" s="117"/>
    </row>
    <row r="44" spans="1:18" ht="31.5">
      <c r="A44" s="146">
        <v>12</v>
      </c>
      <c r="B44" s="52" t="s">
        <v>170</v>
      </c>
      <c r="C44" s="42"/>
      <c r="D44" s="84"/>
      <c r="E44" s="96">
        <f>SUM(E27:E33,E37:E43)</f>
        <v>0</v>
      </c>
      <c r="F44" s="96">
        <f t="shared" ref="F44:R44" si="1">SUM(F27:F33,F37:F43)</f>
        <v>0</v>
      </c>
      <c r="G44" s="96">
        <f t="shared" si="1"/>
        <v>0</v>
      </c>
      <c r="H44" s="96">
        <f t="shared" si="1"/>
        <v>0</v>
      </c>
      <c r="I44" s="96">
        <f t="shared" si="1"/>
        <v>0</v>
      </c>
      <c r="J44" s="96">
        <f t="shared" si="1"/>
        <v>0</v>
      </c>
      <c r="K44" s="96">
        <f t="shared" si="1"/>
        <v>0</v>
      </c>
      <c r="L44" s="96">
        <f t="shared" si="1"/>
        <v>0</v>
      </c>
      <c r="M44" s="96">
        <f t="shared" si="1"/>
        <v>0</v>
      </c>
      <c r="N44" s="96">
        <f t="shared" si="1"/>
        <v>0</v>
      </c>
      <c r="O44" s="96">
        <f t="shared" si="1"/>
        <v>0</v>
      </c>
      <c r="P44" s="96">
        <f t="shared" si="1"/>
        <v>0</v>
      </c>
      <c r="Q44" s="96">
        <f t="shared" si="1"/>
        <v>0</v>
      </c>
      <c r="R44" s="96">
        <f t="shared" si="1"/>
        <v>0</v>
      </c>
    </row>
    <row r="45" spans="1:18">
      <c r="A45" s="146"/>
      <c r="B45" s="33"/>
      <c r="C45" s="33"/>
      <c r="D45" s="27"/>
      <c r="E45" s="108"/>
      <c r="F45" s="109"/>
      <c r="G45" s="109"/>
      <c r="H45" s="109"/>
      <c r="I45" s="109"/>
      <c r="J45" s="109"/>
      <c r="K45" s="109"/>
      <c r="L45" s="109"/>
      <c r="M45" s="109"/>
      <c r="N45" s="109"/>
      <c r="O45" s="109"/>
      <c r="P45" s="109"/>
      <c r="Q45" s="109"/>
      <c r="R45" s="126"/>
    </row>
    <row r="46" spans="1:18">
      <c r="A46" s="146"/>
      <c r="B46" s="27" t="s">
        <v>274</v>
      </c>
      <c r="C46" s="33"/>
      <c r="D46" s="21"/>
      <c r="E46" s="102"/>
      <c r="F46" s="103"/>
      <c r="G46" s="103"/>
      <c r="H46" s="103"/>
      <c r="I46" s="103"/>
      <c r="J46" s="103"/>
      <c r="K46" s="103"/>
      <c r="L46" s="103"/>
      <c r="M46" s="103"/>
      <c r="N46" s="103"/>
      <c r="O46" s="104"/>
      <c r="P46" s="104"/>
      <c r="Q46" s="104"/>
      <c r="R46" s="105"/>
    </row>
    <row r="47" spans="1:18">
      <c r="A47" s="146"/>
      <c r="B47" s="21" t="s">
        <v>34</v>
      </c>
      <c r="C47" s="12"/>
      <c r="D47" s="80" t="s">
        <v>320</v>
      </c>
      <c r="E47" s="298" t="s">
        <v>137</v>
      </c>
      <c r="F47" s="298" t="s">
        <v>80</v>
      </c>
      <c r="G47" s="298" t="s">
        <v>1</v>
      </c>
      <c r="H47" s="298" t="s">
        <v>2</v>
      </c>
      <c r="I47" s="298" t="s">
        <v>17</v>
      </c>
      <c r="J47" s="298" t="s">
        <v>18</v>
      </c>
      <c r="K47" s="298" t="s">
        <v>20</v>
      </c>
      <c r="L47" s="298" t="s">
        <v>21</v>
      </c>
      <c r="M47" s="298" t="s">
        <v>24</v>
      </c>
      <c r="N47" s="298" t="s">
        <v>25</v>
      </c>
      <c r="O47" s="298" t="s">
        <v>27</v>
      </c>
      <c r="P47" s="298" t="s">
        <v>28</v>
      </c>
      <c r="Q47" s="298" t="s">
        <v>29</v>
      </c>
      <c r="R47" s="298" t="s">
        <v>30</v>
      </c>
    </row>
    <row r="48" spans="1:18">
      <c r="A48" s="146" t="s">
        <v>60</v>
      </c>
      <c r="B48" s="14"/>
      <c r="C48" s="40"/>
      <c r="D48" s="389">
        <f>CRAT!D48</f>
        <v>0</v>
      </c>
      <c r="E48" s="341"/>
      <c r="F48" s="341"/>
      <c r="G48" s="345"/>
      <c r="H48" s="345"/>
      <c r="I48" s="345"/>
      <c r="J48" s="345"/>
      <c r="K48" s="345"/>
      <c r="L48" s="345"/>
      <c r="M48" s="345"/>
      <c r="N48" s="345"/>
      <c r="O48" s="345"/>
      <c r="P48" s="345"/>
      <c r="Q48" s="345"/>
      <c r="R48" s="346"/>
    </row>
    <row r="49" spans="1:18">
      <c r="A49" s="146" t="s">
        <v>61</v>
      </c>
      <c r="B49" s="14"/>
      <c r="C49" s="40"/>
      <c r="D49" s="389">
        <f>CRAT!D49</f>
        <v>0</v>
      </c>
      <c r="E49" s="341"/>
      <c r="F49" s="341"/>
      <c r="G49" s="345"/>
      <c r="H49" s="345"/>
      <c r="I49" s="345"/>
      <c r="J49" s="345"/>
      <c r="K49" s="345"/>
      <c r="L49" s="345"/>
      <c r="M49" s="345"/>
      <c r="N49" s="345"/>
      <c r="O49" s="346"/>
      <c r="P49" s="346"/>
      <c r="Q49" s="346"/>
      <c r="R49" s="346"/>
    </row>
    <row r="50" spans="1:18">
      <c r="A50" s="146" t="s">
        <v>62</v>
      </c>
      <c r="B50" s="14"/>
      <c r="C50" s="40"/>
      <c r="D50" s="389">
        <f>CRAT!D50</f>
        <v>0</v>
      </c>
      <c r="E50" s="341"/>
      <c r="F50" s="341"/>
      <c r="G50" s="345"/>
      <c r="H50" s="345"/>
      <c r="I50" s="345"/>
      <c r="J50" s="345"/>
      <c r="K50" s="345"/>
      <c r="L50" s="345"/>
      <c r="M50" s="345"/>
      <c r="N50" s="345"/>
      <c r="O50" s="346"/>
      <c r="P50" s="346"/>
      <c r="Q50" s="346"/>
      <c r="R50" s="346"/>
    </row>
    <row r="51" spans="1:18">
      <c r="A51" s="146" t="s">
        <v>63</v>
      </c>
      <c r="B51" s="14"/>
      <c r="C51" s="40"/>
      <c r="D51" s="389">
        <f>CRAT!D51</f>
        <v>0</v>
      </c>
      <c r="E51" s="341"/>
      <c r="F51" s="341"/>
      <c r="G51" s="345"/>
      <c r="H51" s="345"/>
      <c r="I51" s="345"/>
      <c r="J51" s="345"/>
      <c r="K51" s="345"/>
      <c r="L51" s="345"/>
      <c r="M51" s="345"/>
      <c r="N51" s="345"/>
      <c r="O51" s="346"/>
      <c r="P51" s="346"/>
      <c r="Q51" s="346"/>
      <c r="R51" s="346"/>
    </row>
    <row r="52" spans="1:18">
      <c r="A52" s="146" t="s">
        <v>64</v>
      </c>
      <c r="B52" s="14"/>
      <c r="C52" s="40"/>
      <c r="D52" s="389">
        <f>CRAT!D52</f>
        <v>0</v>
      </c>
      <c r="E52" s="341"/>
      <c r="F52" s="341"/>
      <c r="G52" s="345"/>
      <c r="H52" s="345"/>
      <c r="I52" s="345"/>
      <c r="J52" s="345"/>
      <c r="K52" s="345"/>
      <c r="L52" s="345"/>
      <c r="M52" s="345"/>
      <c r="N52" s="345"/>
      <c r="O52" s="346"/>
      <c r="P52" s="346"/>
      <c r="Q52" s="346"/>
      <c r="R52" s="346"/>
    </row>
    <row r="53" spans="1:18">
      <c r="A53" s="146" t="s">
        <v>65</v>
      </c>
      <c r="B53" s="14"/>
      <c r="C53" s="40"/>
      <c r="D53" s="389">
        <f>CRAT!D53</f>
        <v>0</v>
      </c>
      <c r="E53" s="341"/>
      <c r="F53" s="341"/>
      <c r="G53" s="345"/>
      <c r="H53" s="345"/>
      <c r="I53" s="345"/>
      <c r="J53" s="345"/>
      <c r="K53" s="345"/>
      <c r="L53" s="345"/>
      <c r="M53" s="345"/>
      <c r="N53" s="345"/>
      <c r="O53" s="346"/>
      <c r="P53" s="346"/>
      <c r="Q53" s="346"/>
      <c r="R53" s="346"/>
    </row>
    <row r="54" spans="1:18">
      <c r="A54" s="146" t="s">
        <v>66</v>
      </c>
      <c r="B54" s="14"/>
      <c r="C54" s="40"/>
      <c r="D54" s="389">
        <f>CRAT!D54</f>
        <v>0</v>
      </c>
      <c r="E54" s="341"/>
      <c r="F54" s="341"/>
      <c r="G54" s="345"/>
      <c r="H54" s="345"/>
      <c r="I54" s="345"/>
      <c r="J54" s="345"/>
      <c r="K54" s="345"/>
      <c r="L54" s="345"/>
      <c r="M54" s="345"/>
      <c r="N54" s="345"/>
      <c r="O54" s="346"/>
      <c r="P54" s="346"/>
      <c r="Q54" s="346"/>
      <c r="R54" s="346"/>
    </row>
    <row r="55" spans="1:18">
      <c r="A55" s="146" t="s">
        <v>67</v>
      </c>
      <c r="B55" s="14"/>
      <c r="C55" s="40"/>
      <c r="D55" s="389">
        <f>CRAT!D55</f>
        <v>0</v>
      </c>
      <c r="E55" s="341"/>
      <c r="F55" s="341"/>
      <c r="G55" s="345"/>
      <c r="H55" s="345"/>
      <c r="I55" s="345"/>
      <c r="J55" s="345"/>
      <c r="K55" s="345"/>
      <c r="L55" s="345"/>
      <c r="M55" s="345"/>
      <c r="N55" s="345"/>
      <c r="O55" s="346"/>
      <c r="P55" s="346"/>
      <c r="Q55" s="346"/>
      <c r="R55" s="346"/>
    </row>
    <row r="56" spans="1:18" s="291" customFormat="1">
      <c r="A56" s="301" t="s">
        <v>68</v>
      </c>
      <c r="B56" s="39"/>
      <c r="C56" s="43"/>
      <c r="D56" s="389">
        <f>CRAT!D56</f>
        <v>0</v>
      </c>
      <c r="E56" s="341"/>
      <c r="F56" s="341"/>
      <c r="G56" s="345"/>
      <c r="H56" s="345"/>
      <c r="I56" s="345"/>
      <c r="J56" s="345"/>
      <c r="K56" s="345"/>
      <c r="L56" s="345"/>
      <c r="M56" s="345"/>
      <c r="N56" s="345"/>
      <c r="O56" s="346"/>
      <c r="P56" s="346"/>
      <c r="Q56" s="346"/>
      <c r="R56" s="346"/>
    </row>
    <row r="57" spans="1:18" s="291" customFormat="1">
      <c r="A57" s="301" t="s">
        <v>149</v>
      </c>
      <c r="B57" s="39"/>
      <c r="C57" s="43"/>
      <c r="D57" s="389">
        <f>CRAT!D57</f>
        <v>0</v>
      </c>
      <c r="E57" s="341"/>
      <c r="F57" s="341"/>
      <c r="G57" s="345"/>
      <c r="H57" s="345"/>
      <c r="I57" s="345"/>
      <c r="J57" s="345"/>
      <c r="K57" s="345"/>
      <c r="L57" s="345"/>
      <c r="M57" s="345"/>
      <c r="N57" s="345"/>
      <c r="O57" s="346"/>
      <c r="P57" s="346"/>
      <c r="Q57" s="346"/>
      <c r="R57" s="346"/>
    </row>
    <row r="58" spans="1:18" s="291" customFormat="1">
      <c r="A58" s="301" t="s">
        <v>150</v>
      </c>
      <c r="B58" s="39"/>
      <c r="C58" s="43"/>
      <c r="D58" s="389">
        <f>CRAT!D58</f>
        <v>0</v>
      </c>
      <c r="E58" s="341"/>
      <c r="F58" s="341"/>
      <c r="G58" s="345"/>
      <c r="H58" s="345"/>
      <c r="I58" s="345"/>
      <c r="J58" s="345"/>
      <c r="K58" s="345"/>
      <c r="L58" s="345"/>
      <c r="M58" s="345"/>
      <c r="N58" s="345"/>
      <c r="O58" s="346"/>
      <c r="P58" s="346"/>
      <c r="Q58" s="346"/>
      <c r="R58" s="346"/>
    </row>
    <row r="59" spans="1:18" s="291" customFormat="1">
      <c r="A59" s="301" t="s">
        <v>151</v>
      </c>
      <c r="B59" s="39"/>
      <c r="C59" s="43"/>
      <c r="D59" s="389">
        <f>CRAT!D59</f>
        <v>0</v>
      </c>
      <c r="E59" s="341"/>
      <c r="F59" s="341"/>
      <c r="G59" s="345"/>
      <c r="H59" s="345"/>
      <c r="I59" s="345"/>
      <c r="J59" s="345"/>
      <c r="K59" s="345"/>
      <c r="L59" s="345"/>
      <c r="M59" s="345"/>
      <c r="N59" s="345"/>
      <c r="O59" s="346"/>
      <c r="P59" s="346"/>
      <c r="Q59" s="346"/>
      <c r="R59" s="346"/>
    </row>
    <row r="60" spans="1:18" s="291" customFormat="1">
      <c r="A60" s="301" t="s">
        <v>217</v>
      </c>
      <c r="B60" s="39"/>
      <c r="C60" s="43"/>
      <c r="D60" s="389">
        <f>CRAT!D60</f>
        <v>0</v>
      </c>
      <c r="E60" s="341"/>
      <c r="F60" s="341"/>
      <c r="G60" s="345"/>
      <c r="H60" s="345"/>
      <c r="I60" s="345"/>
      <c r="J60" s="345"/>
      <c r="K60" s="345"/>
      <c r="L60" s="345"/>
      <c r="M60" s="345"/>
      <c r="N60" s="345"/>
      <c r="O60" s="346"/>
      <c r="P60" s="346"/>
      <c r="Q60" s="346"/>
      <c r="R60" s="346"/>
    </row>
    <row r="61" spans="1:18" s="291" customFormat="1">
      <c r="A61" s="301" t="s">
        <v>218</v>
      </c>
      <c r="B61" s="14"/>
      <c r="C61" s="344"/>
      <c r="D61" s="389">
        <f>CRAT!D61</f>
        <v>0</v>
      </c>
      <c r="E61" s="341"/>
      <c r="F61" s="341"/>
      <c r="G61" s="345"/>
      <c r="H61" s="345"/>
      <c r="I61" s="345"/>
      <c r="J61" s="345"/>
      <c r="K61" s="345"/>
      <c r="L61" s="345"/>
      <c r="M61" s="345"/>
      <c r="N61" s="345"/>
      <c r="O61" s="346"/>
      <c r="P61" s="346"/>
      <c r="Q61" s="346"/>
      <c r="R61" s="346"/>
    </row>
    <row r="62" spans="1:18" s="291" customFormat="1">
      <c r="A62" s="301"/>
      <c r="B62" s="357"/>
      <c r="C62" s="357"/>
      <c r="D62" s="365"/>
      <c r="E62" s="368"/>
      <c r="F62" s="360"/>
      <c r="G62" s="360"/>
      <c r="H62" s="360"/>
      <c r="I62" s="360"/>
      <c r="J62" s="360"/>
      <c r="K62" s="360"/>
      <c r="L62" s="360"/>
      <c r="M62" s="360"/>
      <c r="N62" s="360"/>
      <c r="O62" s="361"/>
      <c r="P62" s="361"/>
      <c r="Q62" s="361"/>
      <c r="R62" s="362"/>
    </row>
    <row r="63" spans="1:18" s="291" customFormat="1">
      <c r="A63" s="301"/>
      <c r="B63" s="356"/>
      <c r="C63" s="356"/>
      <c r="D63" s="366"/>
      <c r="E63" s="369"/>
      <c r="F63" s="363"/>
      <c r="G63" s="363"/>
      <c r="H63" s="363"/>
      <c r="I63" s="363"/>
      <c r="J63" s="363"/>
      <c r="K63" s="363"/>
      <c r="L63" s="363"/>
      <c r="M63" s="363"/>
      <c r="N63" s="363"/>
      <c r="O63" s="171"/>
      <c r="P63" s="171"/>
      <c r="Q63" s="171"/>
      <c r="R63" s="364"/>
    </row>
    <row r="64" spans="1:18">
      <c r="A64" s="148"/>
      <c r="B64" s="294"/>
      <c r="C64" s="294"/>
      <c r="D64" s="295"/>
      <c r="E64" s="102"/>
      <c r="F64" s="103"/>
      <c r="G64" s="103"/>
      <c r="H64" s="103"/>
      <c r="I64" s="103"/>
      <c r="J64" s="103"/>
      <c r="K64" s="103"/>
      <c r="L64" s="103"/>
      <c r="M64" s="103"/>
      <c r="N64" s="103"/>
      <c r="O64" s="104"/>
      <c r="P64" s="104"/>
      <c r="Q64" s="104"/>
      <c r="R64" s="105"/>
    </row>
    <row r="65" spans="1:18">
      <c r="A65" s="146"/>
      <c r="B65" s="27" t="s">
        <v>276</v>
      </c>
      <c r="C65" s="12"/>
      <c r="D65" s="27"/>
      <c r="E65" s="106"/>
      <c r="F65" s="107"/>
      <c r="G65" s="107"/>
      <c r="H65" s="107"/>
      <c r="I65" s="107"/>
      <c r="J65" s="107"/>
      <c r="K65" s="107"/>
      <c r="L65" s="107"/>
      <c r="M65" s="107"/>
      <c r="N65" s="107"/>
      <c r="O65" s="104"/>
      <c r="P65" s="104"/>
      <c r="Q65" s="104"/>
      <c r="R65" s="105"/>
    </row>
    <row r="66" spans="1:18">
      <c r="A66" s="146"/>
      <c r="B66" s="21" t="s">
        <v>35</v>
      </c>
      <c r="C66" s="12"/>
      <c r="D66" s="367" t="s">
        <v>320</v>
      </c>
      <c r="E66" s="298" t="s">
        <v>137</v>
      </c>
      <c r="F66" s="298" t="s">
        <v>80</v>
      </c>
      <c r="G66" s="298" t="s">
        <v>1</v>
      </c>
      <c r="H66" s="298" t="s">
        <v>2</v>
      </c>
      <c r="I66" s="298" t="s">
        <v>17</v>
      </c>
      <c r="J66" s="298" t="s">
        <v>18</v>
      </c>
      <c r="K66" s="298" t="s">
        <v>20</v>
      </c>
      <c r="L66" s="298" t="s">
        <v>21</v>
      </c>
      <c r="M66" s="298" t="s">
        <v>24</v>
      </c>
      <c r="N66" s="298" t="s">
        <v>25</v>
      </c>
      <c r="O66" s="298" t="s">
        <v>27</v>
      </c>
      <c r="P66" s="298" t="s">
        <v>28</v>
      </c>
      <c r="Q66" s="298" t="s">
        <v>29</v>
      </c>
      <c r="R66" s="298" t="s">
        <v>30</v>
      </c>
    </row>
    <row r="67" spans="1:18">
      <c r="A67" s="146" t="s">
        <v>341</v>
      </c>
      <c r="B67" s="44"/>
      <c r="C67" s="40"/>
      <c r="D67" s="390">
        <f>CRAT!D67</f>
        <v>0</v>
      </c>
      <c r="E67" s="182"/>
      <c r="F67" s="182"/>
      <c r="G67" s="118"/>
      <c r="H67" s="118"/>
      <c r="I67" s="118"/>
      <c r="J67" s="118"/>
      <c r="K67" s="118"/>
      <c r="L67" s="118"/>
      <c r="M67" s="118"/>
      <c r="N67" s="120"/>
      <c r="O67" s="119"/>
      <c r="P67" s="119"/>
      <c r="Q67" s="119"/>
      <c r="R67" s="119"/>
    </row>
    <row r="68" spans="1:18">
      <c r="A68" s="146" t="s">
        <v>343</v>
      </c>
      <c r="B68" s="44"/>
      <c r="C68" s="40"/>
      <c r="D68" s="390">
        <f>CRAT!D68</f>
        <v>0</v>
      </c>
      <c r="E68" s="181"/>
      <c r="F68" s="181"/>
      <c r="G68" s="111"/>
      <c r="H68" s="111"/>
      <c r="I68" s="111"/>
      <c r="J68" s="111"/>
      <c r="K68" s="111"/>
      <c r="L68" s="111"/>
      <c r="M68" s="111"/>
      <c r="N68" s="121"/>
      <c r="O68" s="112"/>
      <c r="P68" s="112"/>
      <c r="Q68" s="112"/>
      <c r="R68" s="112"/>
    </row>
    <row r="69" spans="1:18">
      <c r="A69" s="301" t="s">
        <v>342</v>
      </c>
      <c r="B69" s="44"/>
      <c r="C69" s="40"/>
      <c r="D69" s="390">
        <f>CRAT!D69</f>
        <v>0</v>
      </c>
      <c r="E69" s="181"/>
      <c r="F69" s="181"/>
      <c r="G69" s="111"/>
      <c r="H69" s="111"/>
      <c r="I69" s="111"/>
      <c r="J69" s="111"/>
      <c r="K69" s="111"/>
      <c r="L69" s="111"/>
      <c r="M69" s="111"/>
      <c r="N69" s="121"/>
      <c r="O69" s="112"/>
      <c r="P69" s="112"/>
      <c r="Q69" s="112"/>
      <c r="R69" s="112"/>
    </row>
    <row r="70" spans="1:18">
      <c r="A70" s="301" t="s">
        <v>344</v>
      </c>
      <c r="B70" s="46"/>
      <c r="C70" s="43"/>
      <c r="D70" s="390">
        <f>CRAT!D70</f>
        <v>0</v>
      </c>
      <c r="E70" s="190"/>
      <c r="F70" s="190"/>
      <c r="G70" s="116"/>
      <c r="H70" s="116"/>
      <c r="I70" s="116"/>
      <c r="J70" s="116"/>
      <c r="K70" s="116"/>
      <c r="L70" s="116"/>
      <c r="M70" s="116"/>
      <c r="N70" s="129"/>
      <c r="O70" s="117"/>
      <c r="P70" s="117"/>
      <c r="Q70" s="117"/>
      <c r="R70" s="117"/>
    </row>
    <row r="71" spans="1:18" s="291" customFormat="1">
      <c r="A71" s="301" t="s">
        <v>345</v>
      </c>
      <c r="B71" s="46"/>
      <c r="C71" s="43"/>
      <c r="D71" s="390">
        <f>CRAT!D71</f>
        <v>0</v>
      </c>
      <c r="E71" s="341"/>
      <c r="F71" s="341"/>
      <c r="G71" s="307"/>
      <c r="H71" s="307"/>
      <c r="I71" s="307"/>
      <c r="J71" s="307"/>
      <c r="K71" s="307"/>
      <c r="L71" s="307"/>
      <c r="M71" s="307"/>
      <c r="N71" s="307"/>
      <c r="O71" s="308"/>
      <c r="P71" s="308"/>
      <c r="Q71" s="308"/>
      <c r="R71" s="128"/>
    </row>
    <row r="72" spans="1:18" s="291" customFormat="1" ht="16.5" thickBot="1">
      <c r="A72" s="301" t="s">
        <v>346</v>
      </c>
      <c r="B72" s="46"/>
      <c r="C72" s="43"/>
      <c r="D72" s="390">
        <f>CRAT!D72</f>
        <v>0</v>
      </c>
      <c r="E72" s="341"/>
      <c r="F72" s="341"/>
      <c r="G72" s="307"/>
      <c r="H72" s="307"/>
      <c r="I72" s="307"/>
      <c r="J72" s="307"/>
      <c r="K72" s="307"/>
      <c r="L72" s="307"/>
      <c r="M72" s="307"/>
      <c r="N72" s="307"/>
      <c r="O72" s="308"/>
      <c r="P72" s="308"/>
      <c r="Q72" s="308"/>
      <c r="R72" s="128"/>
    </row>
    <row r="73" spans="1:18" ht="16.5" thickBot="1">
      <c r="A73" s="146">
        <v>13</v>
      </c>
      <c r="B73" s="329" t="s">
        <v>349</v>
      </c>
      <c r="C73" s="330"/>
      <c r="D73" s="359"/>
      <c r="E73" s="380">
        <f>SUM(E48:E61,E67:E72, E75)</f>
        <v>0</v>
      </c>
      <c r="F73" s="380">
        <f t="shared" ref="F73:R73" si="2">SUM(F48:F61,F67:F72, F75)</f>
        <v>0</v>
      </c>
      <c r="G73" s="69">
        <f t="shared" si="2"/>
        <v>0</v>
      </c>
      <c r="H73" s="69">
        <f t="shared" si="2"/>
        <v>0</v>
      </c>
      <c r="I73" s="69">
        <f t="shared" si="2"/>
        <v>0</v>
      </c>
      <c r="J73" s="69">
        <f t="shared" si="2"/>
        <v>0</v>
      </c>
      <c r="K73" s="69">
        <f t="shared" si="2"/>
        <v>0</v>
      </c>
      <c r="L73" s="69">
        <f t="shared" si="2"/>
        <v>0</v>
      </c>
      <c r="M73" s="69">
        <f t="shared" si="2"/>
        <v>0</v>
      </c>
      <c r="N73" s="69">
        <f t="shared" si="2"/>
        <v>0</v>
      </c>
      <c r="O73" s="69">
        <f t="shared" si="2"/>
        <v>0</v>
      </c>
      <c r="P73" s="69">
        <f t="shared" si="2"/>
        <v>0</v>
      </c>
      <c r="Q73" s="69">
        <f t="shared" si="2"/>
        <v>0</v>
      </c>
      <c r="R73" s="69">
        <f t="shared" si="2"/>
        <v>0</v>
      </c>
    </row>
    <row r="74" spans="1:18" s="291" customFormat="1" ht="16.5" thickBot="1">
      <c r="A74" s="301"/>
      <c r="B74" s="217"/>
      <c r="C74" s="32"/>
      <c r="D74" s="77"/>
      <c r="E74" s="78"/>
      <c r="F74" s="78"/>
      <c r="G74" s="78"/>
      <c r="H74" s="78"/>
      <c r="I74" s="78"/>
      <c r="J74" s="78"/>
      <c r="K74" s="78"/>
      <c r="L74" s="78"/>
      <c r="M74" s="78"/>
      <c r="N74" s="78"/>
      <c r="O74" s="78"/>
      <c r="P74" s="78"/>
      <c r="Q74" s="78"/>
      <c r="R74" s="218"/>
    </row>
    <row r="75" spans="1:18" s="291" customFormat="1" ht="16.5" thickBot="1">
      <c r="A75" s="301" t="s">
        <v>292</v>
      </c>
      <c r="B75" s="329" t="s">
        <v>291</v>
      </c>
      <c r="C75" s="332"/>
      <c r="D75" s="331"/>
      <c r="E75" s="380"/>
      <c r="F75" s="303"/>
      <c r="G75" s="299"/>
      <c r="H75" s="299"/>
      <c r="I75" s="299"/>
      <c r="J75" s="299"/>
      <c r="K75" s="299"/>
      <c r="L75" s="299"/>
      <c r="M75" s="299"/>
      <c r="N75" s="299"/>
      <c r="O75" s="299"/>
      <c r="P75" s="299"/>
      <c r="Q75" s="299"/>
      <c r="R75" s="299"/>
    </row>
    <row r="76" spans="1:18" s="291" customFormat="1">
      <c r="A76" s="301"/>
      <c r="B76" s="217"/>
      <c r="C76" s="32"/>
      <c r="D76" s="77"/>
      <c r="E76" s="78"/>
      <c r="F76" s="78"/>
      <c r="G76" s="78"/>
      <c r="H76" s="78"/>
      <c r="I76" s="78"/>
      <c r="J76" s="78"/>
      <c r="K76" s="78"/>
      <c r="L76" s="78"/>
      <c r="M76" s="78"/>
      <c r="N76" s="78"/>
      <c r="O76" s="78"/>
      <c r="P76" s="78"/>
      <c r="Q76" s="78"/>
      <c r="R76" s="218"/>
    </row>
    <row r="77" spans="1:18">
      <c r="A77" s="146"/>
      <c r="B77" s="214"/>
      <c r="C77" s="215"/>
      <c r="D77" s="223"/>
      <c r="E77" s="224"/>
      <c r="F77" s="224"/>
      <c r="G77" s="224"/>
      <c r="H77" s="224"/>
      <c r="I77" s="224"/>
      <c r="J77" s="224"/>
      <c r="K77" s="224"/>
      <c r="L77" s="224"/>
      <c r="M77" s="224"/>
      <c r="N77" s="224"/>
      <c r="O77" s="224"/>
      <c r="P77" s="224"/>
      <c r="Q77" s="224"/>
      <c r="R77" s="216"/>
    </row>
    <row r="78" spans="1:18" ht="15" customHeight="1">
      <c r="A78" s="146">
        <v>14</v>
      </c>
      <c r="B78" s="219" t="s">
        <v>219</v>
      </c>
      <c r="C78" s="220"/>
      <c r="D78" s="221"/>
      <c r="E78" s="381">
        <f t="shared" ref="E78:R78" si="3">E73+E44</f>
        <v>0</v>
      </c>
      <c r="F78" s="381">
        <f t="shared" si="3"/>
        <v>0</v>
      </c>
      <c r="G78" s="222">
        <f t="shared" si="3"/>
        <v>0</v>
      </c>
      <c r="H78" s="222">
        <f t="shared" si="3"/>
        <v>0</v>
      </c>
      <c r="I78" s="222">
        <f t="shared" si="3"/>
        <v>0</v>
      </c>
      <c r="J78" s="222">
        <f t="shared" si="3"/>
        <v>0</v>
      </c>
      <c r="K78" s="222">
        <f t="shared" si="3"/>
        <v>0</v>
      </c>
      <c r="L78" s="222">
        <f t="shared" si="3"/>
        <v>0</v>
      </c>
      <c r="M78" s="222">
        <f t="shared" si="3"/>
        <v>0</v>
      </c>
      <c r="N78" s="222">
        <f t="shared" si="3"/>
        <v>0</v>
      </c>
      <c r="O78" s="222">
        <f t="shared" si="3"/>
        <v>0</v>
      </c>
      <c r="P78" s="222">
        <f t="shared" si="3"/>
        <v>0</v>
      </c>
      <c r="Q78" s="222">
        <f t="shared" si="3"/>
        <v>0</v>
      </c>
      <c r="R78" s="222">
        <f t="shared" si="3"/>
        <v>0</v>
      </c>
    </row>
    <row r="79" spans="1:18" ht="15" customHeight="1">
      <c r="A79" s="146"/>
      <c r="B79" s="122"/>
      <c r="C79" s="123"/>
      <c r="D79" s="92"/>
      <c r="E79" s="78"/>
      <c r="F79" s="78"/>
      <c r="G79" s="78"/>
      <c r="H79" s="78"/>
      <c r="I79" s="78"/>
      <c r="J79" s="78"/>
      <c r="K79" s="78"/>
      <c r="L79" s="78"/>
      <c r="M79" s="78"/>
      <c r="N79" s="78"/>
      <c r="O79" s="78"/>
      <c r="P79" s="78"/>
      <c r="Q79" s="78"/>
      <c r="R79" s="78"/>
    </row>
    <row r="80" spans="1:18">
      <c r="A80" s="146"/>
      <c r="B80" s="21"/>
      <c r="C80" s="12"/>
      <c r="D80" s="21"/>
      <c r="E80" s="78"/>
      <c r="F80" s="78"/>
      <c r="G80" s="78"/>
      <c r="H80" s="78"/>
      <c r="I80" s="78"/>
      <c r="J80" s="78"/>
      <c r="K80" s="78"/>
      <c r="L80" s="78"/>
      <c r="M80" s="78"/>
      <c r="N80" s="78"/>
      <c r="O80" s="79"/>
      <c r="P80" s="79"/>
      <c r="Q80" s="79"/>
      <c r="R80" s="79"/>
    </row>
    <row r="81" spans="1:18" ht="15" customHeight="1">
      <c r="A81" s="146"/>
      <c r="B81" s="122"/>
      <c r="C81" s="123"/>
      <c r="D81" s="92"/>
      <c r="E81" s="78"/>
      <c r="F81" s="78"/>
      <c r="G81" s="78"/>
      <c r="H81" s="78"/>
      <c r="I81" s="78"/>
      <c r="J81" s="78"/>
      <c r="K81" s="78"/>
      <c r="L81" s="78"/>
      <c r="M81" s="78"/>
      <c r="N81" s="78"/>
      <c r="O81" s="78"/>
      <c r="P81" s="78"/>
      <c r="Q81" s="78"/>
      <c r="R81" s="78"/>
    </row>
    <row r="82" spans="1:18" s="291" customFormat="1" ht="15" customHeight="1">
      <c r="A82" s="301"/>
      <c r="B82" s="122"/>
      <c r="C82" s="123"/>
      <c r="D82" s="92"/>
      <c r="E82" s="78"/>
      <c r="F82" s="78"/>
      <c r="G82" s="78"/>
      <c r="H82" s="78"/>
      <c r="I82" s="78"/>
      <c r="J82" s="78"/>
      <c r="K82" s="78"/>
      <c r="L82" s="78"/>
      <c r="M82" s="78"/>
      <c r="N82" s="78"/>
      <c r="O82" s="78"/>
      <c r="P82" s="78"/>
      <c r="Q82" s="78"/>
      <c r="R82" s="78"/>
    </row>
    <row r="83" spans="1:18" s="291" customFormat="1" ht="15" customHeight="1">
      <c r="A83" s="301"/>
      <c r="B83" s="122"/>
      <c r="C83" s="123"/>
      <c r="D83" s="92"/>
      <c r="E83" s="78"/>
      <c r="F83" s="78"/>
      <c r="G83" s="78"/>
      <c r="H83" s="78"/>
      <c r="I83" s="78"/>
      <c r="J83" s="78"/>
      <c r="K83" s="78"/>
      <c r="L83" s="78"/>
      <c r="M83" s="78"/>
      <c r="N83" s="78"/>
      <c r="O83" s="78"/>
      <c r="P83" s="78"/>
      <c r="Q83" s="78"/>
      <c r="R83" s="78"/>
    </row>
    <row r="84" spans="1:18" s="291" customFormat="1" ht="15" customHeight="1">
      <c r="A84" s="301"/>
      <c r="B84" s="122"/>
      <c r="C84" s="123"/>
      <c r="D84" s="92"/>
      <c r="E84" s="78"/>
      <c r="F84" s="78"/>
      <c r="G84" s="78"/>
      <c r="H84" s="78"/>
      <c r="I84" s="78"/>
      <c r="J84" s="78"/>
      <c r="K84" s="78"/>
      <c r="L84" s="78"/>
      <c r="M84" s="78"/>
      <c r="N84" s="78"/>
      <c r="O84" s="78"/>
      <c r="P84" s="78"/>
      <c r="Q84" s="78"/>
      <c r="R84" s="78"/>
    </row>
    <row r="85" spans="1:18" s="48" customFormat="1" ht="15" customHeight="1">
      <c r="A85" s="147"/>
      <c r="B85" s="311" t="s">
        <v>38</v>
      </c>
      <c r="C85" s="45"/>
      <c r="D85" s="92"/>
      <c r="E85" s="92"/>
      <c r="F85" s="92"/>
      <c r="G85" s="93"/>
      <c r="H85" s="93"/>
      <c r="I85" s="93"/>
      <c r="J85" s="93"/>
      <c r="K85" s="93"/>
      <c r="L85" s="93"/>
      <c r="M85" s="93"/>
      <c r="N85" s="93"/>
      <c r="O85" s="79"/>
      <c r="P85" s="79"/>
      <c r="Q85" s="79"/>
      <c r="R85" s="79"/>
    </row>
    <row r="86" spans="1:18" ht="15" customHeight="1">
      <c r="A86" s="146"/>
      <c r="B86" s="27" t="s">
        <v>277</v>
      </c>
      <c r="C86" s="33"/>
      <c r="D86" s="92"/>
      <c r="E86" s="92"/>
      <c r="F86" s="92"/>
      <c r="G86" s="93"/>
      <c r="H86" s="93"/>
      <c r="I86" s="93"/>
      <c r="J86" s="93"/>
      <c r="K86" s="93"/>
      <c r="L86" s="93"/>
      <c r="M86" s="93"/>
      <c r="N86" s="93"/>
      <c r="O86" s="79"/>
      <c r="P86" s="79"/>
      <c r="Q86" s="79"/>
      <c r="R86" s="79"/>
    </row>
    <row r="87" spans="1:18">
      <c r="A87" s="146"/>
      <c r="B87" s="21" t="s">
        <v>39</v>
      </c>
      <c r="C87" s="32"/>
      <c r="D87" s="80" t="s">
        <v>320</v>
      </c>
      <c r="E87" s="298" t="s">
        <v>137</v>
      </c>
      <c r="F87" s="298" t="s">
        <v>80</v>
      </c>
      <c r="G87" s="298" t="s">
        <v>1</v>
      </c>
      <c r="H87" s="298" t="s">
        <v>2</v>
      </c>
      <c r="I87" s="298" t="s">
        <v>17</v>
      </c>
      <c r="J87" s="298" t="s">
        <v>18</v>
      </c>
      <c r="K87" s="298" t="s">
        <v>20</v>
      </c>
      <c r="L87" s="298" t="s">
        <v>21</v>
      </c>
      <c r="M87" s="298" t="s">
        <v>24</v>
      </c>
      <c r="N87" s="298" t="s">
        <v>25</v>
      </c>
      <c r="O87" s="298" t="s">
        <v>27</v>
      </c>
      <c r="P87" s="298" t="s">
        <v>28</v>
      </c>
      <c r="Q87" s="298" t="s">
        <v>29</v>
      </c>
      <c r="R87" s="298" t="s">
        <v>30</v>
      </c>
    </row>
    <row r="88" spans="1:18" s="2" customFormat="1">
      <c r="A88" s="302" t="s">
        <v>152</v>
      </c>
      <c r="B88" s="124"/>
      <c r="C88" s="194"/>
      <c r="D88" s="354">
        <f>CRAT!D81</f>
        <v>0</v>
      </c>
      <c r="E88" s="182"/>
      <c r="F88" s="182"/>
      <c r="G88" s="111"/>
      <c r="H88" s="111"/>
      <c r="I88" s="111"/>
      <c r="J88" s="111"/>
      <c r="K88" s="111"/>
      <c r="L88" s="111"/>
      <c r="M88" s="111"/>
      <c r="N88" s="121"/>
      <c r="O88" s="112"/>
      <c r="P88" s="112"/>
      <c r="Q88" s="112"/>
      <c r="R88" s="112"/>
    </row>
    <row r="89" spans="1:18" s="2" customFormat="1">
      <c r="A89" s="302" t="s">
        <v>153</v>
      </c>
      <c r="B89" s="53"/>
      <c r="C89" s="194"/>
      <c r="D89" s="354">
        <f>CRAT!D82</f>
        <v>0</v>
      </c>
      <c r="E89" s="181"/>
      <c r="F89" s="181"/>
      <c r="G89" s="111"/>
      <c r="H89" s="111"/>
      <c r="I89" s="111"/>
      <c r="J89" s="111"/>
      <c r="K89" s="111"/>
      <c r="L89" s="111"/>
      <c r="M89" s="111"/>
      <c r="N89" s="121"/>
      <c r="O89" s="112"/>
      <c r="P89" s="112"/>
      <c r="Q89" s="112"/>
      <c r="R89" s="112"/>
    </row>
    <row r="90" spans="1:18" s="2" customFormat="1">
      <c r="A90" s="302" t="s">
        <v>154</v>
      </c>
      <c r="B90" s="53"/>
      <c r="C90" s="194"/>
      <c r="D90" s="354">
        <f>CRAT!D83</f>
        <v>0</v>
      </c>
      <c r="E90" s="181"/>
      <c r="F90" s="181"/>
      <c r="G90" s="111"/>
      <c r="H90" s="111"/>
      <c r="I90" s="111"/>
      <c r="J90" s="111"/>
      <c r="K90" s="111"/>
      <c r="L90" s="111"/>
      <c r="M90" s="111"/>
      <c r="N90" s="111"/>
      <c r="O90" s="112"/>
      <c r="P90" s="112"/>
      <c r="Q90" s="112"/>
      <c r="R90" s="112"/>
    </row>
    <row r="91" spans="1:18" s="2" customFormat="1">
      <c r="A91" s="302" t="s">
        <v>155</v>
      </c>
      <c r="B91" s="53"/>
      <c r="C91" s="194"/>
      <c r="D91" s="354">
        <f>CRAT!D84</f>
        <v>0</v>
      </c>
      <c r="E91" s="190"/>
      <c r="F91" s="190"/>
      <c r="G91" s="111"/>
      <c r="H91" s="111"/>
      <c r="I91" s="111"/>
      <c r="J91" s="111"/>
      <c r="K91" s="111"/>
      <c r="L91" s="111"/>
      <c r="M91" s="111"/>
      <c r="N91" s="111"/>
      <c r="O91" s="112"/>
      <c r="P91" s="112"/>
      <c r="Q91" s="112"/>
      <c r="R91" s="112"/>
    </row>
    <row r="92" spans="1:18" s="2" customFormat="1">
      <c r="A92" s="301" t="s">
        <v>156</v>
      </c>
      <c r="B92" s="53"/>
      <c r="C92" s="194"/>
      <c r="D92" s="354">
        <f>CRAT!D85</f>
        <v>0</v>
      </c>
      <c r="E92" s="341"/>
      <c r="F92" s="341"/>
      <c r="G92" s="116"/>
      <c r="H92" s="116"/>
      <c r="I92" s="116"/>
      <c r="J92" s="116"/>
      <c r="K92" s="116"/>
      <c r="L92" s="116"/>
      <c r="M92" s="116"/>
      <c r="N92" s="116"/>
      <c r="O92" s="117"/>
      <c r="P92" s="117"/>
      <c r="Q92" s="117"/>
      <c r="R92" s="117"/>
    </row>
    <row r="93" spans="1:18" s="2" customFormat="1">
      <c r="A93" s="302" t="s">
        <v>208</v>
      </c>
      <c r="B93" s="53"/>
      <c r="C93" s="194"/>
      <c r="D93" s="354">
        <f>CRAT!D86</f>
        <v>0</v>
      </c>
      <c r="E93" s="341"/>
      <c r="F93" s="341"/>
      <c r="G93" s="116"/>
      <c r="H93" s="116"/>
      <c r="I93" s="116"/>
      <c r="J93" s="116"/>
      <c r="K93" s="116"/>
      <c r="L93" s="116"/>
      <c r="M93" s="116"/>
      <c r="N93" s="116"/>
      <c r="O93" s="117"/>
      <c r="P93" s="117"/>
      <c r="Q93" s="117"/>
      <c r="R93" s="117"/>
    </row>
    <row r="94" spans="1:18" s="2" customFormat="1">
      <c r="A94" s="302" t="s">
        <v>209</v>
      </c>
      <c r="B94" s="53"/>
      <c r="C94" s="194"/>
      <c r="D94" s="354">
        <f>CRAT!D87</f>
        <v>0</v>
      </c>
      <c r="E94" s="182"/>
      <c r="F94" s="182"/>
      <c r="G94" s="116"/>
      <c r="H94" s="116"/>
      <c r="I94" s="116"/>
      <c r="J94" s="116"/>
      <c r="K94" s="116"/>
      <c r="L94" s="116"/>
      <c r="M94" s="116"/>
      <c r="N94" s="116"/>
      <c r="O94" s="117"/>
      <c r="P94" s="117"/>
      <c r="Q94" s="117"/>
      <c r="R94" s="117"/>
    </row>
    <row r="95" spans="1:18" s="2" customFormat="1">
      <c r="A95" s="302" t="s">
        <v>210</v>
      </c>
      <c r="B95" s="53"/>
      <c r="C95" s="194"/>
      <c r="D95" s="354">
        <f>CRAT!D88</f>
        <v>0</v>
      </c>
      <c r="E95" s="181"/>
      <c r="F95" s="181"/>
      <c r="G95" s="116"/>
      <c r="H95" s="116"/>
      <c r="I95" s="116"/>
      <c r="J95" s="116"/>
      <c r="K95" s="116"/>
      <c r="L95" s="116"/>
      <c r="M95" s="116"/>
      <c r="N95" s="116"/>
      <c r="O95" s="117"/>
      <c r="P95" s="117"/>
      <c r="Q95" s="117"/>
      <c r="R95" s="117"/>
    </row>
    <row r="96" spans="1:18" s="2" customFormat="1">
      <c r="A96" s="302" t="s">
        <v>211</v>
      </c>
      <c r="B96" s="53"/>
      <c r="C96" s="194"/>
      <c r="D96" s="354">
        <f>CRAT!D89</f>
        <v>0</v>
      </c>
      <c r="E96" s="182"/>
      <c r="F96" s="182"/>
      <c r="G96" s="116"/>
      <c r="H96" s="116"/>
      <c r="I96" s="116"/>
      <c r="J96" s="116"/>
      <c r="K96" s="116"/>
      <c r="L96" s="116"/>
      <c r="M96" s="116"/>
      <c r="N96" s="116"/>
      <c r="O96" s="117"/>
      <c r="P96" s="117"/>
      <c r="Q96" s="117"/>
      <c r="R96" s="117"/>
    </row>
    <row r="97" spans="1:18" s="2" customFormat="1">
      <c r="A97" s="302" t="s">
        <v>212</v>
      </c>
      <c r="B97" s="53"/>
      <c r="C97" s="194"/>
      <c r="D97" s="354">
        <f>CRAT!D90</f>
        <v>0</v>
      </c>
      <c r="E97" s="182"/>
      <c r="F97" s="182"/>
      <c r="G97" s="116"/>
      <c r="H97" s="116"/>
      <c r="I97" s="116"/>
      <c r="J97" s="116"/>
      <c r="K97" s="116"/>
      <c r="L97" s="116"/>
      <c r="M97" s="116"/>
      <c r="N97" s="116"/>
      <c r="O97" s="117"/>
      <c r="P97" s="117"/>
      <c r="Q97" s="117"/>
      <c r="R97" s="117"/>
    </row>
    <row r="98" spans="1:18" s="2" customFormat="1">
      <c r="A98" s="302" t="s">
        <v>213</v>
      </c>
      <c r="B98" s="53"/>
      <c r="C98" s="194"/>
      <c r="D98" s="354">
        <f>CRAT!D91</f>
        <v>0</v>
      </c>
      <c r="E98" s="181"/>
      <c r="F98" s="181"/>
      <c r="G98" s="116"/>
      <c r="H98" s="116"/>
      <c r="I98" s="116"/>
      <c r="J98" s="116"/>
      <c r="K98" s="116"/>
      <c r="L98" s="116"/>
      <c r="M98" s="116"/>
      <c r="N98" s="116"/>
      <c r="O98" s="117"/>
      <c r="P98" s="117"/>
      <c r="Q98" s="117"/>
      <c r="R98" s="117"/>
    </row>
    <row r="99" spans="1:18" s="2" customFormat="1">
      <c r="A99" s="302" t="s">
        <v>214</v>
      </c>
      <c r="B99" s="53"/>
      <c r="C99" s="194"/>
      <c r="D99" s="354">
        <f>CRAT!D92</f>
        <v>0</v>
      </c>
      <c r="E99" s="181"/>
      <c r="F99" s="181"/>
      <c r="G99" s="116"/>
      <c r="H99" s="116"/>
      <c r="I99" s="116"/>
      <c r="J99" s="116"/>
      <c r="K99" s="116"/>
      <c r="L99" s="116"/>
      <c r="M99" s="116"/>
      <c r="N99" s="116"/>
      <c r="O99" s="117"/>
      <c r="P99" s="117"/>
      <c r="Q99" s="117"/>
      <c r="R99" s="117"/>
    </row>
    <row r="100" spans="1:18" s="2" customFormat="1">
      <c r="A100" s="302" t="s">
        <v>215</v>
      </c>
      <c r="B100" s="53"/>
      <c r="C100" s="194"/>
      <c r="D100" s="354">
        <f>CRAT!D93</f>
        <v>0</v>
      </c>
      <c r="E100" s="190"/>
      <c r="F100" s="190"/>
      <c r="G100" s="116"/>
      <c r="H100" s="116"/>
      <c r="I100" s="116"/>
      <c r="J100" s="116"/>
      <c r="K100" s="116"/>
      <c r="L100" s="116"/>
      <c r="M100" s="116"/>
      <c r="N100" s="116"/>
      <c r="O100" s="117"/>
      <c r="P100" s="117"/>
      <c r="Q100" s="117"/>
      <c r="R100" s="117"/>
    </row>
    <row r="101" spans="1:18" s="2" customFormat="1">
      <c r="A101" s="309" t="s">
        <v>216</v>
      </c>
      <c r="B101" s="53"/>
      <c r="C101" s="194"/>
      <c r="D101" s="354">
        <f>CRAT!D94</f>
        <v>0</v>
      </c>
      <c r="E101" s="341"/>
      <c r="F101" s="341"/>
      <c r="G101" s="116"/>
      <c r="H101" s="116"/>
      <c r="I101" s="116"/>
      <c r="J101" s="116"/>
      <c r="K101" s="116"/>
      <c r="L101" s="116"/>
      <c r="M101" s="116"/>
      <c r="N101" s="116"/>
      <c r="O101" s="117"/>
      <c r="P101" s="117"/>
      <c r="Q101" s="117"/>
      <c r="R101" s="117"/>
    </row>
    <row r="102" spans="1:18">
      <c r="A102" s="146">
        <v>15</v>
      </c>
      <c r="B102" s="52" t="s">
        <v>103</v>
      </c>
      <c r="C102" s="47"/>
      <c r="D102" s="195"/>
      <c r="E102" s="341"/>
      <c r="F102" s="341"/>
      <c r="G102" s="69">
        <f t="shared" ref="G102:R102" si="4">SUM(G88:G101)</f>
        <v>0</v>
      </c>
      <c r="H102" s="69">
        <f t="shared" si="4"/>
        <v>0</v>
      </c>
      <c r="I102" s="69">
        <f t="shared" si="4"/>
        <v>0</v>
      </c>
      <c r="J102" s="69">
        <f t="shared" si="4"/>
        <v>0</v>
      </c>
      <c r="K102" s="69">
        <f t="shared" si="4"/>
        <v>0</v>
      </c>
      <c r="L102" s="69">
        <f t="shared" si="4"/>
        <v>0</v>
      </c>
      <c r="M102" s="69">
        <f t="shared" si="4"/>
        <v>0</v>
      </c>
      <c r="N102" s="69">
        <f t="shared" si="4"/>
        <v>0</v>
      </c>
      <c r="O102" s="69">
        <f t="shared" si="4"/>
        <v>0</v>
      </c>
      <c r="P102" s="69">
        <f t="shared" si="4"/>
        <v>0</v>
      </c>
      <c r="Q102" s="69">
        <f t="shared" si="4"/>
        <v>0</v>
      </c>
      <c r="R102" s="69">
        <f t="shared" si="4"/>
        <v>0</v>
      </c>
    </row>
    <row r="103" spans="1:18">
      <c r="A103" s="146"/>
      <c r="B103" s="12"/>
      <c r="C103" s="32"/>
      <c r="D103" s="164"/>
      <c r="E103" s="169"/>
      <c r="F103" s="257"/>
      <c r="G103" s="170"/>
      <c r="H103" s="170"/>
      <c r="I103" s="170"/>
      <c r="J103" s="170"/>
      <c r="K103" s="170"/>
      <c r="L103" s="170"/>
      <c r="M103" s="170"/>
      <c r="N103" s="170"/>
      <c r="O103" s="171"/>
      <c r="P103" s="171"/>
      <c r="Q103" s="171"/>
      <c r="R103" s="172"/>
    </row>
    <row r="104" spans="1:18">
      <c r="A104" s="146"/>
      <c r="B104" s="27" t="s">
        <v>278</v>
      </c>
      <c r="C104" s="12"/>
      <c r="D104" s="21"/>
      <c r="E104" s="106"/>
      <c r="F104" s="107"/>
      <c r="G104" s="107"/>
      <c r="H104" s="107"/>
      <c r="I104" s="107"/>
      <c r="J104" s="107"/>
      <c r="K104" s="107"/>
      <c r="L104" s="107"/>
      <c r="M104" s="107"/>
      <c r="N104" s="107"/>
      <c r="O104" s="104"/>
      <c r="P104" s="104"/>
      <c r="Q104" s="104"/>
      <c r="R104" s="105"/>
    </row>
    <row r="105" spans="1:18">
      <c r="A105" s="146"/>
      <c r="B105" s="21" t="s">
        <v>39</v>
      </c>
      <c r="C105" s="131"/>
      <c r="D105" s="80" t="s">
        <v>320</v>
      </c>
      <c r="E105" s="298" t="s">
        <v>137</v>
      </c>
      <c r="F105" s="298" t="s">
        <v>80</v>
      </c>
      <c r="G105" s="298" t="s">
        <v>1</v>
      </c>
      <c r="H105" s="298" t="s">
        <v>2</v>
      </c>
      <c r="I105" s="298" t="s">
        <v>17</v>
      </c>
      <c r="J105" s="298" t="s">
        <v>18</v>
      </c>
      <c r="K105" s="298" t="s">
        <v>20</v>
      </c>
      <c r="L105" s="298" t="s">
        <v>21</v>
      </c>
      <c r="M105" s="298" t="s">
        <v>24</v>
      </c>
      <c r="N105" s="298" t="s">
        <v>25</v>
      </c>
      <c r="O105" s="298" t="s">
        <v>27</v>
      </c>
      <c r="P105" s="298" t="s">
        <v>28</v>
      </c>
      <c r="Q105" s="298" t="s">
        <v>29</v>
      </c>
      <c r="R105" s="298" t="s">
        <v>30</v>
      </c>
    </row>
    <row r="106" spans="1:18">
      <c r="A106" s="302" t="s">
        <v>74</v>
      </c>
      <c r="B106" s="53"/>
      <c r="C106" s="40"/>
      <c r="D106" s="389">
        <f>CRAT!D99</f>
        <v>0</v>
      </c>
      <c r="E106" s="182"/>
      <c r="F106" s="182"/>
      <c r="G106" s="167"/>
      <c r="H106" s="115"/>
      <c r="I106" s="115"/>
      <c r="J106" s="115"/>
      <c r="K106" s="115"/>
      <c r="L106" s="115"/>
      <c r="M106" s="115"/>
      <c r="N106" s="115"/>
      <c r="O106" s="112"/>
      <c r="P106" s="112"/>
      <c r="Q106" s="112"/>
      <c r="R106" s="112"/>
    </row>
    <row r="107" spans="1:18">
      <c r="A107" s="302" t="s">
        <v>75</v>
      </c>
      <c r="B107" s="53"/>
      <c r="C107" s="40"/>
      <c r="D107" s="389">
        <f>CRAT!D100</f>
        <v>0</v>
      </c>
      <c r="E107" s="181"/>
      <c r="F107" s="181"/>
      <c r="G107" s="115"/>
      <c r="H107" s="115"/>
      <c r="I107" s="115"/>
      <c r="J107" s="115"/>
      <c r="K107" s="115"/>
      <c r="L107" s="115"/>
      <c r="M107" s="115"/>
      <c r="N107" s="115"/>
      <c r="O107" s="112"/>
      <c r="P107" s="112"/>
      <c r="Q107" s="112"/>
      <c r="R107" s="112"/>
    </row>
    <row r="108" spans="1:18">
      <c r="A108" s="302" t="s">
        <v>76</v>
      </c>
      <c r="B108" s="53"/>
      <c r="C108" s="40"/>
      <c r="D108" s="389">
        <f>CRAT!D101</f>
        <v>0</v>
      </c>
      <c r="E108" s="181"/>
      <c r="F108" s="181"/>
      <c r="G108" s="115"/>
      <c r="H108" s="115"/>
      <c r="I108" s="115"/>
      <c r="J108" s="115"/>
      <c r="K108" s="115"/>
      <c r="L108" s="115"/>
      <c r="M108" s="115"/>
      <c r="N108" s="115"/>
      <c r="O108" s="112"/>
      <c r="P108" s="112"/>
      <c r="Q108" s="112"/>
      <c r="R108" s="112"/>
    </row>
    <row r="109" spans="1:18">
      <c r="A109" s="302" t="s">
        <v>77</v>
      </c>
      <c r="B109" s="53"/>
      <c r="C109" s="40"/>
      <c r="D109" s="389">
        <f>CRAT!D102</f>
        <v>0</v>
      </c>
      <c r="E109" s="190"/>
      <c r="F109" s="190"/>
      <c r="G109" s="115"/>
      <c r="H109" s="115"/>
      <c r="I109" s="115"/>
      <c r="J109" s="115"/>
      <c r="K109" s="115"/>
      <c r="L109" s="115"/>
      <c r="M109" s="115"/>
      <c r="N109" s="115"/>
      <c r="O109" s="112"/>
      <c r="P109" s="112"/>
      <c r="Q109" s="112"/>
      <c r="R109" s="112"/>
    </row>
    <row r="110" spans="1:18">
      <c r="A110" s="301" t="s">
        <v>78</v>
      </c>
      <c r="B110" s="53"/>
      <c r="C110" s="40"/>
      <c r="D110" s="389">
        <f>CRAT!D103</f>
        <v>0</v>
      </c>
      <c r="E110" s="341"/>
      <c r="F110" s="341"/>
      <c r="G110" s="115"/>
      <c r="H110" s="115"/>
      <c r="I110" s="115"/>
      <c r="J110" s="115"/>
      <c r="K110" s="115"/>
      <c r="L110" s="115"/>
      <c r="M110" s="115"/>
      <c r="N110" s="115"/>
      <c r="O110" s="112"/>
      <c r="P110" s="112"/>
      <c r="Q110" s="112"/>
      <c r="R110" s="112"/>
    </row>
    <row r="111" spans="1:18" s="291" customFormat="1">
      <c r="A111" s="302" t="s">
        <v>220</v>
      </c>
      <c r="B111" s="53"/>
      <c r="C111" s="296"/>
      <c r="D111" s="389">
        <f>CRAT!D104</f>
        <v>0</v>
      </c>
      <c r="E111" s="341"/>
      <c r="F111" s="341"/>
      <c r="G111" s="167"/>
      <c r="H111" s="167"/>
      <c r="I111" s="167"/>
      <c r="J111" s="167"/>
      <c r="K111" s="167"/>
      <c r="L111" s="167"/>
      <c r="M111" s="167"/>
      <c r="N111" s="167"/>
      <c r="O111" s="271"/>
      <c r="P111" s="271"/>
      <c r="Q111" s="271"/>
      <c r="R111" s="271"/>
    </row>
    <row r="112" spans="1:18" s="291" customFormat="1">
      <c r="A112" s="302" t="s">
        <v>221</v>
      </c>
      <c r="B112" s="53"/>
      <c r="C112" s="296"/>
      <c r="D112" s="389">
        <f>CRAT!D105</f>
        <v>0</v>
      </c>
      <c r="E112" s="182"/>
      <c r="F112" s="182"/>
      <c r="G112" s="167"/>
      <c r="H112" s="167"/>
      <c r="I112" s="167"/>
      <c r="J112" s="167"/>
      <c r="K112" s="167"/>
      <c r="L112" s="167"/>
      <c r="M112" s="167"/>
      <c r="N112" s="167"/>
      <c r="O112" s="271"/>
      <c r="P112" s="271"/>
      <c r="Q112" s="271"/>
      <c r="R112" s="271"/>
    </row>
    <row r="113" spans="1:18" s="291" customFormat="1">
      <c r="A113" s="302" t="s">
        <v>222</v>
      </c>
      <c r="B113" s="53"/>
      <c r="C113" s="296"/>
      <c r="D113" s="389">
        <f>CRAT!D106</f>
        <v>0</v>
      </c>
      <c r="E113" s="181"/>
      <c r="F113" s="181"/>
      <c r="G113" s="167"/>
      <c r="H113" s="167"/>
      <c r="I113" s="167"/>
      <c r="J113" s="167"/>
      <c r="K113" s="167"/>
      <c r="L113" s="167"/>
      <c r="M113" s="167"/>
      <c r="N113" s="167"/>
      <c r="O113" s="271"/>
      <c r="P113" s="271"/>
      <c r="Q113" s="271"/>
      <c r="R113" s="271"/>
    </row>
    <row r="114" spans="1:18" s="291" customFormat="1">
      <c r="A114" s="302" t="s">
        <v>223</v>
      </c>
      <c r="B114" s="53"/>
      <c r="C114" s="296"/>
      <c r="D114" s="389">
        <f>CRAT!D107</f>
        <v>0</v>
      </c>
      <c r="E114" s="182"/>
      <c r="F114" s="182"/>
      <c r="G114" s="167"/>
      <c r="H114" s="167"/>
      <c r="I114" s="167"/>
      <c r="J114" s="167"/>
      <c r="K114" s="167"/>
      <c r="L114" s="167"/>
      <c r="M114" s="167"/>
      <c r="N114" s="167"/>
      <c r="O114" s="271"/>
      <c r="P114" s="271"/>
      <c r="Q114" s="271"/>
      <c r="R114" s="271"/>
    </row>
    <row r="115" spans="1:18" s="291" customFormat="1">
      <c r="A115" s="302" t="s">
        <v>224</v>
      </c>
      <c r="B115" s="53"/>
      <c r="C115" s="296"/>
      <c r="D115" s="389">
        <f>CRAT!D108</f>
        <v>0</v>
      </c>
      <c r="E115" s="182"/>
      <c r="F115" s="182"/>
      <c r="G115" s="167"/>
      <c r="H115" s="167"/>
      <c r="I115" s="167"/>
      <c r="J115" s="167"/>
      <c r="K115" s="167"/>
      <c r="L115" s="167"/>
      <c r="M115" s="167"/>
      <c r="N115" s="167"/>
      <c r="O115" s="271"/>
      <c r="P115" s="271"/>
      <c r="Q115" s="271"/>
      <c r="R115" s="271"/>
    </row>
    <row r="116" spans="1:18" s="291" customFormat="1">
      <c r="A116" s="302" t="s">
        <v>225</v>
      </c>
      <c r="B116" s="53"/>
      <c r="C116" s="296"/>
      <c r="D116" s="389">
        <f>CRAT!D109</f>
        <v>0</v>
      </c>
      <c r="E116" s="181"/>
      <c r="F116" s="181"/>
      <c r="G116" s="167"/>
      <c r="H116" s="167"/>
      <c r="I116" s="167"/>
      <c r="J116" s="167"/>
      <c r="K116" s="167"/>
      <c r="L116" s="167"/>
      <c r="M116" s="167"/>
      <c r="N116" s="167"/>
      <c r="O116" s="271"/>
      <c r="P116" s="271"/>
      <c r="Q116" s="271"/>
      <c r="R116" s="271"/>
    </row>
    <row r="117" spans="1:18" s="291" customFormat="1">
      <c r="A117" s="302" t="s">
        <v>226</v>
      </c>
      <c r="B117" s="53"/>
      <c r="C117" s="296"/>
      <c r="D117" s="389">
        <f>CRAT!D110</f>
        <v>0</v>
      </c>
      <c r="E117" s="181"/>
      <c r="F117" s="181"/>
      <c r="G117" s="167"/>
      <c r="H117" s="167"/>
      <c r="I117" s="167"/>
      <c r="J117" s="167"/>
      <c r="K117" s="167"/>
      <c r="L117" s="167"/>
      <c r="M117" s="167"/>
      <c r="N117" s="167"/>
      <c r="O117" s="271"/>
      <c r="P117" s="271"/>
      <c r="Q117" s="271"/>
      <c r="R117" s="271"/>
    </row>
    <row r="118" spans="1:18" s="291" customFormat="1">
      <c r="A118" s="302" t="s">
        <v>227</v>
      </c>
      <c r="B118" s="53"/>
      <c r="C118" s="296"/>
      <c r="D118" s="389">
        <f>CRAT!D111</f>
        <v>0</v>
      </c>
      <c r="E118" s="190"/>
      <c r="F118" s="190"/>
      <c r="G118" s="167"/>
      <c r="H118" s="167"/>
      <c r="I118" s="167"/>
      <c r="J118" s="167"/>
      <c r="K118" s="167"/>
      <c r="L118" s="167"/>
      <c r="M118" s="167"/>
      <c r="N118" s="167"/>
      <c r="O118" s="271"/>
      <c r="P118" s="271"/>
      <c r="Q118" s="271"/>
      <c r="R118" s="271"/>
    </row>
    <row r="119" spans="1:18" s="291" customFormat="1">
      <c r="A119" s="309" t="s">
        <v>228</v>
      </c>
      <c r="B119" s="53"/>
      <c r="C119" s="296"/>
      <c r="D119" s="389">
        <f>CRAT!D112</f>
        <v>0</v>
      </c>
      <c r="E119" s="341"/>
      <c r="F119" s="341"/>
      <c r="G119" s="167"/>
      <c r="H119" s="167"/>
      <c r="I119" s="167"/>
      <c r="J119" s="167"/>
      <c r="K119" s="167"/>
      <c r="L119" s="167"/>
      <c r="M119" s="167"/>
      <c r="N119" s="167"/>
      <c r="O119" s="271"/>
      <c r="P119" s="271"/>
      <c r="Q119" s="271"/>
      <c r="R119" s="271"/>
    </row>
    <row r="120" spans="1:18">
      <c r="A120" s="146">
        <v>16</v>
      </c>
      <c r="B120" s="49" t="s">
        <v>104</v>
      </c>
      <c r="C120" s="47"/>
      <c r="D120" s="91"/>
      <c r="E120" s="341"/>
      <c r="F120" s="341"/>
      <c r="G120" s="69">
        <f>SUM(G106:G119)</f>
        <v>0</v>
      </c>
      <c r="H120" s="69">
        <f t="shared" ref="H120:R120" si="5">SUM(H106:H119)</f>
        <v>0</v>
      </c>
      <c r="I120" s="69">
        <f t="shared" si="5"/>
        <v>0</v>
      </c>
      <c r="J120" s="69">
        <f t="shared" si="5"/>
        <v>0</v>
      </c>
      <c r="K120" s="69">
        <f t="shared" si="5"/>
        <v>0</v>
      </c>
      <c r="L120" s="69">
        <f t="shared" si="5"/>
        <v>0</v>
      </c>
      <c r="M120" s="69">
        <f t="shared" si="5"/>
        <v>0</v>
      </c>
      <c r="N120" s="69">
        <f t="shared" si="5"/>
        <v>0</v>
      </c>
      <c r="O120" s="69">
        <f t="shared" si="5"/>
        <v>0</v>
      </c>
      <c r="P120" s="69">
        <f t="shared" si="5"/>
        <v>0</v>
      </c>
      <c r="Q120" s="69">
        <f t="shared" si="5"/>
        <v>0</v>
      </c>
      <c r="R120" s="69">
        <f t="shared" si="5"/>
        <v>0</v>
      </c>
    </row>
    <row r="121" spans="1:18">
      <c r="A121" s="146"/>
      <c r="B121" s="177"/>
      <c r="C121" s="175"/>
      <c r="D121" s="176"/>
      <c r="E121" s="107"/>
      <c r="F121" s="107"/>
      <c r="G121" s="107"/>
      <c r="H121" s="107"/>
      <c r="I121" s="107"/>
      <c r="J121" s="107"/>
      <c r="K121" s="107"/>
      <c r="L121" s="107"/>
      <c r="M121" s="107"/>
      <c r="N121" s="107"/>
      <c r="O121" s="107"/>
      <c r="P121" s="107"/>
      <c r="Q121" s="107"/>
      <c r="R121" s="178"/>
    </row>
    <row r="122" spans="1:18" ht="15" customHeight="1">
      <c r="A122" s="146">
        <v>17</v>
      </c>
      <c r="B122" s="50" t="s">
        <v>171</v>
      </c>
      <c r="C122" s="51"/>
      <c r="D122" s="88"/>
      <c r="E122" s="341"/>
      <c r="F122" s="341"/>
      <c r="G122" s="82">
        <f t="shared" ref="G122:R122" si="6">G120+G102</f>
        <v>0</v>
      </c>
      <c r="H122" s="82">
        <f t="shared" si="6"/>
        <v>0</v>
      </c>
      <c r="I122" s="82">
        <f t="shared" si="6"/>
        <v>0</v>
      </c>
      <c r="J122" s="82">
        <f t="shared" si="6"/>
        <v>0</v>
      </c>
      <c r="K122" s="82">
        <f t="shared" si="6"/>
        <v>0</v>
      </c>
      <c r="L122" s="82">
        <f t="shared" si="6"/>
        <v>0</v>
      </c>
      <c r="M122" s="82">
        <f t="shared" si="6"/>
        <v>0</v>
      </c>
      <c r="N122" s="82">
        <f t="shared" si="6"/>
        <v>0</v>
      </c>
      <c r="O122" s="82">
        <f t="shared" si="6"/>
        <v>0</v>
      </c>
      <c r="P122" s="82">
        <f t="shared" si="6"/>
        <v>0</v>
      </c>
      <c r="Q122" s="82">
        <f t="shared" si="6"/>
        <v>0</v>
      </c>
      <c r="R122" s="82">
        <f t="shared" si="6"/>
        <v>0</v>
      </c>
    </row>
    <row r="123" spans="1:18" s="291" customFormat="1" ht="15" customHeight="1">
      <c r="A123" s="301"/>
      <c r="B123" s="122"/>
      <c r="C123" s="123"/>
      <c r="D123" s="92"/>
      <c r="E123" s="376"/>
      <c r="F123" s="376"/>
      <c r="G123" s="78"/>
      <c r="H123" s="78"/>
      <c r="I123" s="78"/>
      <c r="J123" s="78"/>
      <c r="K123" s="78"/>
      <c r="L123" s="78"/>
      <c r="M123" s="78"/>
      <c r="N123" s="78"/>
      <c r="O123" s="78"/>
      <c r="P123" s="78"/>
      <c r="Q123" s="78"/>
      <c r="R123" s="78"/>
    </row>
    <row r="124" spans="1:18" s="291" customFormat="1" ht="15" customHeight="1">
      <c r="A124" s="301" t="s">
        <v>306</v>
      </c>
      <c r="B124" s="49" t="s">
        <v>312</v>
      </c>
      <c r="C124" s="334"/>
      <c r="D124" s="335"/>
      <c r="E124" s="341"/>
      <c r="F124" s="341"/>
      <c r="G124" s="336"/>
      <c r="H124" s="336"/>
      <c r="I124" s="336"/>
      <c r="J124" s="336"/>
      <c r="K124" s="336"/>
      <c r="L124" s="336"/>
      <c r="M124" s="336"/>
      <c r="N124" s="336"/>
      <c r="O124" s="336"/>
      <c r="P124" s="336"/>
      <c r="Q124" s="336"/>
      <c r="R124" s="336"/>
    </row>
    <row r="125" spans="1:18" ht="15" customHeight="1">
      <c r="A125" s="146"/>
      <c r="B125" s="187"/>
      <c r="C125" s="123"/>
      <c r="D125" s="92"/>
      <c r="E125" s="78"/>
      <c r="F125" s="78"/>
      <c r="G125" s="78"/>
      <c r="H125" s="78"/>
      <c r="I125" s="78"/>
      <c r="J125" s="78"/>
      <c r="K125" s="78"/>
      <c r="L125" s="78"/>
      <c r="M125" s="78"/>
      <c r="N125" s="78"/>
      <c r="O125" s="78"/>
      <c r="P125" s="78"/>
      <c r="Q125" s="78"/>
      <c r="R125" s="78"/>
    </row>
    <row r="126" spans="1:18" ht="18.75">
      <c r="A126" s="146"/>
      <c r="B126" s="311" t="s">
        <v>279</v>
      </c>
      <c r="C126" s="45"/>
      <c r="D126" s="92"/>
      <c r="E126" s="93"/>
      <c r="F126" s="93"/>
      <c r="G126" s="93"/>
      <c r="H126" s="93"/>
      <c r="I126" s="93"/>
      <c r="J126" s="93"/>
      <c r="K126" s="93"/>
      <c r="L126" s="93"/>
      <c r="M126" s="93"/>
      <c r="N126" s="93"/>
      <c r="O126" s="79"/>
      <c r="P126" s="79"/>
      <c r="Q126" s="79"/>
      <c r="R126" s="79"/>
    </row>
    <row r="127" spans="1:18">
      <c r="A127" s="146"/>
      <c r="B127" s="27"/>
      <c r="C127" s="33"/>
      <c r="D127" s="27"/>
    </row>
    <row r="128" spans="1:18">
      <c r="A128" s="146"/>
      <c r="B128" s="21"/>
      <c r="C128" s="75"/>
      <c r="D128" s="198"/>
      <c r="E128" s="196" t="s">
        <v>137</v>
      </c>
      <c r="F128" s="196" t="s">
        <v>80</v>
      </c>
      <c r="G128" s="64" t="s">
        <v>1</v>
      </c>
      <c r="H128" s="64" t="s">
        <v>2</v>
      </c>
      <c r="I128" s="64" t="s">
        <v>17</v>
      </c>
      <c r="J128" s="64" t="s">
        <v>18</v>
      </c>
      <c r="K128" s="64" t="s">
        <v>20</v>
      </c>
      <c r="L128" s="64" t="s">
        <v>21</v>
      </c>
      <c r="M128" s="64" t="s">
        <v>24</v>
      </c>
      <c r="N128" s="64" t="s">
        <v>25</v>
      </c>
      <c r="O128" s="64" t="s">
        <v>27</v>
      </c>
      <c r="P128" s="64" t="s">
        <v>28</v>
      </c>
      <c r="Q128" s="64" t="s">
        <v>29</v>
      </c>
      <c r="R128" s="64" t="s">
        <v>30</v>
      </c>
    </row>
    <row r="129" spans="1:18">
      <c r="A129" s="146">
        <v>18</v>
      </c>
      <c r="B129" s="50" t="s">
        <v>280</v>
      </c>
      <c r="C129" s="94"/>
      <c r="D129" s="197"/>
      <c r="E129" s="181"/>
      <c r="F129" s="181"/>
      <c r="G129" s="111"/>
      <c r="H129" s="111"/>
      <c r="I129" s="111"/>
      <c r="J129" s="111"/>
      <c r="K129" s="111"/>
      <c r="L129" s="111"/>
      <c r="M129" s="111"/>
      <c r="N129" s="121"/>
      <c r="O129" s="112"/>
      <c r="P129" s="112"/>
      <c r="Q129" s="112"/>
      <c r="R129" s="112"/>
    </row>
    <row r="130" spans="1:18" ht="15" customHeight="1">
      <c r="A130" s="146" t="s">
        <v>375</v>
      </c>
      <c r="B130" s="50" t="s">
        <v>376</v>
      </c>
      <c r="C130" s="334"/>
      <c r="D130" s="335"/>
      <c r="E130" s="391"/>
      <c r="F130" s="391"/>
      <c r="G130" s="336"/>
      <c r="H130" s="336"/>
      <c r="I130" s="336"/>
      <c r="J130" s="336"/>
      <c r="K130" s="336"/>
      <c r="L130" s="336"/>
      <c r="M130" s="336"/>
      <c r="N130" s="336"/>
      <c r="O130" s="336"/>
      <c r="P130" s="336"/>
      <c r="Q130" s="336"/>
      <c r="R130" s="336"/>
    </row>
    <row r="131" spans="1:18" ht="15" customHeight="1">
      <c r="A131" s="146"/>
      <c r="C131" s="123"/>
      <c r="D131" s="92"/>
      <c r="E131" s="78"/>
      <c r="F131" s="78"/>
      <c r="G131" s="78"/>
      <c r="H131" s="78"/>
      <c r="I131" s="78"/>
      <c r="J131" s="78"/>
      <c r="K131" s="78"/>
      <c r="L131" s="78"/>
      <c r="M131" s="78"/>
      <c r="N131" s="78"/>
      <c r="O131" s="78"/>
      <c r="P131" s="78"/>
      <c r="Q131" s="78"/>
      <c r="R131" s="78"/>
    </row>
    <row r="132" spans="1:18" ht="18.75">
      <c r="A132" s="146"/>
      <c r="B132" s="313" t="s">
        <v>15</v>
      </c>
      <c r="C132" s="12"/>
      <c r="D132" s="21"/>
      <c r="E132" s="78"/>
      <c r="F132" s="78"/>
      <c r="G132" s="78"/>
      <c r="H132" s="78"/>
      <c r="I132" s="78"/>
      <c r="J132" s="78"/>
      <c r="K132" s="78"/>
      <c r="L132" s="78"/>
      <c r="M132" s="78"/>
      <c r="N132" s="78"/>
      <c r="O132" s="78"/>
      <c r="P132" s="78"/>
      <c r="Q132" s="78"/>
      <c r="R132" s="78"/>
    </row>
    <row r="133" spans="1:18">
      <c r="A133" s="146"/>
      <c r="B133" s="21"/>
      <c r="C133" s="12"/>
      <c r="D133" s="21"/>
      <c r="E133" s="64" t="s">
        <v>137</v>
      </c>
      <c r="F133" s="64" t="s">
        <v>80</v>
      </c>
      <c r="G133" s="64" t="s">
        <v>1</v>
      </c>
      <c r="H133" s="64" t="s">
        <v>2</v>
      </c>
      <c r="I133" s="64" t="s">
        <v>17</v>
      </c>
      <c r="J133" s="64" t="s">
        <v>18</v>
      </c>
      <c r="K133" s="64" t="s">
        <v>20</v>
      </c>
      <c r="L133" s="64" t="s">
        <v>21</v>
      </c>
      <c r="M133" s="64" t="s">
        <v>24</v>
      </c>
      <c r="N133" s="64" t="s">
        <v>25</v>
      </c>
      <c r="O133" s="64" t="s">
        <v>27</v>
      </c>
      <c r="P133" s="64" t="s">
        <v>28</v>
      </c>
      <c r="Q133" s="64" t="s">
        <v>29</v>
      </c>
      <c r="R133" s="64" t="s">
        <v>30</v>
      </c>
    </row>
    <row r="134" spans="1:18">
      <c r="A134" s="146">
        <v>19</v>
      </c>
      <c r="B134" s="52" t="s">
        <v>307</v>
      </c>
      <c r="C134" s="40"/>
      <c r="D134" s="94"/>
      <c r="E134" s="161">
        <f>E78+E122+E124</f>
        <v>0</v>
      </c>
      <c r="F134" s="303">
        <f t="shared" ref="F134:R134" si="7">F78+F122+F124</f>
        <v>0</v>
      </c>
      <c r="G134" s="333">
        <f t="shared" si="7"/>
        <v>0</v>
      </c>
      <c r="H134" s="333">
        <f t="shared" si="7"/>
        <v>0</v>
      </c>
      <c r="I134" s="333">
        <f t="shared" si="7"/>
        <v>0</v>
      </c>
      <c r="J134" s="333">
        <f t="shared" si="7"/>
        <v>0</v>
      </c>
      <c r="K134" s="333">
        <f t="shared" si="7"/>
        <v>0</v>
      </c>
      <c r="L134" s="333">
        <f t="shared" si="7"/>
        <v>0</v>
      </c>
      <c r="M134" s="333">
        <f t="shared" si="7"/>
        <v>0</v>
      </c>
      <c r="N134" s="333">
        <f t="shared" si="7"/>
        <v>0</v>
      </c>
      <c r="O134" s="333">
        <f t="shared" si="7"/>
        <v>0</v>
      </c>
      <c r="P134" s="333">
        <f t="shared" si="7"/>
        <v>0</v>
      </c>
      <c r="Q134" s="333">
        <f t="shared" si="7"/>
        <v>0</v>
      </c>
      <c r="R134" s="333">
        <f t="shared" si="7"/>
        <v>0</v>
      </c>
    </row>
    <row r="135" spans="1:18" s="291" customFormat="1">
      <c r="A135" s="301" t="s">
        <v>293</v>
      </c>
      <c r="B135" s="217" t="s">
        <v>311</v>
      </c>
      <c r="C135" s="296"/>
      <c r="D135" s="300"/>
      <c r="E135" s="303">
        <f>E75</f>
        <v>0</v>
      </c>
      <c r="F135" s="303">
        <f t="shared" ref="F135:R135" si="8">F75</f>
        <v>0</v>
      </c>
      <c r="G135" s="333">
        <f t="shared" si="8"/>
        <v>0</v>
      </c>
      <c r="H135" s="333">
        <f t="shared" si="8"/>
        <v>0</v>
      </c>
      <c r="I135" s="333">
        <f t="shared" si="8"/>
        <v>0</v>
      </c>
      <c r="J135" s="333">
        <f t="shared" si="8"/>
        <v>0</v>
      </c>
      <c r="K135" s="333">
        <f t="shared" si="8"/>
        <v>0</v>
      </c>
      <c r="L135" s="333">
        <f t="shared" si="8"/>
        <v>0</v>
      </c>
      <c r="M135" s="333">
        <f t="shared" si="8"/>
        <v>0</v>
      </c>
      <c r="N135" s="333">
        <f t="shared" si="8"/>
        <v>0</v>
      </c>
      <c r="O135" s="333">
        <f t="shared" si="8"/>
        <v>0</v>
      </c>
      <c r="P135" s="333">
        <f t="shared" si="8"/>
        <v>0</v>
      </c>
      <c r="Q135" s="333">
        <f t="shared" si="8"/>
        <v>0</v>
      </c>
      <c r="R135" s="333">
        <f t="shared" si="8"/>
        <v>0</v>
      </c>
    </row>
    <row r="136" spans="1:18" s="291" customFormat="1">
      <c r="A136" s="146">
        <v>20</v>
      </c>
      <c r="B136" s="297" t="s">
        <v>377</v>
      </c>
      <c r="C136" s="296"/>
      <c r="D136" s="300"/>
      <c r="E136" s="303">
        <f>E129-E130</f>
        <v>0</v>
      </c>
      <c r="F136" s="303">
        <f>F129-F130</f>
        <v>0</v>
      </c>
      <c r="G136" s="333">
        <f t="shared" ref="G136:R136" si="9">G129-G130</f>
        <v>0</v>
      </c>
      <c r="H136" s="333">
        <f t="shared" si="9"/>
        <v>0</v>
      </c>
      <c r="I136" s="333">
        <f t="shared" si="9"/>
        <v>0</v>
      </c>
      <c r="J136" s="333">
        <f t="shared" si="9"/>
        <v>0</v>
      </c>
      <c r="K136" s="333">
        <f t="shared" si="9"/>
        <v>0</v>
      </c>
      <c r="L136" s="333">
        <f t="shared" si="9"/>
        <v>0</v>
      </c>
      <c r="M136" s="333">
        <f t="shared" si="9"/>
        <v>0</v>
      </c>
      <c r="N136" s="333">
        <f t="shared" si="9"/>
        <v>0</v>
      </c>
      <c r="O136" s="333">
        <f t="shared" si="9"/>
        <v>0</v>
      </c>
      <c r="P136" s="333">
        <f t="shared" si="9"/>
        <v>0</v>
      </c>
      <c r="Q136" s="333">
        <f t="shared" si="9"/>
        <v>0</v>
      </c>
      <c r="R136" s="333">
        <f t="shared" si="9"/>
        <v>0</v>
      </c>
    </row>
    <row r="137" spans="1:18">
      <c r="A137" s="325">
        <v>21</v>
      </c>
      <c r="B137" s="297" t="s">
        <v>294</v>
      </c>
      <c r="C137" s="40"/>
      <c r="D137" s="81"/>
      <c r="E137" s="161">
        <f t="shared" ref="E137:R137" si="10">E134-E135+E136</f>
        <v>0</v>
      </c>
      <c r="F137" s="303">
        <f t="shared" si="10"/>
        <v>0</v>
      </c>
      <c r="G137" s="333">
        <f t="shared" si="10"/>
        <v>0</v>
      </c>
      <c r="H137" s="333">
        <f t="shared" si="10"/>
        <v>0</v>
      </c>
      <c r="I137" s="333">
        <f t="shared" si="10"/>
        <v>0</v>
      </c>
      <c r="J137" s="333">
        <f t="shared" si="10"/>
        <v>0</v>
      </c>
      <c r="K137" s="333">
        <f t="shared" si="10"/>
        <v>0</v>
      </c>
      <c r="L137" s="333">
        <f t="shared" si="10"/>
        <v>0</v>
      </c>
      <c r="M137" s="333">
        <f t="shared" si="10"/>
        <v>0</v>
      </c>
      <c r="N137" s="333">
        <f t="shared" si="10"/>
        <v>0</v>
      </c>
      <c r="O137" s="333">
        <f t="shared" si="10"/>
        <v>0</v>
      </c>
      <c r="P137" s="333">
        <f t="shared" si="10"/>
        <v>0</v>
      </c>
      <c r="Q137" s="333">
        <f t="shared" si="10"/>
        <v>0</v>
      </c>
      <c r="R137" s="333">
        <f t="shared" si="10"/>
        <v>0</v>
      </c>
    </row>
    <row r="138" spans="1:18">
      <c r="A138" s="146">
        <v>22</v>
      </c>
      <c r="B138" s="52" t="s">
        <v>96</v>
      </c>
      <c r="C138" s="40"/>
      <c r="D138" s="81"/>
      <c r="E138" s="161">
        <f t="shared" ref="E138:R138" si="11">E17</f>
        <v>0</v>
      </c>
      <c r="F138" s="303">
        <f t="shared" si="11"/>
        <v>0</v>
      </c>
      <c r="G138" s="82">
        <f t="shared" si="11"/>
        <v>0</v>
      </c>
      <c r="H138" s="299">
        <f t="shared" si="11"/>
        <v>0</v>
      </c>
      <c r="I138" s="299">
        <f t="shared" si="11"/>
        <v>0</v>
      </c>
      <c r="J138" s="299">
        <f t="shared" si="11"/>
        <v>0</v>
      </c>
      <c r="K138" s="299">
        <f t="shared" si="11"/>
        <v>0</v>
      </c>
      <c r="L138" s="299">
        <f t="shared" si="11"/>
        <v>0</v>
      </c>
      <c r="M138" s="299">
        <f t="shared" si="11"/>
        <v>0</v>
      </c>
      <c r="N138" s="299">
        <f t="shared" si="11"/>
        <v>0</v>
      </c>
      <c r="O138" s="299">
        <f t="shared" si="11"/>
        <v>0</v>
      </c>
      <c r="P138" s="299">
        <f t="shared" si="11"/>
        <v>0</v>
      </c>
      <c r="Q138" s="299">
        <f t="shared" si="11"/>
        <v>0</v>
      </c>
      <c r="R138" s="299">
        <f t="shared" si="11"/>
        <v>0</v>
      </c>
    </row>
    <row r="139" spans="1:18">
      <c r="A139" s="146">
        <v>23</v>
      </c>
      <c r="B139" s="52" t="s">
        <v>295</v>
      </c>
      <c r="C139" s="40"/>
      <c r="D139" s="94"/>
      <c r="E139" s="161">
        <f>E137-E138</f>
        <v>0</v>
      </c>
      <c r="F139" s="303">
        <f>F137-F138</f>
        <v>0</v>
      </c>
      <c r="G139" s="299">
        <f t="shared" ref="G139:R139" si="12">G137-G138</f>
        <v>0</v>
      </c>
      <c r="H139" s="299">
        <f t="shared" si="12"/>
        <v>0</v>
      </c>
      <c r="I139" s="299">
        <f t="shared" si="12"/>
        <v>0</v>
      </c>
      <c r="J139" s="299">
        <f t="shared" si="12"/>
        <v>0</v>
      </c>
      <c r="K139" s="299">
        <f t="shared" si="12"/>
        <v>0</v>
      </c>
      <c r="L139" s="299">
        <f t="shared" si="12"/>
        <v>0</v>
      </c>
      <c r="M139" s="299">
        <f t="shared" si="12"/>
        <v>0</v>
      </c>
      <c r="N139" s="299">
        <f t="shared" si="12"/>
        <v>0</v>
      </c>
      <c r="O139" s="299">
        <f t="shared" si="12"/>
        <v>0</v>
      </c>
      <c r="P139" s="299">
        <f t="shared" si="12"/>
        <v>0</v>
      </c>
      <c r="Q139" s="299">
        <f t="shared" si="12"/>
        <v>0</v>
      </c>
      <c r="R139" s="299">
        <f t="shared" si="12"/>
        <v>0</v>
      </c>
    </row>
    <row r="140" spans="1:18" s="2" customFormat="1">
      <c r="A140" s="148"/>
      <c r="B140" s="35"/>
      <c r="C140" s="35"/>
      <c r="D140" s="35"/>
      <c r="E140" s="5"/>
      <c r="F140" s="5"/>
      <c r="G140" s="5"/>
      <c r="H140" s="5"/>
      <c r="I140" s="5"/>
      <c r="J140" s="5"/>
      <c r="K140" s="5"/>
      <c r="L140" s="5"/>
      <c r="M140" s="5"/>
      <c r="N140" s="5"/>
      <c r="O140" s="5"/>
      <c r="P140" s="1"/>
      <c r="Q140" s="1"/>
      <c r="R140" s="1"/>
    </row>
    <row r="141" spans="1:18">
      <c r="A141" s="146"/>
    </row>
    <row r="142" spans="1:18">
      <c r="A142" s="146"/>
    </row>
    <row r="143" spans="1:18">
      <c r="A143" s="146"/>
    </row>
    <row r="144" spans="1:18">
      <c r="A144" s="146"/>
    </row>
    <row r="145" spans="1:1">
      <c r="A145" s="146"/>
    </row>
    <row r="146" spans="1:1">
      <c r="A146" s="146"/>
    </row>
    <row r="147" spans="1:1">
      <c r="A147" s="146"/>
    </row>
    <row r="148" spans="1:1">
      <c r="A148" s="146"/>
    </row>
    <row r="149" spans="1:1">
      <c r="A149" s="146"/>
    </row>
    <row r="150" spans="1:1">
      <c r="A150" s="146"/>
    </row>
  </sheetData>
  <dataConsolidate/>
  <mergeCells count="1">
    <mergeCell ref="E9:F9"/>
  </mergeCells>
  <printOptions horizontalCentered="1"/>
  <pageMargins left="0.44" right="0.5" top="0.52" bottom="0.42" header="0.52" footer="0.4"/>
  <pageSetup scale="33"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R168"/>
  <sheetViews>
    <sheetView showGridLines="0" view="pageBreakPreview" zoomScaleNormal="55" zoomScaleSheetLayoutView="100" workbookViewId="0">
      <selection activeCell="B106" sqref="B106"/>
    </sheetView>
  </sheetViews>
  <sheetFormatPr defaultColWidth="9" defaultRowHeight="15.75"/>
  <cols>
    <col min="1" max="1" width="9" style="155"/>
    <col min="2" max="2" width="67.25" style="35" customWidth="1"/>
    <col min="3" max="3" width="15" style="35" customWidth="1"/>
    <col min="4" max="4" width="19.125" style="35" customWidth="1"/>
    <col min="5" max="14" width="9.75" style="5" customWidth="1"/>
    <col min="15" max="15" width="9.25" style="5" customWidth="1"/>
    <col min="16" max="18" width="9.25" style="1" customWidth="1"/>
    <col min="19" max="131" width="7.125" style="1" customWidth="1"/>
    <col min="132" max="16384" width="9" style="1"/>
  </cols>
  <sheetData>
    <row r="1" spans="1:18" s="2" customFormat="1">
      <c r="A1" s="152"/>
      <c r="B1" s="21" t="s">
        <v>22</v>
      </c>
      <c r="C1" s="21"/>
      <c r="D1" s="12"/>
      <c r="E1" s="4"/>
      <c r="F1" s="4"/>
      <c r="G1" s="4"/>
      <c r="H1" s="4"/>
      <c r="I1" s="4"/>
      <c r="J1" s="4"/>
      <c r="K1" s="4"/>
      <c r="L1" s="4"/>
      <c r="M1" s="4"/>
      <c r="N1" s="4"/>
    </row>
    <row r="2" spans="1:18" s="2" customFormat="1">
      <c r="A2" s="152"/>
      <c r="B2" s="21" t="s">
        <v>23</v>
      </c>
      <c r="C2" s="21"/>
      <c r="D2" s="12"/>
      <c r="E2" s="4"/>
      <c r="F2" s="4"/>
      <c r="G2" s="4"/>
      <c r="H2" s="4"/>
      <c r="I2" s="4"/>
      <c r="J2" s="4"/>
      <c r="K2" s="4"/>
      <c r="L2" s="4"/>
      <c r="M2" s="4"/>
      <c r="N2" s="4"/>
    </row>
    <row r="3" spans="1:18" s="3" customFormat="1">
      <c r="A3" s="152"/>
      <c r="B3" s="135" t="s">
        <v>260</v>
      </c>
      <c r="C3" s="22"/>
      <c r="D3" s="17"/>
    </row>
    <row r="4" spans="1:18" s="3" customFormat="1">
      <c r="A4" s="152"/>
      <c r="B4" s="26" t="s">
        <v>179</v>
      </c>
      <c r="C4" s="22"/>
      <c r="D4" s="16"/>
    </row>
    <row r="5" spans="1:18" s="3" customFormat="1">
      <c r="A5" s="152"/>
      <c r="B5" s="304" t="s">
        <v>185</v>
      </c>
      <c r="C5" s="22"/>
      <c r="D5" s="16"/>
    </row>
    <row r="6" spans="1:18" s="3" customFormat="1">
      <c r="A6" s="152"/>
      <c r="B6" s="16"/>
      <c r="D6" s="16"/>
    </row>
    <row r="7" spans="1:18" s="3" customFormat="1" ht="15.75" customHeight="1">
      <c r="A7" s="152"/>
      <c r="B7" s="151" t="s">
        <v>100</v>
      </c>
      <c r="C7" s="12"/>
      <c r="D7" s="12"/>
      <c r="E7" s="11"/>
      <c r="F7" s="11"/>
      <c r="G7" s="11"/>
      <c r="I7" s="8"/>
      <c r="J7" s="6"/>
      <c r="K7" s="6"/>
      <c r="L7" s="6"/>
      <c r="M7" s="6"/>
      <c r="N7" s="6"/>
      <c r="O7" s="6"/>
    </row>
    <row r="8" spans="1:18" s="3" customFormat="1">
      <c r="A8" s="152"/>
      <c r="B8" s="21"/>
      <c r="C8" s="13"/>
      <c r="D8" s="21"/>
      <c r="E8" s="55"/>
      <c r="F8" s="55"/>
      <c r="G8" s="55"/>
      <c r="H8" s="55"/>
      <c r="I8" s="55"/>
      <c r="J8" s="56" t="s">
        <v>3</v>
      </c>
      <c r="K8" s="57"/>
      <c r="L8" s="57"/>
      <c r="M8" s="57"/>
      <c r="N8" s="57"/>
      <c r="O8" s="58"/>
      <c r="P8" s="59"/>
      <c r="Q8" s="59"/>
      <c r="R8" s="59"/>
    </row>
    <row r="9" spans="1:18" s="3" customFormat="1">
      <c r="A9" s="152"/>
      <c r="B9" s="13"/>
      <c r="C9" s="13"/>
      <c r="D9" s="21"/>
      <c r="E9" s="78" t="s">
        <v>81</v>
      </c>
      <c r="F9" s="78"/>
      <c r="G9" s="60"/>
      <c r="H9" s="61"/>
      <c r="I9" s="61"/>
      <c r="J9" s="62"/>
      <c r="K9" s="63"/>
      <c r="L9" s="63"/>
      <c r="M9" s="63"/>
      <c r="N9" s="63"/>
      <c r="O9" s="58"/>
      <c r="P9" s="59"/>
      <c r="Q9" s="59"/>
      <c r="R9" s="59"/>
    </row>
    <row r="10" spans="1:18" ht="15.75" customHeight="1">
      <c r="B10" s="311" t="s">
        <v>281</v>
      </c>
      <c r="C10" s="30"/>
      <c r="D10" s="75"/>
      <c r="E10" s="78" t="s">
        <v>282</v>
      </c>
      <c r="F10" s="78"/>
      <c r="G10" s="76"/>
      <c r="H10" s="76"/>
      <c r="I10" s="76"/>
      <c r="J10" s="76"/>
      <c r="K10" s="76"/>
      <c r="L10" s="76"/>
      <c r="M10" s="76"/>
      <c r="N10" s="76"/>
      <c r="O10" s="76"/>
      <c r="P10" s="76"/>
      <c r="Q10" s="76"/>
      <c r="R10" s="76"/>
    </row>
    <row r="11" spans="1:18" ht="15.75" customHeight="1">
      <c r="B11" s="27" t="s">
        <v>271</v>
      </c>
      <c r="C11" s="32"/>
      <c r="D11" s="77"/>
      <c r="G11" s="78"/>
      <c r="H11" s="78"/>
      <c r="I11" s="78"/>
      <c r="J11" s="78"/>
      <c r="K11" s="78"/>
      <c r="L11" s="78"/>
      <c r="M11" s="78"/>
      <c r="N11" s="78"/>
      <c r="O11" s="79"/>
      <c r="P11" s="79"/>
      <c r="Q11" s="79"/>
      <c r="R11" s="79"/>
    </row>
    <row r="12" spans="1:18">
      <c r="A12" s="146"/>
      <c r="B12" s="34" t="s">
        <v>42</v>
      </c>
      <c r="C12" s="75"/>
      <c r="D12" s="80" t="s">
        <v>97</v>
      </c>
      <c r="E12" s="64" t="s">
        <v>137</v>
      </c>
      <c r="F12" s="64" t="s">
        <v>80</v>
      </c>
      <c r="G12" s="64" t="s">
        <v>1</v>
      </c>
      <c r="H12" s="64" t="s">
        <v>2</v>
      </c>
      <c r="I12" s="64" t="s">
        <v>17</v>
      </c>
      <c r="J12" s="64" t="s">
        <v>18</v>
      </c>
      <c r="K12" s="64" t="s">
        <v>20</v>
      </c>
      <c r="L12" s="64" t="s">
        <v>21</v>
      </c>
      <c r="M12" s="64" t="s">
        <v>24</v>
      </c>
      <c r="N12" s="64" t="s">
        <v>25</v>
      </c>
      <c r="O12" s="64" t="s">
        <v>27</v>
      </c>
      <c r="P12" s="64" t="s">
        <v>28</v>
      </c>
      <c r="Q12" s="64" t="s">
        <v>29</v>
      </c>
      <c r="R12" s="64" t="s">
        <v>30</v>
      </c>
    </row>
    <row r="13" spans="1:18">
      <c r="A13" s="146" t="s">
        <v>83</v>
      </c>
      <c r="B13" s="14"/>
      <c r="C13" s="199"/>
      <c r="D13" s="66"/>
      <c r="E13" s="160"/>
      <c r="F13" s="160"/>
      <c r="G13" s="66"/>
      <c r="H13" s="66"/>
      <c r="I13" s="66"/>
      <c r="J13" s="66"/>
      <c r="K13" s="66"/>
      <c r="L13" s="66"/>
      <c r="M13" s="66"/>
      <c r="N13" s="66"/>
      <c r="O13" s="67"/>
      <c r="P13" s="67"/>
      <c r="Q13" s="67"/>
      <c r="R13" s="67"/>
    </row>
    <row r="14" spans="1:18">
      <c r="A14" s="146" t="s">
        <v>84</v>
      </c>
      <c r="B14" s="36"/>
      <c r="C14" s="199"/>
      <c r="D14" s="66"/>
      <c r="E14" s="161"/>
      <c r="F14" s="161"/>
      <c r="G14" s="82"/>
      <c r="H14" s="82"/>
      <c r="I14" s="82"/>
      <c r="J14" s="82"/>
      <c r="K14" s="82"/>
      <c r="L14" s="82"/>
      <c r="M14" s="82"/>
      <c r="N14" s="82"/>
      <c r="O14" s="67"/>
      <c r="P14" s="67"/>
      <c r="Q14" s="67"/>
      <c r="R14" s="67"/>
    </row>
    <row r="15" spans="1:18">
      <c r="A15" s="146" t="s">
        <v>85</v>
      </c>
      <c r="B15" s="36"/>
      <c r="C15" s="199"/>
      <c r="D15" s="66"/>
      <c r="E15" s="161"/>
      <c r="F15" s="161"/>
      <c r="G15" s="82"/>
      <c r="H15" s="82"/>
      <c r="I15" s="82"/>
      <c r="J15" s="82"/>
      <c r="K15" s="82"/>
      <c r="L15" s="82"/>
      <c r="M15" s="82"/>
      <c r="N15" s="82"/>
      <c r="O15" s="67"/>
      <c r="P15" s="67"/>
      <c r="Q15" s="67"/>
      <c r="R15" s="67"/>
    </row>
    <row r="16" spans="1:18">
      <c r="A16" s="146" t="s">
        <v>86</v>
      </c>
      <c r="B16" s="14"/>
      <c r="C16" s="199"/>
      <c r="D16" s="66"/>
      <c r="E16" s="160"/>
      <c r="F16" s="160"/>
      <c r="G16" s="66"/>
      <c r="H16" s="66"/>
      <c r="I16" s="66"/>
      <c r="J16" s="66"/>
      <c r="K16" s="66"/>
      <c r="L16" s="66"/>
      <c r="M16" s="66"/>
      <c r="N16" s="66"/>
      <c r="O16" s="67"/>
      <c r="P16" s="67"/>
      <c r="Q16" s="67"/>
      <c r="R16" s="67"/>
    </row>
    <row r="17" spans="1:18" s="291" customFormat="1">
      <c r="A17" s="301" t="s">
        <v>87</v>
      </c>
      <c r="B17" s="39"/>
      <c r="C17" s="199"/>
      <c r="D17" s="66"/>
      <c r="E17" s="162"/>
      <c r="F17" s="162"/>
      <c r="G17" s="85"/>
      <c r="H17" s="85"/>
      <c r="I17" s="85"/>
      <c r="J17" s="85"/>
      <c r="K17" s="85"/>
      <c r="L17" s="85"/>
      <c r="M17" s="85"/>
      <c r="N17" s="85"/>
      <c r="O17" s="86"/>
      <c r="P17" s="86"/>
      <c r="Q17" s="86"/>
      <c r="R17" s="86"/>
    </row>
    <row r="18" spans="1:18" s="291" customFormat="1">
      <c r="A18" s="301" t="s">
        <v>88</v>
      </c>
      <c r="B18" s="39"/>
      <c r="C18" s="199"/>
      <c r="D18" s="66"/>
      <c r="E18" s="162"/>
      <c r="F18" s="162"/>
      <c r="G18" s="85"/>
      <c r="H18" s="85"/>
      <c r="I18" s="85"/>
      <c r="J18" s="85"/>
      <c r="K18" s="85"/>
      <c r="L18" s="85"/>
      <c r="M18" s="85"/>
      <c r="N18" s="85"/>
      <c r="O18" s="86"/>
      <c r="P18" s="86"/>
      <c r="Q18" s="86"/>
      <c r="R18" s="86"/>
    </row>
    <row r="19" spans="1:18" s="291" customFormat="1">
      <c r="A19" s="301" t="s">
        <v>89</v>
      </c>
      <c r="B19" s="39"/>
      <c r="C19" s="199"/>
      <c r="D19" s="66"/>
      <c r="E19" s="162"/>
      <c r="F19" s="162"/>
      <c r="G19" s="85"/>
      <c r="H19" s="85"/>
      <c r="I19" s="85"/>
      <c r="J19" s="85"/>
      <c r="K19" s="85"/>
      <c r="L19" s="85"/>
      <c r="M19" s="85"/>
      <c r="N19" s="85"/>
      <c r="O19" s="86"/>
      <c r="P19" s="86"/>
      <c r="Q19" s="86"/>
      <c r="R19" s="86"/>
    </row>
    <row r="20" spans="1:18">
      <c r="A20" s="146"/>
      <c r="B20" s="43"/>
      <c r="C20" s="12"/>
      <c r="D20" s="21"/>
      <c r="E20" s="98"/>
      <c r="F20" s="99"/>
      <c r="G20" s="99"/>
      <c r="H20" s="99"/>
      <c r="I20" s="99"/>
      <c r="J20" s="99"/>
      <c r="K20" s="99"/>
      <c r="L20" s="99"/>
      <c r="M20" s="99"/>
      <c r="N20" s="99"/>
      <c r="O20" s="100"/>
      <c r="P20" s="100"/>
      <c r="Q20" s="100"/>
      <c r="R20" s="101"/>
    </row>
    <row r="21" spans="1:18">
      <c r="A21" s="146"/>
      <c r="B21" s="27" t="s">
        <v>270</v>
      </c>
      <c r="C21" s="33"/>
      <c r="D21" s="27"/>
      <c r="E21" s="106"/>
      <c r="F21" s="107"/>
      <c r="G21" s="107"/>
      <c r="H21" s="107"/>
      <c r="I21" s="107"/>
      <c r="J21" s="107"/>
      <c r="K21" s="107"/>
      <c r="L21" s="107"/>
      <c r="M21" s="107"/>
      <c r="N21" s="107"/>
      <c r="O21" s="104"/>
      <c r="P21" s="104"/>
      <c r="Q21" s="104"/>
      <c r="R21" s="105"/>
    </row>
    <row r="22" spans="1:18">
      <c r="A22" s="146"/>
      <c r="B22" s="34" t="s">
        <v>35</v>
      </c>
      <c r="C22" s="75"/>
      <c r="D22" s="80" t="s">
        <v>98</v>
      </c>
      <c r="E22" s="298" t="s">
        <v>137</v>
      </c>
      <c r="F22" s="298" t="s">
        <v>80</v>
      </c>
      <c r="G22" s="298" t="s">
        <v>1</v>
      </c>
      <c r="H22" s="298" t="s">
        <v>2</v>
      </c>
      <c r="I22" s="298" t="s">
        <v>17</v>
      </c>
      <c r="J22" s="298" t="s">
        <v>18</v>
      </c>
      <c r="K22" s="298" t="s">
        <v>20</v>
      </c>
      <c r="L22" s="298" t="s">
        <v>21</v>
      </c>
      <c r="M22" s="298" t="s">
        <v>24</v>
      </c>
      <c r="N22" s="298" t="s">
        <v>25</v>
      </c>
      <c r="O22" s="298" t="s">
        <v>27</v>
      </c>
      <c r="P22" s="298" t="s">
        <v>28</v>
      </c>
      <c r="Q22" s="298" t="s">
        <v>29</v>
      </c>
      <c r="R22" s="298" t="s">
        <v>30</v>
      </c>
    </row>
    <row r="23" spans="1:18">
      <c r="A23" s="301" t="s">
        <v>90</v>
      </c>
      <c r="B23" s="14"/>
      <c r="C23" s="199"/>
      <c r="D23" s="66"/>
      <c r="E23" s="163"/>
      <c r="F23" s="163"/>
      <c r="G23" s="89"/>
      <c r="H23" s="89"/>
      <c r="I23" s="89"/>
      <c r="J23" s="89"/>
      <c r="K23" s="89"/>
      <c r="L23" s="89"/>
      <c r="M23" s="89"/>
      <c r="N23" s="89"/>
      <c r="O23" s="90"/>
      <c r="P23" s="90"/>
      <c r="Q23" s="90"/>
      <c r="R23" s="90"/>
    </row>
    <row r="24" spans="1:18" s="291" customFormat="1">
      <c r="A24" s="301" t="s">
        <v>79</v>
      </c>
      <c r="B24" s="14"/>
      <c r="C24" s="199"/>
      <c r="D24" s="66"/>
      <c r="E24" s="163"/>
      <c r="F24" s="163"/>
      <c r="G24" s="89"/>
      <c r="H24" s="89"/>
      <c r="I24" s="89"/>
      <c r="J24" s="89"/>
      <c r="K24" s="89"/>
      <c r="L24" s="89"/>
      <c r="M24" s="89"/>
      <c r="N24" s="89"/>
      <c r="O24" s="90"/>
      <c r="P24" s="90"/>
      <c r="Q24" s="90"/>
      <c r="R24" s="90"/>
    </row>
    <row r="25" spans="1:18">
      <c r="A25" s="146" t="s">
        <v>91</v>
      </c>
      <c r="B25" s="36"/>
      <c r="C25" s="199"/>
      <c r="D25" s="66"/>
      <c r="E25" s="161"/>
      <c r="F25" s="161"/>
      <c r="G25" s="82"/>
      <c r="H25" s="82"/>
      <c r="I25" s="82"/>
      <c r="J25" s="82"/>
      <c r="K25" s="82"/>
      <c r="L25" s="82"/>
      <c r="M25" s="82"/>
      <c r="N25" s="82"/>
      <c r="O25" s="67"/>
      <c r="P25" s="67"/>
      <c r="Q25" s="67"/>
      <c r="R25" s="67"/>
    </row>
    <row r="26" spans="1:18">
      <c r="A26" s="146" t="s">
        <v>229</v>
      </c>
      <c r="B26" s="14"/>
      <c r="C26" s="199"/>
      <c r="D26" s="66"/>
      <c r="E26" s="160"/>
      <c r="F26" s="160"/>
      <c r="G26" s="66"/>
      <c r="H26" s="66"/>
      <c r="I26" s="66"/>
      <c r="J26" s="66"/>
      <c r="K26" s="66"/>
      <c r="L26" s="66"/>
      <c r="M26" s="66"/>
      <c r="N26" s="66"/>
      <c r="O26" s="67"/>
      <c r="P26" s="67"/>
      <c r="Q26" s="67"/>
      <c r="R26" s="67"/>
    </row>
    <row r="27" spans="1:18">
      <c r="A27" s="301" t="s">
        <v>230</v>
      </c>
      <c r="B27" s="14"/>
      <c r="C27" s="199"/>
      <c r="D27" s="66"/>
      <c r="E27" s="160"/>
      <c r="F27" s="160"/>
      <c r="G27" s="66"/>
      <c r="H27" s="66"/>
      <c r="I27" s="66"/>
      <c r="J27" s="66"/>
      <c r="K27" s="66"/>
      <c r="L27" s="66"/>
      <c r="M27" s="66"/>
      <c r="N27" s="66"/>
      <c r="O27" s="67"/>
      <c r="P27" s="67"/>
      <c r="Q27" s="67"/>
      <c r="R27" s="67"/>
    </row>
    <row r="28" spans="1:18" s="291" customFormat="1">
      <c r="A28" s="301" t="s">
        <v>231</v>
      </c>
      <c r="B28" s="39"/>
      <c r="C28" s="230"/>
      <c r="D28" s="85"/>
      <c r="E28" s="162"/>
      <c r="F28" s="162"/>
      <c r="G28" s="85"/>
      <c r="H28" s="85"/>
      <c r="I28" s="85"/>
      <c r="J28" s="85"/>
      <c r="K28" s="85"/>
      <c r="L28" s="85"/>
      <c r="M28" s="85"/>
      <c r="N28" s="85"/>
      <c r="O28" s="86"/>
      <c r="P28" s="86"/>
      <c r="Q28" s="86"/>
      <c r="R28" s="86"/>
    </row>
    <row r="29" spans="1:18" s="291" customFormat="1">
      <c r="A29" s="301" t="s">
        <v>232</v>
      </c>
      <c r="B29" s="39"/>
      <c r="C29" s="230"/>
      <c r="D29" s="85"/>
      <c r="E29" s="162"/>
      <c r="F29" s="162"/>
      <c r="G29" s="85"/>
      <c r="H29" s="85"/>
      <c r="I29" s="85"/>
      <c r="J29" s="85"/>
      <c r="K29" s="85"/>
      <c r="L29" s="85"/>
      <c r="M29" s="85"/>
      <c r="N29" s="85"/>
      <c r="O29" s="86"/>
      <c r="P29" s="86"/>
      <c r="Q29" s="86"/>
      <c r="R29" s="86"/>
    </row>
    <row r="30" spans="1:18" s="291" customFormat="1">
      <c r="B30" s="200"/>
      <c r="C30" s="370"/>
      <c r="D30" s="347"/>
      <c r="E30" s="348"/>
      <c r="F30" s="348"/>
      <c r="G30" s="348"/>
      <c r="H30" s="348"/>
      <c r="I30" s="348"/>
      <c r="J30" s="348"/>
      <c r="K30" s="348"/>
      <c r="L30" s="348"/>
      <c r="M30" s="348"/>
      <c r="N30" s="348"/>
      <c r="O30" s="349"/>
      <c r="P30" s="349"/>
      <c r="Q30" s="349"/>
      <c r="R30" s="349"/>
    </row>
    <row r="31" spans="1:18" ht="31.5">
      <c r="A31" s="146">
        <v>1</v>
      </c>
      <c r="B31" s="231" t="s">
        <v>115</v>
      </c>
      <c r="C31" s="338"/>
      <c r="D31" s="340"/>
      <c r="E31" s="336">
        <f t="shared" ref="E31:R31" si="0">SUM(E13:E19,E23:E30)</f>
        <v>0</v>
      </c>
      <c r="F31" s="339">
        <f t="shared" si="0"/>
        <v>0</v>
      </c>
      <c r="G31" s="339">
        <f t="shared" si="0"/>
        <v>0</v>
      </c>
      <c r="H31" s="336">
        <f t="shared" si="0"/>
        <v>0</v>
      </c>
      <c r="I31" s="336">
        <f t="shared" si="0"/>
        <v>0</v>
      </c>
      <c r="J31" s="336">
        <f t="shared" si="0"/>
        <v>0</v>
      </c>
      <c r="K31" s="336">
        <f t="shared" si="0"/>
        <v>0</v>
      </c>
      <c r="L31" s="336">
        <f t="shared" si="0"/>
        <v>0</v>
      </c>
      <c r="M31" s="336">
        <f t="shared" si="0"/>
        <v>0</v>
      </c>
      <c r="N31" s="336">
        <f t="shared" si="0"/>
        <v>0</v>
      </c>
      <c r="O31" s="336">
        <f t="shared" si="0"/>
        <v>0</v>
      </c>
      <c r="P31" s="336">
        <f t="shared" si="0"/>
        <v>0</v>
      </c>
      <c r="Q31" s="336">
        <f t="shared" si="0"/>
        <v>0</v>
      </c>
      <c r="R31" s="336">
        <f t="shared" si="0"/>
        <v>0</v>
      </c>
    </row>
    <row r="32" spans="1:18">
      <c r="A32" s="146"/>
      <c r="B32" s="33"/>
      <c r="C32" s="33"/>
      <c r="D32" s="27"/>
      <c r="E32" s="108"/>
      <c r="F32" s="109"/>
      <c r="G32" s="109"/>
      <c r="H32" s="109"/>
      <c r="I32" s="109"/>
      <c r="J32" s="109"/>
      <c r="K32" s="109"/>
      <c r="L32" s="109"/>
      <c r="M32" s="109"/>
      <c r="N32" s="109"/>
      <c r="O32" s="109"/>
      <c r="P32" s="109"/>
      <c r="Q32" s="109"/>
      <c r="R32" s="126"/>
    </row>
    <row r="33" spans="1:18">
      <c r="A33" s="146"/>
      <c r="B33" s="27" t="s">
        <v>274</v>
      </c>
      <c r="C33" s="33"/>
      <c r="D33" s="21"/>
      <c r="E33" s="102"/>
      <c r="F33" s="103"/>
      <c r="G33" s="103"/>
      <c r="H33" s="103"/>
      <c r="I33" s="103"/>
      <c r="J33" s="103"/>
      <c r="K33" s="103"/>
      <c r="L33" s="103"/>
      <c r="M33" s="103"/>
      <c r="N33" s="103"/>
      <c r="O33" s="104"/>
      <c r="P33" s="104"/>
      <c r="Q33" s="104"/>
      <c r="R33" s="105"/>
    </row>
    <row r="34" spans="1:18">
      <c r="A34" s="146"/>
      <c r="B34" s="21" t="s">
        <v>34</v>
      </c>
      <c r="C34" s="12"/>
      <c r="D34" s="80" t="s">
        <v>98</v>
      </c>
      <c r="E34" s="298" t="s">
        <v>137</v>
      </c>
      <c r="F34" s="298" t="s">
        <v>80</v>
      </c>
      <c r="G34" s="298" t="s">
        <v>1</v>
      </c>
      <c r="H34" s="298" t="s">
        <v>2</v>
      </c>
      <c r="I34" s="298" t="s">
        <v>17</v>
      </c>
      <c r="J34" s="298" t="s">
        <v>18</v>
      </c>
      <c r="K34" s="298" t="s">
        <v>20</v>
      </c>
      <c r="L34" s="298" t="s">
        <v>21</v>
      </c>
      <c r="M34" s="298" t="s">
        <v>24</v>
      </c>
      <c r="N34" s="298" t="s">
        <v>25</v>
      </c>
      <c r="O34" s="298" t="s">
        <v>27</v>
      </c>
      <c r="P34" s="298" t="s">
        <v>28</v>
      </c>
      <c r="Q34" s="298" t="s">
        <v>29</v>
      </c>
      <c r="R34" s="298" t="s">
        <v>30</v>
      </c>
    </row>
    <row r="35" spans="1:18">
      <c r="A35" s="301" t="s">
        <v>105</v>
      </c>
      <c r="B35" s="14"/>
      <c r="C35" s="40"/>
      <c r="D35" s="97"/>
      <c r="E35" s="182"/>
      <c r="F35" s="182"/>
      <c r="G35" s="118"/>
      <c r="H35" s="118"/>
      <c r="I35" s="118"/>
      <c r="J35" s="118"/>
      <c r="K35" s="118"/>
      <c r="L35" s="118"/>
      <c r="M35" s="118"/>
      <c r="N35" s="120"/>
      <c r="O35" s="119"/>
      <c r="P35" s="119"/>
      <c r="Q35" s="119"/>
      <c r="R35" s="119"/>
    </row>
    <row r="36" spans="1:18">
      <c r="A36" s="301" t="s">
        <v>106</v>
      </c>
      <c r="B36" s="14"/>
      <c r="C36" s="40"/>
      <c r="D36" s="97"/>
      <c r="E36" s="181"/>
      <c r="F36" s="181"/>
      <c r="G36" s="111"/>
      <c r="H36" s="111"/>
      <c r="I36" s="111"/>
      <c r="J36" s="111"/>
      <c r="K36" s="111"/>
      <c r="L36" s="111"/>
      <c r="M36" s="111"/>
      <c r="N36" s="121"/>
      <c r="O36" s="112"/>
      <c r="P36" s="112"/>
      <c r="Q36" s="112"/>
      <c r="R36" s="112"/>
    </row>
    <row r="37" spans="1:18">
      <c r="A37" s="301" t="s">
        <v>107</v>
      </c>
      <c r="B37" s="14"/>
      <c r="C37" s="40"/>
      <c r="D37" s="97"/>
      <c r="E37" s="181"/>
      <c r="F37" s="181"/>
      <c r="G37" s="111"/>
      <c r="H37" s="111"/>
      <c r="I37" s="111"/>
      <c r="J37" s="111"/>
      <c r="K37" s="111"/>
      <c r="L37" s="111"/>
      <c r="M37" s="111"/>
      <c r="N37" s="121"/>
      <c r="O37" s="112"/>
      <c r="P37" s="112"/>
      <c r="Q37" s="112"/>
      <c r="R37" s="112"/>
    </row>
    <row r="38" spans="1:18" s="291" customFormat="1">
      <c r="A38" s="301" t="s">
        <v>108</v>
      </c>
      <c r="B38" s="14"/>
      <c r="C38" s="344"/>
      <c r="D38" s="343"/>
      <c r="E38" s="341"/>
      <c r="F38" s="190"/>
      <c r="G38" s="345"/>
      <c r="H38" s="345"/>
      <c r="I38" s="345"/>
      <c r="J38" s="345"/>
      <c r="K38" s="345"/>
      <c r="L38" s="345"/>
      <c r="M38" s="345"/>
      <c r="N38" s="121"/>
      <c r="O38" s="346"/>
      <c r="P38" s="346"/>
      <c r="Q38" s="346"/>
      <c r="R38" s="346"/>
    </row>
    <row r="39" spans="1:18" s="291" customFormat="1">
      <c r="A39" s="301" t="s">
        <v>233</v>
      </c>
      <c r="B39" s="14"/>
      <c r="C39" s="344"/>
      <c r="D39" s="343"/>
      <c r="E39" s="341"/>
      <c r="F39" s="190"/>
      <c r="G39" s="345"/>
      <c r="H39" s="345"/>
      <c r="I39" s="345"/>
      <c r="J39" s="345"/>
      <c r="K39" s="345"/>
      <c r="L39" s="345"/>
      <c r="M39" s="345"/>
      <c r="N39" s="121"/>
      <c r="O39" s="346"/>
      <c r="P39" s="346"/>
      <c r="Q39" s="346"/>
      <c r="R39" s="346"/>
    </row>
    <row r="40" spans="1:18" s="291" customFormat="1">
      <c r="A40" s="301" t="s">
        <v>234</v>
      </c>
      <c r="B40" s="14"/>
      <c r="C40" s="344"/>
      <c r="D40" s="343"/>
      <c r="E40" s="341"/>
      <c r="F40" s="190"/>
      <c r="G40" s="345"/>
      <c r="H40" s="345"/>
      <c r="I40" s="345"/>
      <c r="J40" s="345"/>
      <c r="K40" s="345"/>
      <c r="L40" s="345"/>
      <c r="M40" s="345"/>
      <c r="N40" s="121"/>
      <c r="O40" s="346"/>
      <c r="P40" s="346"/>
      <c r="Q40" s="346"/>
      <c r="R40" s="346"/>
    </row>
    <row r="41" spans="1:18" s="291" customFormat="1">
      <c r="A41" s="301" t="s">
        <v>235</v>
      </c>
      <c r="B41" s="14"/>
      <c r="C41" s="344"/>
      <c r="D41" s="343"/>
      <c r="E41" s="341"/>
      <c r="F41" s="190"/>
      <c r="G41" s="345"/>
      <c r="H41" s="345"/>
      <c r="I41" s="345"/>
      <c r="J41" s="345"/>
      <c r="K41" s="345"/>
      <c r="L41" s="345"/>
      <c r="M41" s="345"/>
      <c r="N41" s="121"/>
      <c r="O41" s="346"/>
      <c r="P41" s="346"/>
      <c r="Q41" s="346"/>
      <c r="R41" s="346"/>
    </row>
    <row r="42" spans="1:18" s="291" customFormat="1">
      <c r="A42" s="301" t="s">
        <v>236</v>
      </c>
      <c r="B42" s="14"/>
      <c r="C42" s="344"/>
      <c r="D42" s="343"/>
      <c r="E42" s="341"/>
      <c r="F42" s="190"/>
      <c r="G42" s="345"/>
      <c r="H42" s="345"/>
      <c r="I42" s="345"/>
      <c r="J42" s="345"/>
      <c r="K42" s="345"/>
      <c r="L42" s="345"/>
      <c r="M42" s="345"/>
      <c r="N42" s="121"/>
      <c r="O42" s="346"/>
      <c r="P42" s="346"/>
      <c r="Q42" s="346"/>
      <c r="R42" s="346"/>
    </row>
    <row r="43" spans="1:18" s="291" customFormat="1">
      <c r="A43" s="301" t="s">
        <v>109</v>
      </c>
      <c r="B43" s="14"/>
      <c r="C43" s="344"/>
      <c r="D43" s="343"/>
      <c r="E43" s="341"/>
      <c r="F43" s="190"/>
      <c r="G43" s="345"/>
      <c r="H43" s="345"/>
      <c r="I43" s="345"/>
      <c r="J43" s="345"/>
      <c r="K43" s="345"/>
      <c r="L43" s="345"/>
      <c r="M43" s="345"/>
      <c r="N43" s="121"/>
      <c r="O43" s="346"/>
      <c r="P43" s="346"/>
      <c r="Q43" s="346"/>
      <c r="R43" s="346"/>
    </row>
    <row r="44" spans="1:18" s="291" customFormat="1">
      <c r="A44" s="301" t="s">
        <v>110</v>
      </c>
      <c r="B44" s="14"/>
      <c r="C44" s="296"/>
      <c r="D44" s="97"/>
      <c r="E44" s="181"/>
      <c r="F44" s="190"/>
      <c r="G44" s="111"/>
      <c r="H44" s="111"/>
      <c r="I44" s="111"/>
      <c r="J44" s="111"/>
      <c r="K44" s="111"/>
      <c r="L44" s="111"/>
      <c r="M44" s="111"/>
      <c r="N44" s="121"/>
      <c r="O44" s="112"/>
      <c r="P44" s="112"/>
      <c r="Q44" s="112"/>
      <c r="R44" s="112"/>
    </row>
    <row r="45" spans="1:18" s="291" customFormat="1">
      <c r="A45" s="301" t="s">
        <v>111</v>
      </c>
      <c r="B45" s="14"/>
      <c r="C45" s="296"/>
      <c r="D45" s="97"/>
      <c r="E45" s="181"/>
      <c r="F45" s="190"/>
      <c r="G45" s="111"/>
      <c r="H45" s="111"/>
      <c r="I45" s="111"/>
      <c r="J45" s="111"/>
      <c r="K45" s="111"/>
      <c r="L45" s="111"/>
      <c r="M45" s="111"/>
      <c r="N45" s="121"/>
      <c r="O45" s="112"/>
      <c r="P45" s="112"/>
      <c r="Q45" s="112"/>
      <c r="R45" s="112"/>
    </row>
    <row r="46" spans="1:18" s="291" customFormat="1">
      <c r="A46" s="301" t="s">
        <v>112</v>
      </c>
      <c r="B46" s="14"/>
      <c r="C46" s="344"/>
      <c r="D46" s="343"/>
      <c r="E46" s="341"/>
      <c r="F46" s="190"/>
      <c r="G46" s="345"/>
      <c r="H46" s="345"/>
      <c r="I46" s="345"/>
      <c r="J46" s="345"/>
      <c r="K46" s="345"/>
      <c r="L46" s="345"/>
      <c r="M46" s="345"/>
      <c r="N46" s="121"/>
      <c r="O46" s="346"/>
      <c r="P46" s="346"/>
      <c r="Q46" s="346"/>
      <c r="R46" s="346"/>
    </row>
    <row r="47" spans="1:18" s="291" customFormat="1">
      <c r="A47" s="301" t="s">
        <v>237</v>
      </c>
      <c r="B47" s="14"/>
      <c r="C47" s="296"/>
      <c r="D47" s="97"/>
      <c r="E47" s="181"/>
      <c r="F47" s="190"/>
      <c r="G47" s="111"/>
      <c r="H47" s="111"/>
      <c r="I47" s="111"/>
      <c r="J47" s="111"/>
      <c r="K47" s="111"/>
      <c r="L47" s="111"/>
      <c r="M47" s="111"/>
      <c r="N47" s="121"/>
      <c r="O47" s="112"/>
      <c r="P47" s="112"/>
      <c r="Q47" s="112"/>
      <c r="R47" s="112"/>
    </row>
    <row r="48" spans="1:18" s="291" customFormat="1">
      <c r="A48" s="309" t="s">
        <v>238</v>
      </c>
      <c r="B48" s="14"/>
      <c r="C48" s="296"/>
      <c r="D48" s="97"/>
      <c r="E48" s="181"/>
      <c r="F48" s="190"/>
      <c r="G48" s="111"/>
      <c r="H48" s="111"/>
      <c r="I48" s="111"/>
      <c r="J48" s="111"/>
      <c r="K48" s="111"/>
      <c r="L48" s="111"/>
      <c r="M48" s="111"/>
      <c r="N48" s="121"/>
      <c r="O48" s="112"/>
      <c r="P48" s="112"/>
      <c r="Q48" s="112"/>
      <c r="R48" s="112"/>
    </row>
    <row r="49" spans="1:18">
      <c r="A49" s="371"/>
      <c r="B49" s="43"/>
      <c r="C49" s="43"/>
      <c r="D49" s="87"/>
      <c r="E49" s="98"/>
      <c r="F49" s="99"/>
      <c r="G49" s="99"/>
      <c r="H49" s="99"/>
      <c r="I49" s="99"/>
      <c r="J49" s="99"/>
      <c r="K49" s="99"/>
      <c r="L49" s="99"/>
      <c r="M49" s="99"/>
      <c r="N49" s="99"/>
      <c r="O49" s="100"/>
      <c r="P49" s="100"/>
      <c r="Q49" s="100"/>
      <c r="R49" s="101"/>
    </row>
    <row r="50" spans="1:18">
      <c r="A50" s="146"/>
      <c r="B50" s="27" t="s">
        <v>276</v>
      </c>
      <c r="C50" s="12"/>
      <c r="D50" s="27"/>
      <c r="E50" s="106"/>
      <c r="F50" s="107"/>
      <c r="G50" s="107"/>
      <c r="H50" s="107"/>
      <c r="I50" s="107"/>
      <c r="J50" s="107"/>
      <c r="K50" s="107"/>
      <c r="L50" s="107"/>
      <c r="M50" s="107"/>
      <c r="N50" s="107"/>
      <c r="O50" s="104"/>
      <c r="P50" s="104"/>
      <c r="Q50" s="104"/>
      <c r="R50" s="105"/>
    </row>
    <row r="51" spans="1:18">
      <c r="A51" s="146"/>
      <c r="B51" s="21" t="s">
        <v>35</v>
      </c>
      <c r="C51" s="12"/>
      <c r="D51" s="80" t="s">
        <v>98</v>
      </c>
      <c r="E51" s="298" t="s">
        <v>137</v>
      </c>
      <c r="F51" s="298" t="s">
        <v>80</v>
      </c>
      <c r="G51" s="298" t="s">
        <v>1</v>
      </c>
      <c r="H51" s="298" t="s">
        <v>2</v>
      </c>
      <c r="I51" s="298" t="s">
        <v>17</v>
      </c>
      <c r="J51" s="298" t="s">
        <v>18</v>
      </c>
      <c r="K51" s="298" t="s">
        <v>20</v>
      </c>
      <c r="L51" s="298" t="s">
        <v>21</v>
      </c>
      <c r="M51" s="298" t="s">
        <v>24</v>
      </c>
      <c r="N51" s="298" t="s">
        <v>25</v>
      </c>
      <c r="O51" s="298" t="s">
        <v>27</v>
      </c>
      <c r="P51" s="298" t="s">
        <v>28</v>
      </c>
      <c r="Q51" s="298" t="s">
        <v>29</v>
      </c>
      <c r="R51" s="298" t="s">
        <v>30</v>
      </c>
    </row>
    <row r="52" spans="1:18">
      <c r="A52" s="301" t="s">
        <v>350</v>
      </c>
      <c r="B52" s="44"/>
      <c r="C52" s="40"/>
      <c r="D52" s="235"/>
      <c r="E52" s="182"/>
      <c r="F52" s="182"/>
      <c r="G52" s="118"/>
      <c r="H52" s="118"/>
      <c r="I52" s="118"/>
      <c r="J52" s="118"/>
      <c r="K52" s="118"/>
      <c r="L52" s="118"/>
      <c r="M52" s="118"/>
      <c r="N52" s="120"/>
      <c r="O52" s="119"/>
      <c r="P52" s="119"/>
      <c r="Q52" s="119"/>
      <c r="R52" s="119"/>
    </row>
    <row r="53" spans="1:18" s="291" customFormat="1">
      <c r="A53" s="301" t="s">
        <v>351</v>
      </c>
      <c r="B53" s="44"/>
      <c r="C53" s="296"/>
      <c r="D53" s="235"/>
      <c r="E53" s="182"/>
      <c r="F53" s="182"/>
      <c r="G53" s="118"/>
      <c r="H53" s="118"/>
      <c r="I53" s="118"/>
      <c r="J53" s="118"/>
      <c r="K53" s="118"/>
      <c r="L53" s="118"/>
      <c r="M53" s="118"/>
      <c r="N53" s="120"/>
      <c r="O53" s="119"/>
      <c r="P53" s="119"/>
      <c r="Q53" s="119"/>
      <c r="R53" s="119"/>
    </row>
    <row r="54" spans="1:18" s="291" customFormat="1">
      <c r="A54" s="301" t="s">
        <v>352</v>
      </c>
      <c r="B54" s="44"/>
      <c r="C54" s="296"/>
      <c r="D54" s="235"/>
      <c r="E54" s="182"/>
      <c r="F54" s="182"/>
      <c r="G54" s="118"/>
      <c r="H54" s="118"/>
      <c r="I54" s="118"/>
      <c r="J54" s="118"/>
      <c r="K54" s="118"/>
      <c r="L54" s="118"/>
      <c r="M54" s="118"/>
      <c r="N54" s="120"/>
      <c r="O54" s="119"/>
      <c r="P54" s="119"/>
      <c r="Q54" s="119"/>
      <c r="R54" s="119"/>
    </row>
    <row r="55" spans="1:18" s="291" customFormat="1">
      <c r="A55" s="301" t="s">
        <v>354</v>
      </c>
      <c r="B55" s="44"/>
      <c r="C55" s="296"/>
      <c r="D55" s="235"/>
      <c r="E55" s="182"/>
      <c r="F55" s="182"/>
      <c r="G55" s="118"/>
      <c r="H55" s="118"/>
      <c r="I55" s="118"/>
      <c r="J55" s="118"/>
      <c r="K55" s="118"/>
      <c r="L55" s="118"/>
      <c r="M55" s="118"/>
      <c r="N55" s="120"/>
      <c r="O55" s="119"/>
      <c r="P55" s="119"/>
      <c r="Q55" s="119"/>
      <c r="R55" s="119"/>
    </row>
    <row r="56" spans="1:18" s="291" customFormat="1">
      <c r="A56" s="301" t="s">
        <v>355</v>
      </c>
      <c r="B56" s="44"/>
      <c r="C56" s="296"/>
      <c r="D56" s="235"/>
      <c r="E56" s="182"/>
      <c r="F56" s="182"/>
      <c r="G56" s="118"/>
      <c r="H56" s="118"/>
      <c r="I56" s="118"/>
      <c r="J56" s="118"/>
      <c r="K56" s="118"/>
      <c r="L56" s="118"/>
      <c r="M56" s="118"/>
      <c r="N56" s="120"/>
      <c r="O56" s="119"/>
      <c r="P56" s="119"/>
      <c r="Q56" s="119"/>
      <c r="R56" s="119"/>
    </row>
    <row r="57" spans="1:18">
      <c r="A57" s="301" t="s">
        <v>353</v>
      </c>
      <c r="B57" s="44"/>
      <c r="C57" s="40"/>
      <c r="D57" s="235"/>
      <c r="E57" s="181"/>
      <c r="F57" s="181"/>
      <c r="G57" s="111"/>
      <c r="H57" s="111"/>
      <c r="I57" s="111"/>
      <c r="J57" s="111"/>
      <c r="K57" s="111"/>
      <c r="L57" s="111"/>
      <c r="M57" s="111"/>
      <c r="N57" s="121"/>
      <c r="O57" s="112"/>
      <c r="P57" s="112"/>
      <c r="Q57" s="112"/>
      <c r="R57" s="112"/>
    </row>
    <row r="58" spans="1:18">
      <c r="A58" s="146"/>
      <c r="B58" s="206"/>
      <c r="C58" s="207"/>
      <c r="D58" s="208"/>
      <c r="E58" s="209"/>
      <c r="F58" s="209"/>
      <c r="G58" s="209"/>
      <c r="H58" s="209"/>
      <c r="I58" s="209"/>
      <c r="J58" s="209"/>
      <c r="K58" s="209"/>
      <c r="L58" s="209"/>
      <c r="M58" s="209"/>
      <c r="N58" s="203"/>
      <c r="O58" s="205"/>
      <c r="P58" s="205"/>
      <c r="Q58" s="205"/>
      <c r="R58" s="205"/>
    </row>
    <row r="59" spans="1:18">
      <c r="A59" s="146">
        <v>2</v>
      </c>
      <c r="B59" s="232" t="s">
        <v>356</v>
      </c>
      <c r="C59" s="233"/>
      <c r="D59" s="234"/>
      <c r="E59" s="384">
        <f t="shared" ref="E59:R59" si="1">SUM(E35:E48,E52:E57)</f>
        <v>0</v>
      </c>
      <c r="F59" s="384">
        <f t="shared" si="1"/>
        <v>0</v>
      </c>
      <c r="G59" s="70">
        <f t="shared" si="1"/>
        <v>0</v>
      </c>
      <c r="H59" s="70">
        <f t="shared" si="1"/>
        <v>0</v>
      </c>
      <c r="I59" s="70">
        <f t="shared" si="1"/>
        <v>0</v>
      </c>
      <c r="J59" s="70">
        <f t="shared" si="1"/>
        <v>0</v>
      </c>
      <c r="K59" s="70">
        <f t="shared" si="1"/>
        <v>0</v>
      </c>
      <c r="L59" s="70">
        <f t="shared" si="1"/>
        <v>0</v>
      </c>
      <c r="M59" s="70">
        <f t="shared" si="1"/>
        <v>0</v>
      </c>
      <c r="N59" s="70">
        <f t="shared" si="1"/>
        <v>0</v>
      </c>
      <c r="O59" s="70">
        <f t="shared" si="1"/>
        <v>0</v>
      </c>
      <c r="P59" s="70">
        <f t="shared" si="1"/>
        <v>0</v>
      </c>
      <c r="Q59" s="70">
        <f t="shared" si="1"/>
        <v>0</v>
      </c>
      <c r="R59" s="70">
        <f t="shared" si="1"/>
        <v>0</v>
      </c>
    </row>
    <row r="60" spans="1:18">
      <c r="A60" s="146"/>
      <c r="B60" s="214"/>
      <c r="C60" s="215"/>
      <c r="D60" s="223"/>
      <c r="E60" s="224"/>
      <c r="F60" s="224"/>
      <c r="G60" s="224"/>
      <c r="H60" s="224"/>
      <c r="I60" s="224"/>
      <c r="J60" s="224"/>
      <c r="K60" s="224"/>
      <c r="L60" s="224"/>
      <c r="M60" s="224"/>
      <c r="N60" s="224"/>
      <c r="O60" s="224"/>
      <c r="P60" s="224"/>
      <c r="Q60" s="224"/>
      <c r="R60" s="216"/>
    </row>
    <row r="61" spans="1:18" ht="15" customHeight="1">
      <c r="A61" s="146">
        <v>3</v>
      </c>
      <c r="B61" s="219" t="s">
        <v>116</v>
      </c>
      <c r="C61" s="220"/>
      <c r="D61" s="221"/>
      <c r="E61" s="381">
        <f t="shared" ref="E61:R61" si="2">E31+E59</f>
        <v>0</v>
      </c>
      <c r="F61" s="381">
        <f t="shared" si="2"/>
        <v>0</v>
      </c>
      <c r="G61" s="222">
        <f t="shared" si="2"/>
        <v>0</v>
      </c>
      <c r="H61" s="222">
        <f t="shared" si="2"/>
        <v>0</v>
      </c>
      <c r="I61" s="222">
        <f t="shared" si="2"/>
        <v>0</v>
      </c>
      <c r="J61" s="222">
        <f t="shared" si="2"/>
        <v>0</v>
      </c>
      <c r="K61" s="222">
        <f t="shared" si="2"/>
        <v>0</v>
      </c>
      <c r="L61" s="222">
        <f t="shared" si="2"/>
        <v>0</v>
      </c>
      <c r="M61" s="222">
        <f t="shared" si="2"/>
        <v>0</v>
      </c>
      <c r="N61" s="222">
        <f t="shared" si="2"/>
        <v>0</v>
      </c>
      <c r="O61" s="222">
        <f t="shared" si="2"/>
        <v>0</v>
      </c>
      <c r="P61" s="222">
        <f t="shared" si="2"/>
        <v>0</v>
      </c>
      <c r="Q61" s="222">
        <f t="shared" si="2"/>
        <v>0</v>
      </c>
      <c r="R61" s="222">
        <f t="shared" si="2"/>
        <v>0</v>
      </c>
    </row>
    <row r="62" spans="1:18">
      <c r="A62" s="146"/>
      <c r="B62" s="27"/>
      <c r="C62" s="33"/>
      <c r="D62" s="27"/>
      <c r="E62" s="78"/>
      <c r="F62" s="78"/>
      <c r="G62" s="78"/>
      <c r="H62" s="78"/>
      <c r="I62" s="78"/>
      <c r="J62" s="78"/>
      <c r="K62" s="78"/>
      <c r="L62" s="78"/>
      <c r="M62" s="78"/>
      <c r="N62" s="78"/>
      <c r="O62" s="78"/>
      <c r="P62" s="78"/>
      <c r="Q62" s="78"/>
      <c r="R62" s="78"/>
    </row>
    <row r="63" spans="1:18" ht="15" customHeight="1">
      <c r="A63" s="146"/>
      <c r="B63" s="122"/>
      <c r="C63" s="123"/>
      <c r="D63" s="92"/>
      <c r="E63" s="78"/>
      <c r="F63" s="78"/>
      <c r="G63" s="78"/>
      <c r="H63" s="78"/>
      <c r="I63" s="78"/>
      <c r="J63" s="78"/>
      <c r="K63" s="78"/>
      <c r="L63" s="78"/>
      <c r="M63" s="78"/>
      <c r="N63" s="78"/>
      <c r="O63" s="78"/>
      <c r="P63" s="78"/>
      <c r="Q63" s="78"/>
      <c r="R63" s="78"/>
    </row>
    <row r="64" spans="1:18" s="48" customFormat="1" ht="15" customHeight="1">
      <c r="A64" s="147"/>
      <c r="B64" s="311" t="s">
        <v>132</v>
      </c>
      <c r="C64" s="45"/>
      <c r="D64" s="92"/>
      <c r="E64" s="92"/>
      <c r="F64" s="92"/>
      <c r="G64" s="93"/>
      <c r="H64" s="93"/>
      <c r="I64" s="93"/>
      <c r="J64" s="93"/>
      <c r="K64" s="93"/>
      <c r="L64" s="93"/>
      <c r="M64" s="93"/>
      <c r="N64" s="93"/>
      <c r="O64" s="79"/>
      <c r="P64" s="79"/>
      <c r="Q64" s="79"/>
      <c r="R64" s="79"/>
    </row>
    <row r="65" spans="1:18" ht="15" customHeight="1">
      <c r="A65" s="146"/>
      <c r="B65" s="27" t="s">
        <v>277</v>
      </c>
      <c r="C65" s="33"/>
      <c r="D65" s="92"/>
      <c r="E65" s="92"/>
      <c r="F65" s="92"/>
      <c r="G65" s="93"/>
      <c r="H65" s="93"/>
      <c r="I65" s="93"/>
      <c r="J65" s="93"/>
      <c r="K65" s="93"/>
      <c r="L65" s="93"/>
      <c r="M65" s="93"/>
      <c r="N65" s="93"/>
      <c r="O65" s="79"/>
      <c r="P65" s="79"/>
      <c r="Q65" s="79"/>
      <c r="R65" s="79"/>
    </row>
    <row r="66" spans="1:18">
      <c r="A66" s="146"/>
      <c r="B66" s="21" t="s">
        <v>39</v>
      </c>
      <c r="C66" s="32"/>
      <c r="D66" s="80" t="s">
        <v>98</v>
      </c>
      <c r="E66" s="298" t="s">
        <v>137</v>
      </c>
      <c r="F66" s="298" t="s">
        <v>80</v>
      </c>
      <c r="G66" s="64" t="s">
        <v>1</v>
      </c>
      <c r="H66" s="64" t="s">
        <v>2</v>
      </c>
      <c r="I66" s="64" t="s">
        <v>17</v>
      </c>
      <c r="J66" s="64" t="s">
        <v>18</v>
      </c>
      <c r="K66" s="64" t="s">
        <v>20</v>
      </c>
      <c r="L66" s="64" t="s">
        <v>21</v>
      </c>
      <c r="M66" s="64" t="s">
        <v>24</v>
      </c>
      <c r="N66" s="64" t="s">
        <v>25</v>
      </c>
      <c r="O66" s="64" t="s">
        <v>27</v>
      </c>
      <c r="P66" s="64" t="s">
        <v>28</v>
      </c>
      <c r="Q66" s="64" t="s">
        <v>29</v>
      </c>
      <c r="R66" s="64" t="s">
        <v>30</v>
      </c>
    </row>
    <row r="67" spans="1:18" s="2" customFormat="1">
      <c r="A67" s="302" t="s">
        <v>117</v>
      </c>
      <c r="B67" s="124"/>
      <c r="C67" s="194"/>
      <c r="D67" s="236"/>
      <c r="E67" s="179"/>
      <c r="F67" s="179"/>
      <c r="G67" s="111"/>
      <c r="H67" s="111"/>
      <c r="I67" s="111"/>
      <c r="J67" s="111"/>
      <c r="K67" s="111"/>
      <c r="L67" s="111"/>
      <c r="M67" s="111"/>
      <c r="N67" s="121"/>
      <c r="O67" s="112"/>
      <c r="P67" s="112"/>
      <c r="Q67" s="112"/>
      <c r="R67" s="112"/>
    </row>
    <row r="68" spans="1:18" s="2" customFormat="1">
      <c r="A68" s="302" t="s">
        <v>118</v>
      </c>
      <c r="B68" s="53"/>
      <c r="C68" s="194"/>
      <c r="D68" s="236"/>
      <c r="E68" s="179"/>
      <c r="F68" s="179"/>
      <c r="G68" s="111"/>
      <c r="H68" s="111"/>
      <c r="I68" s="111"/>
      <c r="J68" s="111"/>
      <c r="K68" s="111"/>
      <c r="L68" s="111"/>
      <c r="M68" s="111"/>
      <c r="N68" s="121"/>
      <c r="O68" s="112"/>
      <c r="P68" s="112"/>
      <c r="Q68" s="112"/>
      <c r="R68" s="112"/>
    </row>
    <row r="69" spans="1:18" s="2" customFormat="1">
      <c r="A69" s="302" t="s">
        <v>119</v>
      </c>
      <c r="B69" s="53"/>
      <c r="C69" s="194"/>
      <c r="D69" s="236"/>
      <c r="E69" s="179"/>
      <c r="F69" s="179"/>
      <c r="G69" s="111"/>
      <c r="H69" s="111"/>
      <c r="I69" s="111"/>
      <c r="J69" s="111"/>
      <c r="K69" s="111"/>
      <c r="L69" s="111"/>
      <c r="M69" s="111"/>
      <c r="N69" s="121"/>
      <c r="O69" s="112"/>
      <c r="P69" s="112"/>
      <c r="Q69" s="112"/>
      <c r="R69" s="112"/>
    </row>
    <row r="70" spans="1:18" s="2" customFormat="1">
      <c r="A70" s="302" t="s">
        <v>120</v>
      </c>
      <c r="B70" s="53"/>
      <c r="C70" s="194"/>
      <c r="D70" s="236"/>
      <c r="E70" s="179"/>
      <c r="F70" s="179"/>
      <c r="G70" s="111"/>
      <c r="H70" s="111"/>
      <c r="I70" s="111"/>
      <c r="J70" s="111"/>
      <c r="K70" s="111"/>
      <c r="L70" s="111"/>
      <c r="M70" s="111"/>
      <c r="N70" s="121"/>
      <c r="O70" s="112"/>
      <c r="P70" s="112"/>
      <c r="Q70" s="112"/>
      <c r="R70" s="112"/>
    </row>
    <row r="71" spans="1:18" s="2" customFormat="1">
      <c r="A71" s="301" t="s">
        <v>121</v>
      </c>
      <c r="B71" s="53"/>
      <c r="C71" s="194"/>
      <c r="D71" s="236"/>
      <c r="E71" s="179"/>
      <c r="F71" s="179"/>
      <c r="G71" s="111"/>
      <c r="H71" s="111"/>
      <c r="I71" s="111"/>
      <c r="J71" s="111"/>
      <c r="K71" s="111"/>
      <c r="L71" s="111"/>
      <c r="M71" s="111"/>
      <c r="N71" s="121"/>
      <c r="O71" s="112"/>
      <c r="P71" s="112"/>
      <c r="Q71" s="112"/>
      <c r="R71" s="112"/>
    </row>
    <row r="72" spans="1:18" s="2" customFormat="1">
      <c r="A72" s="302" t="s">
        <v>239</v>
      </c>
      <c r="B72" s="53"/>
      <c r="C72" s="194"/>
      <c r="D72" s="236"/>
      <c r="E72" s="179"/>
      <c r="F72" s="179"/>
      <c r="G72" s="111"/>
      <c r="H72" s="111"/>
      <c r="I72" s="111"/>
      <c r="J72" s="111"/>
      <c r="K72" s="111"/>
      <c r="L72" s="111"/>
      <c r="M72" s="111"/>
      <c r="N72" s="121"/>
      <c r="O72" s="112"/>
      <c r="P72" s="112"/>
      <c r="Q72" s="112"/>
      <c r="R72" s="112"/>
    </row>
    <row r="73" spans="1:18" s="2" customFormat="1">
      <c r="A73" s="302" t="s">
        <v>240</v>
      </c>
      <c r="B73" s="53"/>
      <c r="C73" s="194"/>
      <c r="D73" s="236"/>
      <c r="E73" s="179"/>
      <c r="F73" s="179"/>
      <c r="G73" s="111"/>
      <c r="H73" s="111"/>
      <c r="I73" s="111"/>
      <c r="J73" s="111"/>
      <c r="K73" s="111"/>
      <c r="L73" s="111"/>
      <c r="M73" s="111"/>
      <c r="N73" s="121"/>
      <c r="O73" s="112"/>
      <c r="P73" s="112"/>
      <c r="Q73" s="112"/>
      <c r="R73" s="112"/>
    </row>
    <row r="74" spans="1:18" s="2" customFormat="1">
      <c r="A74" s="302" t="s">
        <v>241</v>
      </c>
      <c r="B74" s="53"/>
      <c r="C74" s="194"/>
      <c r="D74" s="236"/>
      <c r="E74" s="179"/>
      <c r="F74" s="179"/>
      <c r="G74" s="111"/>
      <c r="H74" s="111"/>
      <c r="I74" s="111"/>
      <c r="J74" s="111"/>
      <c r="K74" s="111"/>
      <c r="L74" s="111"/>
      <c r="M74" s="111"/>
      <c r="N74" s="121"/>
      <c r="O74" s="112"/>
      <c r="P74" s="112"/>
      <c r="Q74" s="112"/>
      <c r="R74" s="112"/>
    </row>
    <row r="75" spans="1:18" s="2" customFormat="1">
      <c r="A75" s="302" t="s">
        <v>242</v>
      </c>
      <c r="B75" s="53"/>
      <c r="C75" s="194"/>
      <c r="D75" s="236"/>
      <c r="E75" s="179"/>
      <c r="F75" s="179"/>
      <c r="G75" s="111"/>
      <c r="H75" s="111"/>
      <c r="I75" s="111"/>
      <c r="J75" s="111"/>
      <c r="K75" s="111"/>
      <c r="L75" s="111"/>
      <c r="M75" s="111"/>
      <c r="N75" s="121"/>
      <c r="O75" s="112"/>
      <c r="P75" s="112"/>
      <c r="Q75" s="112"/>
      <c r="R75" s="112"/>
    </row>
    <row r="76" spans="1:18" s="2" customFormat="1">
      <c r="A76" s="302" t="s">
        <v>243</v>
      </c>
      <c r="B76" s="53"/>
      <c r="C76" s="194"/>
      <c r="D76" s="236"/>
      <c r="E76" s="179"/>
      <c r="F76" s="179"/>
      <c r="G76" s="111"/>
      <c r="H76" s="111"/>
      <c r="I76" s="111"/>
      <c r="J76" s="111"/>
      <c r="K76" s="111"/>
      <c r="L76" s="111"/>
      <c r="M76" s="111"/>
      <c r="N76" s="121"/>
      <c r="O76" s="112"/>
      <c r="P76" s="112"/>
      <c r="Q76" s="112"/>
      <c r="R76" s="112"/>
    </row>
    <row r="77" spans="1:18" s="2" customFormat="1">
      <c r="A77" s="302" t="s">
        <v>244</v>
      </c>
      <c r="B77" s="53"/>
      <c r="C77" s="194"/>
      <c r="D77" s="236"/>
      <c r="E77" s="179"/>
      <c r="F77" s="179"/>
      <c r="G77" s="111"/>
      <c r="H77" s="111"/>
      <c r="I77" s="111"/>
      <c r="J77" s="111"/>
      <c r="K77" s="111"/>
      <c r="L77" s="111"/>
      <c r="M77" s="111"/>
      <c r="N77" s="121"/>
      <c r="O77" s="112"/>
      <c r="P77" s="112"/>
      <c r="Q77" s="112"/>
      <c r="R77" s="112"/>
    </row>
    <row r="78" spans="1:18" s="2" customFormat="1">
      <c r="A78" s="302" t="s">
        <v>245</v>
      </c>
      <c r="B78" s="53"/>
      <c r="C78" s="194"/>
      <c r="D78" s="236"/>
      <c r="E78" s="179"/>
      <c r="F78" s="179"/>
      <c r="G78" s="111"/>
      <c r="H78" s="111"/>
      <c r="I78" s="111"/>
      <c r="J78" s="111"/>
      <c r="K78" s="111"/>
      <c r="L78" s="111"/>
      <c r="M78" s="111"/>
      <c r="N78" s="121"/>
      <c r="O78" s="112"/>
      <c r="P78" s="112"/>
      <c r="Q78" s="112"/>
      <c r="R78" s="112"/>
    </row>
    <row r="79" spans="1:18" s="2" customFormat="1">
      <c r="A79" s="302" t="s">
        <v>246</v>
      </c>
      <c r="B79" s="53"/>
      <c r="C79" s="194"/>
      <c r="D79" s="236"/>
      <c r="E79" s="179"/>
      <c r="F79" s="179"/>
      <c r="G79" s="111"/>
      <c r="H79" s="111"/>
      <c r="I79" s="111"/>
      <c r="J79" s="111"/>
      <c r="K79" s="111"/>
      <c r="L79" s="111"/>
      <c r="M79" s="111"/>
      <c r="N79" s="121"/>
      <c r="O79" s="112"/>
      <c r="P79" s="112"/>
      <c r="Q79" s="112"/>
      <c r="R79" s="112"/>
    </row>
    <row r="80" spans="1:18" s="2" customFormat="1">
      <c r="A80" s="309" t="s">
        <v>247</v>
      </c>
      <c r="B80" s="53"/>
      <c r="C80" s="194"/>
      <c r="D80" s="236"/>
      <c r="E80" s="179"/>
      <c r="F80" s="179"/>
      <c r="G80" s="111"/>
      <c r="H80" s="111"/>
      <c r="I80" s="111"/>
      <c r="J80" s="111"/>
      <c r="K80" s="111"/>
      <c r="L80" s="111"/>
      <c r="M80" s="111"/>
      <c r="N80" s="111"/>
      <c r="O80" s="112"/>
      <c r="P80" s="112"/>
      <c r="Q80" s="112"/>
      <c r="R80" s="112"/>
    </row>
    <row r="81" spans="1:18">
      <c r="A81" s="146">
        <v>4</v>
      </c>
      <c r="B81" s="52" t="s">
        <v>113</v>
      </c>
      <c r="C81" s="47"/>
      <c r="D81" s="195"/>
      <c r="E81" s="380">
        <f>SUM(E67:E80)</f>
        <v>0</v>
      </c>
      <c r="F81" s="380">
        <f>SUM(F67:F80)</f>
        <v>0</v>
      </c>
      <c r="G81" s="69">
        <f t="shared" ref="G81:R81" si="3">SUM(G67:G80)</f>
        <v>0</v>
      </c>
      <c r="H81" s="69">
        <f t="shared" si="3"/>
        <v>0</v>
      </c>
      <c r="I81" s="69">
        <f t="shared" si="3"/>
        <v>0</v>
      </c>
      <c r="J81" s="69">
        <f t="shared" si="3"/>
        <v>0</v>
      </c>
      <c r="K81" s="69">
        <f t="shared" si="3"/>
        <v>0</v>
      </c>
      <c r="L81" s="69">
        <f t="shared" si="3"/>
        <v>0</v>
      </c>
      <c r="M81" s="69">
        <f t="shared" si="3"/>
        <v>0</v>
      </c>
      <c r="N81" s="69">
        <f t="shared" si="3"/>
        <v>0</v>
      </c>
      <c r="O81" s="69">
        <f t="shared" si="3"/>
        <v>0</v>
      </c>
      <c r="P81" s="69">
        <f t="shared" si="3"/>
        <v>0</v>
      </c>
      <c r="Q81" s="69">
        <f t="shared" si="3"/>
        <v>0</v>
      </c>
      <c r="R81" s="69">
        <f t="shared" si="3"/>
        <v>0</v>
      </c>
    </row>
    <row r="82" spans="1:18">
      <c r="A82" s="146"/>
      <c r="B82" s="12"/>
      <c r="C82" s="32"/>
      <c r="D82" s="164"/>
      <c r="E82" s="169"/>
      <c r="F82" s="257"/>
      <c r="G82" s="170"/>
      <c r="H82" s="170"/>
      <c r="I82" s="170"/>
      <c r="J82" s="170"/>
      <c r="K82" s="170"/>
      <c r="L82" s="170"/>
      <c r="M82" s="170"/>
      <c r="N82" s="170"/>
      <c r="O82" s="171"/>
      <c r="P82" s="171"/>
      <c r="Q82" s="171"/>
      <c r="R82" s="172"/>
    </row>
    <row r="83" spans="1:18">
      <c r="A83" s="146"/>
      <c r="B83" s="27" t="s">
        <v>278</v>
      </c>
      <c r="C83" s="12"/>
      <c r="D83" s="21"/>
      <c r="E83" s="106"/>
      <c r="F83" s="107"/>
      <c r="G83" s="107"/>
      <c r="H83" s="107"/>
      <c r="I83" s="107"/>
      <c r="J83" s="107"/>
      <c r="K83" s="107"/>
      <c r="L83" s="107"/>
      <c r="M83" s="107"/>
      <c r="N83" s="107"/>
      <c r="O83" s="104"/>
      <c r="P83" s="104"/>
      <c r="Q83" s="104"/>
      <c r="R83" s="105"/>
    </row>
    <row r="84" spans="1:18">
      <c r="A84" s="146"/>
      <c r="B84" s="21" t="s">
        <v>39</v>
      </c>
      <c r="C84" s="131"/>
      <c r="D84" s="80" t="s">
        <v>98</v>
      </c>
      <c r="E84" s="298" t="s">
        <v>137</v>
      </c>
      <c r="F84" s="298" t="s">
        <v>80</v>
      </c>
      <c r="G84" s="298" t="s">
        <v>1</v>
      </c>
      <c r="H84" s="298" t="s">
        <v>2</v>
      </c>
      <c r="I84" s="298" t="s">
        <v>17</v>
      </c>
      <c r="J84" s="298" t="s">
        <v>18</v>
      </c>
      <c r="K84" s="298" t="s">
        <v>20</v>
      </c>
      <c r="L84" s="298" t="s">
        <v>21</v>
      </c>
      <c r="M84" s="298" t="s">
        <v>24</v>
      </c>
      <c r="N84" s="298" t="s">
        <v>25</v>
      </c>
      <c r="O84" s="298" t="s">
        <v>27</v>
      </c>
      <c r="P84" s="298" t="s">
        <v>28</v>
      </c>
      <c r="Q84" s="298" t="s">
        <v>29</v>
      </c>
      <c r="R84" s="298" t="s">
        <v>30</v>
      </c>
    </row>
    <row r="85" spans="1:18">
      <c r="A85" s="302" t="s">
        <v>122</v>
      </c>
      <c r="B85" s="53"/>
      <c r="C85" s="40"/>
      <c r="D85" s="97"/>
      <c r="E85" s="382"/>
      <c r="F85" s="186"/>
      <c r="G85" s="110"/>
      <c r="H85" s="111"/>
      <c r="I85" s="111"/>
      <c r="J85" s="111"/>
      <c r="K85" s="111"/>
      <c r="L85" s="111"/>
      <c r="M85" s="111"/>
      <c r="N85" s="111"/>
      <c r="O85" s="112"/>
      <c r="P85" s="112"/>
      <c r="Q85" s="112"/>
      <c r="R85" s="112"/>
    </row>
    <row r="86" spans="1:18" s="291" customFormat="1">
      <c r="A86" s="302" t="s">
        <v>123</v>
      </c>
      <c r="B86" s="53"/>
      <c r="C86" s="296"/>
      <c r="D86" s="97"/>
      <c r="E86" s="186"/>
      <c r="F86" s="186"/>
      <c r="G86" s="110"/>
      <c r="H86" s="111"/>
      <c r="I86" s="111"/>
      <c r="J86" s="111"/>
      <c r="K86" s="111"/>
      <c r="L86" s="111"/>
      <c r="M86" s="111"/>
      <c r="N86" s="111"/>
      <c r="O86" s="112"/>
      <c r="P86" s="112"/>
      <c r="Q86" s="112"/>
      <c r="R86" s="112"/>
    </row>
    <row r="87" spans="1:18" s="291" customFormat="1">
      <c r="A87" s="302" t="s">
        <v>124</v>
      </c>
      <c r="B87" s="53"/>
      <c r="C87" s="296"/>
      <c r="D87" s="97"/>
      <c r="E87" s="186"/>
      <c r="F87" s="186"/>
      <c r="G87" s="110"/>
      <c r="H87" s="111"/>
      <c r="I87" s="111"/>
      <c r="J87" s="111"/>
      <c r="K87" s="111"/>
      <c r="L87" s="111"/>
      <c r="M87" s="111"/>
      <c r="N87" s="111"/>
      <c r="O87" s="112"/>
      <c r="P87" s="112"/>
      <c r="Q87" s="112"/>
      <c r="R87" s="112"/>
    </row>
    <row r="88" spans="1:18" s="291" customFormat="1">
      <c r="A88" s="302" t="s">
        <v>125</v>
      </c>
      <c r="B88" s="53"/>
      <c r="C88" s="296"/>
      <c r="D88" s="97"/>
      <c r="E88" s="186"/>
      <c r="F88" s="186"/>
      <c r="G88" s="110"/>
      <c r="H88" s="111"/>
      <c r="I88" s="111"/>
      <c r="J88" s="111"/>
      <c r="K88" s="111"/>
      <c r="L88" s="111"/>
      <c r="M88" s="111"/>
      <c r="N88" s="111"/>
      <c r="O88" s="112"/>
      <c r="P88" s="112"/>
      <c r="Q88" s="112"/>
      <c r="R88" s="112"/>
    </row>
    <row r="89" spans="1:18" s="291" customFormat="1">
      <c r="A89" s="301" t="s">
        <v>126</v>
      </c>
      <c r="B89" s="53"/>
      <c r="C89" s="296"/>
      <c r="D89" s="97"/>
      <c r="E89" s="186"/>
      <c r="F89" s="186"/>
      <c r="G89" s="110"/>
      <c r="H89" s="111"/>
      <c r="I89" s="111"/>
      <c r="J89" s="111"/>
      <c r="K89" s="111"/>
      <c r="L89" s="111"/>
      <c r="M89" s="111"/>
      <c r="N89" s="111"/>
      <c r="O89" s="112"/>
      <c r="P89" s="112"/>
      <c r="Q89" s="112"/>
      <c r="R89" s="112"/>
    </row>
    <row r="90" spans="1:18" s="291" customFormat="1">
      <c r="A90" s="302" t="s">
        <v>248</v>
      </c>
      <c r="B90" s="53"/>
      <c r="C90" s="296"/>
      <c r="D90" s="97"/>
      <c r="E90" s="186"/>
      <c r="F90" s="186"/>
      <c r="G90" s="110"/>
      <c r="H90" s="111"/>
      <c r="I90" s="111"/>
      <c r="J90" s="111"/>
      <c r="K90" s="111"/>
      <c r="L90" s="111"/>
      <c r="M90" s="111"/>
      <c r="N90" s="111"/>
      <c r="O90" s="112"/>
      <c r="P90" s="112"/>
      <c r="Q90" s="112"/>
      <c r="R90" s="112"/>
    </row>
    <row r="91" spans="1:18" s="291" customFormat="1">
      <c r="A91" s="302" t="s">
        <v>249</v>
      </c>
      <c r="B91" s="53"/>
      <c r="C91" s="296"/>
      <c r="D91" s="97"/>
      <c r="E91" s="186"/>
      <c r="F91" s="186"/>
      <c r="G91" s="110"/>
      <c r="H91" s="111"/>
      <c r="I91" s="111"/>
      <c r="J91" s="111"/>
      <c r="K91" s="111"/>
      <c r="L91" s="111"/>
      <c r="M91" s="111"/>
      <c r="N91" s="111"/>
      <c r="O91" s="112"/>
      <c r="P91" s="112"/>
      <c r="Q91" s="112"/>
      <c r="R91" s="112"/>
    </row>
    <row r="92" spans="1:18" s="291" customFormat="1">
      <c r="A92" s="302" t="s">
        <v>250</v>
      </c>
      <c r="B92" s="53"/>
      <c r="C92" s="296"/>
      <c r="D92" s="97"/>
      <c r="E92" s="186"/>
      <c r="F92" s="186"/>
      <c r="G92" s="110"/>
      <c r="H92" s="111"/>
      <c r="I92" s="111"/>
      <c r="J92" s="111"/>
      <c r="K92" s="111"/>
      <c r="L92" s="111"/>
      <c r="M92" s="111"/>
      <c r="N92" s="111"/>
      <c r="O92" s="112"/>
      <c r="P92" s="112"/>
      <c r="Q92" s="112"/>
      <c r="R92" s="112"/>
    </row>
    <row r="93" spans="1:18" s="291" customFormat="1">
      <c r="A93" s="302" t="s">
        <v>251</v>
      </c>
      <c r="B93" s="53"/>
      <c r="C93" s="296"/>
      <c r="D93" s="97"/>
      <c r="E93" s="186"/>
      <c r="F93" s="186"/>
      <c r="G93" s="110"/>
      <c r="H93" s="111"/>
      <c r="I93" s="111"/>
      <c r="J93" s="111"/>
      <c r="K93" s="111"/>
      <c r="L93" s="111"/>
      <c r="M93" s="111"/>
      <c r="N93" s="111"/>
      <c r="O93" s="112"/>
      <c r="P93" s="112"/>
      <c r="Q93" s="112"/>
      <c r="R93" s="112"/>
    </row>
    <row r="94" spans="1:18" s="291" customFormat="1">
      <c r="A94" s="302" t="s">
        <v>252</v>
      </c>
      <c r="B94" s="53"/>
      <c r="C94" s="296"/>
      <c r="D94" s="97"/>
      <c r="E94" s="186"/>
      <c r="F94" s="186"/>
      <c r="G94" s="110"/>
      <c r="H94" s="111"/>
      <c r="I94" s="111"/>
      <c r="J94" s="111"/>
      <c r="K94" s="111"/>
      <c r="L94" s="111"/>
      <c r="M94" s="111"/>
      <c r="N94" s="111"/>
      <c r="O94" s="112"/>
      <c r="P94" s="112"/>
      <c r="Q94" s="112"/>
      <c r="R94" s="112"/>
    </row>
    <row r="95" spans="1:18">
      <c r="A95" s="302" t="s">
        <v>253</v>
      </c>
      <c r="B95" s="53"/>
      <c r="C95" s="40"/>
      <c r="D95" s="97"/>
      <c r="E95" s="186"/>
      <c r="F95" s="186"/>
      <c r="G95" s="111"/>
      <c r="H95" s="111"/>
      <c r="I95" s="111"/>
      <c r="J95" s="111"/>
      <c r="K95" s="111"/>
      <c r="L95" s="111"/>
      <c r="M95" s="111"/>
      <c r="N95" s="111"/>
      <c r="O95" s="112"/>
      <c r="P95" s="112"/>
      <c r="Q95" s="112"/>
      <c r="R95" s="112"/>
    </row>
    <row r="96" spans="1:18">
      <c r="A96" s="302" t="s">
        <v>254</v>
      </c>
      <c r="B96" s="53"/>
      <c r="C96" s="40"/>
      <c r="D96" s="97"/>
      <c r="E96" s="382"/>
      <c r="F96" s="382"/>
      <c r="G96" s="111"/>
      <c r="H96" s="111"/>
      <c r="I96" s="111"/>
      <c r="J96" s="111"/>
      <c r="K96" s="111"/>
      <c r="L96" s="111"/>
      <c r="M96" s="111"/>
      <c r="N96" s="111"/>
      <c r="O96" s="112"/>
      <c r="P96" s="112"/>
      <c r="Q96" s="112"/>
      <c r="R96" s="112"/>
    </row>
    <row r="97" spans="1:18">
      <c r="A97" s="302" t="s">
        <v>255</v>
      </c>
      <c r="B97" s="53"/>
      <c r="C97" s="40"/>
      <c r="D97" s="97"/>
      <c r="E97" s="382"/>
      <c r="F97" s="382"/>
      <c r="G97" s="111"/>
      <c r="H97" s="111"/>
      <c r="I97" s="111"/>
      <c r="J97" s="111"/>
      <c r="K97" s="111"/>
      <c r="L97" s="111"/>
      <c r="M97" s="111"/>
      <c r="N97" s="111"/>
      <c r="O97" s="112"/>
      <c r="P97" s="112"/>
      <c r="Q97" s="112"/>
      <c r="R97" s="112"/>
    </row>
    <row r="98" spans="1:18">
      <c r="A98" s="309" t="s">
        <v>256</v>
      </c>
      <c r="B98" s="53"/>
      <c r="C98" s="40"/>
      <c r="D98" s="97"/>
      <c r="E98" s="382"/>
      <c r="F98" s="382"/>
      <c r="G98" s="111"/>
      <c r="H98" s="111"/>
      <c r="I98" s="111"/>
      <c r="J98" s="111"/>
      <c r="K98" s="111"/>
      <c r="L98" s="111"/>
      <c r="M98" s="111"/>
      <c r="N98" s="111"/>
      <c r="O98" s="112"/>
      <c r="P98" s="112"/>
      <c r="Q98" s="112"/>
      <c r="R98" s="112"/>
    </row>
    <row r="99" spans="1:18">
      <c r="A99" s="146">
        <v>5</v>
      </c>
      <c r="B99" s="49" t="s">
        <v>114</v>
      </c>
      <c r="C99" s="47"/>
      <c r="D99" s="237"/>
      <c r="E99" s="380">
        <f>SUM(E85:E98)</f>
        <v>0</v>
      </c>
      <c r="F99" s="380">
        <f>SUM(F85:F98)</f>
        <v>0</v>
      </c>
      <c r="G99" s="69">
        <f t="shared" ref="G99:R99" si="4">SUM(G85:G98)</f>
        <v>0</v>
      </c>
      <c r="H99" s="69">
        <f t="shared" si="4"/>
        <v>0</v>
      </c>
      <c r="I99" s="69">
        <f t="shared" si="4"/>
        <v>0</v>
      </c>
      <c r="J99" s="69">
        <f t="shared" si="4"/>
        <v>0</v>
      </c>
      <c r="K99" s="69">
        <f t="shared" si="4"/>
        <v>0</v>
      </c>
      <c r="L99" s="69">
        <f t="shared" si="4"/>
        <v>0</v>
      </c>
      <c r="M99" s="69">
        <f t="shared" si="4"/>
        <v>0</v>
      </c>
      <c r="N99" s="69">
        <f t="shared" si="4"/>
        <v>0</v>
      </c>
      <c r="O99" s="69">
        <f t="shared" si="4"/>
        <v>0</v>
      </c>
      <c r="P99" s="69">
        <f t="shared" si="4"/>
        <v>0</v>
      </c>
      <c r="Q99" s="69">
        <f t="shared" si="4"/>
        <v>0</v>
      </c>
      <c r="R99" s="69">
        <f t="shared" si="4"/>
        <v>0</v>
      </c>
    </row>
    <row r="100" spans="1:18">
      <c r="A100" s="146"/>
      <c r="B100" s="177"/>
      <c r="C100" s="175"/>
      <c r="D100" s="176"/>
      <c r="E100" s="107"/>
      <c r="F100" s="107"/>
      <c r="G100" s="107"/>
      <c r="H100" s="107"/>
      <c r="I100" s="107"/>
      <c r="J100" s="107"/>
      <c r="K100" s="107"/>
      <c r="L100" s="107"/>
      <c r="M100" s="107"/>
      <c r="N100" s="107"/>
      <c r="O100" s="107"/>
      <c r="P100" s="107"/>
      <c r="Q100" s="107"/>
      <c r="R100" s="178"/>
    </row>
    <row r="101" spans="1:18" ht="15" customHeight="1">
      <c r="A101" s="146">
        <v>6</v>
      </c>
      <c r="B101" s="50" t="s">
        <v>172</v>
      </c>
      <c r="C101" s="51"/>
      <c r="D101" s="88"/>
      <c r="E101" s="303">
        <f>E99+E81</f>
        <v>0</v>
      </c>
      <c r="F101" s="303">
        <f>F99+F81</f>
        <v>0</v>
      </c>
      <c r="G101" s="82">
        <f t="shared" ref="G101:R101" si="5">G99+G81</f>
        <v>0</v>
      </c>
      <c r="H101" s="82">
        <f t="shared" si="5"/>
        <v>0</v>
      </c>
      <c r="I101" s="82">
        <f t="shared" si="5"/>
        <v>0</v>
      </c>
      <c r="J101" s="82">
        <f t="shared" si="5"/>
        <v>0</v>
      </c>
      <c r="K101" s="82">
        <f t="shared" si="5"/>
        <v>0</v>
      </c>
      <c r="L101" s="82">
        <f t="shared" si="5"/>
        <v>0</v>
      </c>
      <c r="M101" s="82">
        <f t="shared" si="5"/>
        <v>0</v>
      </c>
      <c r="N101" s="82">
        <f t="shared" si="5"/>
        <v>0</v>
      </c>
      <c r="O101" s="82">
        <f t="shared" si="5"/>
        <v>0</v>
      </c>
      <c r="P101" s="82">
        <f t="shared" si="5"/>
        <v>0</v>
      </c>
      <c r="Q101" s="82">
        <f t="shared" si="5"/>
        <v>0</v>
      </c>
      <c r="R101" s="82">
        <f t="shared" si="5"/>
        <v>0</v>
      </c>
    </row>
    <row r="102" spans="1:18">
      <c r="A102" s="146"/>
      <c r="B102" s="33"/>
      <c r="C102" s="33"/>
      <c r="D102" s="27"/>
      <c r="E102" s="78"/>
      <c r="F102" s="78"/>
      <c r="G102" s="78"/>
      <c r="H102" s="78"/>
      <c r="I102" s="78"/>
      <c r="J102" s="78"/>
      <c r="K102" s="78"/>
      <c r="L102" s="78"/>
      <c r="M102" s="78"/>
      <c r="N102" s="78"/>
      <c r="O102" s="78"/>
      <c r="P102" s="78"/>
      <c r="Q102" s="78"/>
      <c r="R102" s="78"/>
    </row>
    <row r="103" spans="1:18" ht="18.75">
      <c r="A103" s="146"/>
      <c r="B103" s="311" t="s">
        <v>44</v>
      </c>
      <c r="C103" s="45"/>
      <c r="D103" s="92"/>
      <c r="E103" s="93"/>
      <c r="F103" s="93"/>
      <c r="G103" s="93"/>
      <c r="H103" s="93"/>
      <c r="I103" s="93"/>
      <c r="J103" s="93"/>
      <c r="K103" s="93"/>
      <c r="L103" s="93"/>
      <c r="M103" s="93"/>
      <c r="N103" s="93"/>
      <c r="O103" s="79"/>
      <c r="P103" s="79"/>
      <c r="Q103" s="79"/>
      <c r="R103" s="79"/>
    </row>
    <row r="104" spans="1:18">
      <c r="A104" s="146"/>
      <c r="B104" s="27"/>
      <c r="C104" s="33"/>
      <c r="D104" s="27"/>
    </row>
    <row r="105" spans="1:18">
      <c r="A105" s="146"/>
      <c r="B105" s="34"/>
      <c r="C105" s="75"/>
      <c r="D105" s="80" t="s">
        <v>97</v>
      </c>
      <c r="E105" s="64" t="s">
        <v>137</v>
      </c>
      <c r="F105" s="64" t="s">
        <v>80</v>
      </c>
      <c r="G105" s="64" t="s">
        <v>1</v>
      </c>
      <c r="H105" s="64" t="s">
        <v>2</v>
      </c>
      <c r="I105" s="64" t="s">
        <v>17</v>
      </c>
      <c r="J105" s="64" t="s">
        <v>18</v>
      </c>
      <c r="K105" s="64" t="s">
        <v>20</v>
      </c>
      <c r="L105" s="64" t="s">
        <v>21</v>
      </c>
      <c r="M105" s="64" t="s">
        <v>24</v>
      </c>
      <c r="N105" s="64" t="s">
        <v>25</v>
      </c>
      <c r="O105" s="64" t="s">
        <v>27</v>
      </c>
      <c r="P105" s="64" t="s">
        <v>28</v>
      </c>
      <c r="Q105" s="64" t="s">
        <v>29</v>
      </c>
      <c r="R105" s="64" t="s">
        <v>30</v>
      </c>
    </row>
    <row r="106" spans="1:18">
      <c r="A106" s="146">
        <v>7</v>
      </c>
      <c r="B106" s="52" t="s">
        <v>378</v>
      </c>
      <c r="C106" s="290"/>
      <c r="D106" s="188">
        <v>0.42799999999999999</v>
      </c>
      <c r="E106" s="303">
        <f>EBT!E136*$D$106</f>
        <v>0</v>
      </c>
      <c r="F106" s="303">
        <f>EBT!F136*$D$106</f>
        <v>0</v>
      </c>
      <c r="G106" s="333">
        <f>EBT!G136*$D$106</f>
        <v>0</v>
      </c>
      <c r="H106" s="333">
        <f>EBT!H136*$D$106</f>
        <v>0</v>
      </c>
      <c r="I106" s="333">
        <f>EBT!I136*$D$106</f>
        <v>0</v>
      </c>
      <c r="J106" s="333">
        <f>EBT!J136*$D$106</f>
        <v>0</v>
      </c>
      <c r="K106" s="333">
        <f>EBT!K136*$D$106</f>
        <v>0</v>
      </c>
      <c r="L106" s="333">
        <f>EBT!L136*$D$106</f>
        <v>0</v>
      </c>
      <c r="M106" s="333">
        <f>EBT!M136*$D$106</f>
        <v>0</v>
      </c>
      <c r="N106" s="333">
        <f>EBT!N136*$D$106</f>
        <v>0</v>
      </c>
      <c r="O106" s="333">
        <f>EBT!O136*$D$106</f>
        <v>0</v>
      </c>
      <c r="P106" s="333">
        <f>EBT!P136*$D$106</f>
        <v>0</v>
      </c>
      <c r="Q106" s="333">
        <f>EBT!Q136*$D$106</f>
        <v>0</v>
      </c>
      <c r="R106" s="333">
        <f>EBT!R136*$D$106</f>
        <v>0</v>
      </c>
    </row>
    <row r="107" spans="1:18" ht="18.75">
      <c r="A107" s="146"/>
      <c r="B107" s="311" t="s">
        <v>99</v>
      </c>
      <c r="C107" s="12"/>
      <c r="D107" s="21"/>
      <c r="E107" s="78"/>
      <c r="F107" s="78"/>
      <c r="G107" s="78"/>
      <c r="H107" s="78"/>
      <c r="I107" s="78"/>
      <c r="J107" s="78"/>
      <c r="K107" s="78"/>
      <c r="L107" s="78"/>
      <c r="M107" s="78"/>
      <c r="N107" s="78"/>
      <c r="O107" s="83"/>
      <c r="P107" s="83"/>
      <c r="Q107" s="83"/>
      <c r="R107" s="83"/>
    </row>
    <row r="108" spans="1:18" s="2" customFormat="1">
      <c r="A108" s="148"/>
      <c r="B108" s="21"/>
      <c r="C108" s="12"/>
      <c r="D108" s="21"/>
      <c r="E108" s="64" t="s">
        <v>137</v>
      </c>
      <c r="F108" s="64" t="s">
        <v>80</v>
      </c>
      <c r="G108" s="64" t="s">
        <v>1</v>
      </c>
      <c r="H108" s="64" t="s">
        <v>2</v>
      </c>
      <c r="I108" s="64" t="s">
        <v>17</v>
      </c>
      <c r="J108" s="64" t="s">
        <v>18</v>
      </c>
      <c r="K108" s="64" t="s">
        <v>20</v>
      </c>
      <c r="L108" s="64" t="s">
        <v>21</v>
      </c>
      <c r="M108" s="64" t="s">
        <v>24</v>
      </c>
      <c r="N108" s="64" t="s">
        <v>25</v>
      </c>
      <c r="O108" s="64" t="s">
        <v>27</v>
      </c>
      <c r="P108" s="64" t="s">
        <v>28</v>
      </c>
      <c r="Q108" s="64" t="s">
        <v>29</v>
      </c>
      <c r="R108" s="64" t="s">
        <v>30</v>
      </c>
    </row>
    <row r="109" spans="1:18">
      <c r="A109" s="146">
        <v>8</v>
      </c>
      <c r="B109" s="52" t="s">
        <v>313</v>
      </c>
      <c r="C109" s="40"/>
      <c r="D109" s="94"/>
      <c r="E109" s="303">
        <f>E61+E106+E101</f>
        <v>0</v>
      </c>
      <c r="F109" s="303">
        <f t="shared" ref="F109:R109" si="6">F61+F106+F101</f>
        <v>0</v>
      </c>
      <c r="G109" s="299">
        <f t="shared" si="6"/>
        <v>0</v>
      </c>
      <c r="H109" s="299">
        <f t="shared" si="6"/>
        <v>0</v>
      </c>
      <c r="I109" s="299">
        <f t="shared" si="6"/>
        <v>0</v>
      </c>
      <c r="J109" s="299">
        <f t="shared" si="6"/>
        <v>0</v>
      </c>
      <c r="K109" s="299">
        <f t="shared" si="6"/>
        <v>0</v>
      </c>
      <c r="L109" s="299">
        <f t="shared" si="6"/>
        <v>0</v>
      </c>
      <c r="M109" s="299">
        <f t="shared" si="6"/>
        <v>0</v>
      </c>
      <c r="N109" s="299">
        <f t="shared" si="6"/>
        <v>0</v>
      </c>
      <c r="O109" s="299">
        <f t="shared" si="6"/>
        <v>0</v>
      </c>
      <c r="P109" s="299">
        <f t="shared" si="6"/>
        <v>0</v>
      </c>
      <c r="Q109" s="299">
        <f t="shared" si="6"/>
        <v>0</v>
      </c>
      <c r="R109" s="299">
        <f t="shared" si="6"/>
        <v>0</v>
      </c>
    </row>
    <row r="110" spans="1:18" ht="15" customHeight="1">
      <c r="A110" s="146"/>
      <c r="B110" s="12"/>
      <c r="C110" s="12"/>
      <c r="D110" s="12"/>
      <c r="E110" s="9"/>
      <c r="F110" s="9"/>
      <c r="G110" s="9"/>
      <c r="H110" s="9"/>
      <c r="I110" s="9"/>
      <c r="J110" s="9"/>
      <c r="K110" s="9"/>
      <c r="L110" s="9"/>
      <c r="M110" s="9"/>
      <c r="N110" s="2"/>
      <c r="O110" s="2"/>
      <c r="P110" s="2"/>
      <c r="Q110" s="2"/>
      <c r="R110" s="2"/>
    </row>
    <row r="111" spans="1:18" ht="18.75">
      <c r="A111" s="146"/>
      <c r="B111" s="311" t="s">
        <v>308</v>
      </c>
    </row>
    <row r="112" spans="1:18" s="291" customFormat="1">
      <c r="A112" s="301"/>
      <c r="B112" s="293"/>
      <c r="C112" s="293"/>
      <c r="D112" s="293"/>
      <c r="E112" s="292"/>
      <c r="F112" s="292"/>
      <c r="G112" s="292"/>
      <c r="H112" s="292"/>
      <c r="I112" s="292"/>
      <c r="J112" s="292"/>
      <c r="K112" s="292"/>
      <c r="L112" s="292"/>
      <c r="M112" s="292"/>
      <c r="N112" s="292"/>
      <c r="O112" s="292"/>
    </row>
    <row r="113" spans="1:18" s="291" customFormat="1">
      <c r="A113" s="301" t="s">
        <v>297</v>
      </c>
      <c r="B113" s="326" t="s">
        <v>318</v>
      </c>
      <c r="C113" s="293"/>
      <c r="D113" s="293"/>
      <c r="E113" s="386">
        <f>EBT!E75</f>
        <v>0</v>
      </c>
      <c r="F113" s="386">
        <f>EBT!F75</f>
        <v>0</v>
      </c>
      <c r="G113" s="327">
        <f>EBT!G75</f>
        <v>0</v>
      </c>
      <c r="H113" s="327">
        <f>EBT!H75</f>
        <v>0</v>
      </c>
      <c r="I113" s="327">
        <f>EBT!I75</f>
        <v>0</v>
      </c>
      <c r="J113" s="327">
        <f>EBT!J75</f>
        <v>0</v>
      </c>
      <c r="K113" s="327">
        <f>EBT!K75</f>
        <v>0</v>
      </c>
      <c r="L113" s="327">
        <f>EBT!L75</f>
        <v>0</v>
      </c>
      <c r="M113" s="327">
        <f>EBT!M75</f>
        <v>0</v>
      </c>
      <c r="N113" s="327">
        <f>EBT!N75</f>
        <v>0</v>
      </c>
      <c r="O113" s="327">
        <f>EBT!O75</f>
        <v>0</v>
      </c>
      <c r="P113" s="327">
        <f>EBT!P75</f>
        <v>0</v>
      </c>
      <c r="Q113" s="327">
        <f>EBT!Q75</f>
        <v>0</v>
      </c>
      <c r="R113" s="327">
        <f>EBT!R75</f>
        <v>0</v>
      </c>
    </row>
    <row r="114" spans="1:18" s="291" customFormat="1">
      <c r="A114" s="301" t="s">
        <v>298</v>
      </c>
      <c r="B114" s="326" t="s">
        <v>302</v>
      </c>
      <c r="C114" s="293"/>
      <c r="D114" s="293"/>
      <c r="E114" s="386">
        <f>EBT!E16</f>
        <v>0</v>
      </c>
      <c r="F114" s="386">
        <f>EBT!F16</f>
        <v>0</v>
      </c>
      <c r="G114" s="327">
        <f>EBT!G16</f>
        <v>0</v>
      </c>
      <c r="H114" s="327">
        <f>EBT!H16</f>
        <v>0</v>
      </c>
      <c r="I114" s="327">
        <f>EBT!I16</f>
        <v>0</v>
      </c>
      <c r="J114" s="327">
        <f>EBT!J16</f>
        <v>0</v>
      </c>
      <c r="K114" s="327">
        <f>EBT!K16</f>
        <v>0</v>
      </c>
      <c r="L114" s="327">
        <f>EBT!L16</f>
        <v>0</v>
      </c>
      <c r="M114" s="327">
        <f>EBT!M16</f>
        <v>0</v>
      </c>
      <c r="N114" s="327">
        <f>EBT!N16</f>
        <v>0</v>
      </c>
      <c r="O114" s="327">
        <f>EBT!O16</f>
        <v>0</v>
      </c>
      <c r="P114" s="327">
        <f>EBT!P16</f>
        <v>0</v>
      </c>
      <c r="Q114" s="327">
        <f>EBT!Q16</f>
        <v>0</v>
      </c>
      <c r="R114" s="327">
        <f>EBT!R16</f>
        <v>0</v>
      </c>
    </row>
    <row r="115" spans="1:18" s="291" customFormat="1">
      <c r="A115" s="301" t="s">
        <v>299</v>
      </c>
      <c r="B115" s="326" t="s">
        <v>309</v>
      </c>
      <c r="C115" s="293"/>
      <c r="D115" s="293"/>
      <c r="E115" s="386">
        <f>E113+E114</f>
        <v>0</v>
      </c>
      <c r="F115" s="386">
        <f t="shared" ref="F115:R115" si="7">F113+F114</f>
        <v>0</v>
      </c>
      <c r="G115" s="327">
        <f t="shared" si="7"/>
        <v>0</v>
      </c>
      <c r="H115" s="327">
        <f t="shared" si="7"/>
        <v>0</v>
      </c>
      <c r="I115" s="327">
        <f t="shared" si="7"/>
        <v>0</v>
      </c>
      <c r="J115" s="327">
        <f t="shared" si="7"/>
        <v>0</v>
      </c>
      <c r="K115" s="327">
        <f t="shared" si="7"/>
        <v>0</v>
      </c>
      <c r="L115" s="327">
        <f t="shared" si="7"/>
        <v>0</v>
      </c>
      <c r="M115" s="327">
        <f t="shared" si="7"/>
        <v>0</v>
      </c>
      <c r="N115" s="327">
        <f t="shared" si="7"/>
        <v>0</v>
      </c>
      <c r="O115" s="327">
        <f t="shared" si="7"/>
        <v>0</v>
      </c>
      <c r="P115" s="327">
        <f t="shared" si="7"/>
        <v>0</v>
      </c>
      <c r="Q115" s="327">
        <f t="shared" si="7"/>
        <v>0</v>
      </c>
      <c r="R115" s="327">
        <f t="shared" si="7"/>
        <v>0</v>
      </c>
    </row>
    <row r="116" spans="1:18" s="291" customFormat="1">
      <c r="A116" s="309" t="s">
        <v>300</v>
      </c>
      <c r="B116" s="326" t="s">
        <v>296</v>
      </c>
      <c r="C116" s="293"/>
      <c r="D116" s="293"/>
      <c r="E116" s="386"/>
      <c r="F116" s="386"/>
      <c r="G116" s="327"/>
      <c r="H116" s="327"/>
      <c r="I116" s="327"/>
      <c r="J116" s="327"/>
      <c r="K116" s="327"/>
      <c r="L116" s="327"/>
      <c r="M116" s="327"/>
      <c r="N116" s="327"/>
      <c r="O116" s="327"/>
      <c r="P116" s="328"/>
      <c r="Q116" s="328"/>
      <c r="R116" s="328"/>
    </row>
    <row r="117" spans="1:18" s="291" customFormat="1">
      <c r="A117" s="301" t="s">
        <v>303</v>
      </c>
      <c r="B117" s="326" t="s">
        <v>304</v>
      </c>
      <c r="C117" s="293"/>
      <c r="D117" s="293"/>
      <c r="E117" s="386">
        <f>E115*E116</f>
        <v>0</v>
      </c>
      <c r="F117" s="386">
        <f t="shared" ref="F117:R117" si="8">F115*F116</f>
        <v>0</v>
      </c>
      <c r="G117" s="327">
        <f t="shared" si="8"/>
        <v>0</v>
      </c>
      <c r="H117" s="327">
        <f t="shared" si="8"/>
        <v>0</v>
      </c>
      <c r="I117" s="327">
        <f t="shared" si="8"/>
        <v>0</v>
      </c>
      <c r="J117" s="327">
        <f t="shared" si="8"/>
        <v>0</v>
      </c>
      <c r="K117" s="327">
        <f t="shared" si="8"/>
        <v>0</v>
      </c>
      <c r="L117" s="327">
        <f t="shared" si="8"/>
        <v>0</v>
      </c>
      <c r="M117" s="327">
        <f t="shared" si="8"/>
        <v>0</v>
      </c>
      <c r="N117" s="327">
        <f t="shared" si="8"/>
        <v>0</v>
      </c>
      <c r="O117" s="327">
        <f t="shared" si="8"/>
        <v>0</v>
      </c>
      <c r="P117" s="327">
        <f t="shared" si="8"/>
        <v>0</v>
      </c>
      <c r="Q117" s="327">
        <f t="shared" si="8"/>
        <v>0</v>
      </c>
      <c r="R117" s="327">
        <f t="shared" si="8"/>
        <v>0</v>
      </c>
    </row>
    <row r="118" spans="1:18" s="291" customFormat="1">
      <c r="A118" s="301"/>
      <c r="B118" s="293"/>
      <c r="C118" s="293"/>
      <c r="D118" s="293"/>
      <c r="E118" s="292"/>
      <c r="F118" s="292"/>
      <c r="G118" s="292"/>
      <c r="H118" s="292"/>
      <c r="I118" s="292"/>
      <c r="J118" s="292"/>
      <c r="K118" s="292"/>
      <c r="L118" s="292"/>
      <c r="M118" s="292"/>
      <c r="N118" s="292"/>
      <c r="O118" s="292"/>
    </row>
    <row r="119" spans="1:18" s="291" customFormat="1" ht="18.75">
      <c r="A119" s="301"/>
      <c r="B119" s="311" t="s">
        <v>301</v>
      </c>
      <c r="C119" s="293"/>
      <c r="D119" s="293"/>
      <c r="E119" s="292"/>
      <c r="F119" s="292"/>
      <c r="G119" s="292"/>
      <c r="H119" s="292"/>
      <c r="I119" s="292"/>
      <c r="J119" s="292"/>
      <c r="K119" s="292"/>
      <c r="L119" s="292"/>
      <c r="M119" s="292"/>
      <c r="N119" s="292"/>
      <c r="O119" s="292"/>
    </row>
    <row r="120" spans="1:18" s="291" customFormat="1">
      <c r="A120" s="301"/>
      <c r="B120" s="293"/>
      <c r="C120" s="293"/>
      <c r="D120" s="293"/>
      <c r="E120" s="292"/>
      <c r="F120" s="292"/>
      <c r="G120" s="292"/>
      <c r="H120" s="292"/>
      <c r="I120" s="292"/>
      <c r="J120" s="292"/>
      <c r="K120" s="292"/>
      <c r="L120" s="292"/>
      <c r="M120" s="292"/>
      <c r="N120" s="292"/>
      <c r="O120" s="292"/>
    </row>
    <row r="121" spans="1:18" s="291" customFormat="1">
      <c r="A121" s="301" t="s">
        <v>305</v>
      </c>
      <c r="B121" s="326" t="s">
        <v>359</v>
      </c>
      <c r="C121" s="293"/>
      <c r="D121" s="293"/>
      <c r="E121" s="386">
        <f>E109-E117</f>
        <v>0</v>
      </c>
      <c r="F121" s="386">
        <f t="shared" ref="F121:R121" si="9">F109-F117</f>
        <v>0</v>
      </c>
      <c r="G121" s="327">
        <f t="shared" si="9"/>
        <v>0</v>
      </c>
      <c r="H121" s="327">
        <f t="shared" si="9"/>
        <v>0</v>
      </c>
      <c r="I121" s="327">
        <f t="shared" si="9"/>
        <v>0</v>
      </c>
      <c r="J121" s="327">
        <f t="shared" si="9"/>
        <v>0</v>
      </c>
      <c r="K121" s="327">
        <f t="shared" si="9"/>
        <v>0</v>
      </c>
      <c r="L121" s="327">
        <f t="shared" si="9"/>
        <v>0</v>
      </c>
      <c r="M121" s="327">
        <f t="shared" si="9"/>
        <v>0</v>
      </c>
      <c r="N121" s="327">
        <f t="shared" si="9"/>
        <v>0</v>
      </c>
      <c r="O121" s="327">
        <f t="shared" si="9"/>
        <v>0</v>
      </c>
      <c r="P121" s="327">
        <f t="shared" si="9"/>
        <v>0</v>
      </c>
      <c r="Q121" s="327">
        <f t="shared" si="9"/>
        <v>0</v>
      </c>
      <c r="R121" s="327">
        <f t="shared" si="9"/>
        <v>0</v>
      </c>
    </row>
    <row r="122" spans="1:18" s="291" customFormat="1">
      <c r="A122" s="301"/>
      <c r="B122" s="293"/>
      <c r="C122" s="293"/>
      <c r="D122" s="293"/>
      <c r="E122" s="292"/>
      <c r="F122" s="292"/>
      <c r="G122" s="292"/>
      <c r="H122" s="292"/>
      <c r="I122" s="292"/>
      <c r="J122" s="292"/>
      <c r="K122" s="292"/>
      <c r="L122" s="292"/>
      <c r="M122" s="292"/>
      <c r="N122" s="292"/>
      <c r="O122" s="292"/>
    </row>
    <row r="123" spans="1:18" s="2" customFormat="1" ht="37.5">
      <c r="A123" s="302"/>
      <c r="B123" s="311" t="s">
        <v>177</v>
      </c>
      <c r="C123" s="293"/>
      <c r="D123" s="293"/>
      <c r="E123" s="292"/>
      <c r="F123" s="292"/>
      <c r="G123" s="292"/>
      <c r="H123" s="292"/>
      <c r="I123" s="292"/>
      <c r="J123" s="292"/>
      <c r="K123" s="292"/>
      <c r="L123" s="292"/>
      <c r="M123" s="292"/>
      <c r="N123" s="292"/>
      <c r="O123" s="292"/>
      <c r="P123" s="291"/>
      <c r="Q123" s="291"/>
      <c r="R123" s="291"/>
    </row>
    <row r="124" spans="1:18" s="2" customFormat="1">
      <c r="A124" s="302"/>
      <c r="B124" s="293"/>
      <c r="C124" s="293"/>
      <c r="D124" s="293"/>
      <c r="E124" s="292"/>
      <c r="F124" s="292"/>
      <c r="G124" s="292"/>
      <c r="H124" s="292"/>
      <c r="I124" s="292"/>
      <c r="J124" s="292"/>
      <c r="K124" s="292"/>
      <c r="L124" s="292"/>
      <c r="M124" s="292"/>
      <c r="N124" s="292"/>
      <c r="O124" s="292"/>
      <c r="P124" s="291"/>
      <c r="Q124" s="291"/>
      <c r="R124" s="291"/>
    </row>
    <row r="125" spans="1:18" s="2" customFormat="1">
      <c r="A125" s="302"/>
      <c r="B125" s="295"/>
      <c r="C125" s="294"/>
      <c r="D125" s="295"/>
      <c r="E125" s="298" t="s">
        <v>137</v>
      </c>
      <c r="F125" s="298" t="s">
        <v>80</v>
      </c>
      <c r="G125" s="298" t="s">
        <v>1</v>
      </c>
      <c r="H125" s="298" t="s">
        <v>2</v>
      </c>
      <c r="I125" s="298" t="s">
        <v>17</v>
      </c>
      <c r="J125" s="298" t="s">
        <v>18</v>
      </c>
      <c r="K125" s="298" t="s">
        <v>20</v>
      </c>
      <c r="L125" s="298" t="s">
        <v>21</v>
      </c>
      <c r="M125" s="298" t="s">
        <v>24</v>
      </c>
      <c r="N125" s="298" t="s">
        <v>25</v>
      </c>
      <c r="O125" s="298" t="s">
        <v>27</v>
      </c>
      <c r="P125" s="298" t="s">
        <v>28</v>
      </c>
      <c r="Q125" s="298" t="s">
        <v>29</v>
      </c>
      <c r="R125" s="298" t="s">
        <v>30</v>
      </c>
    </row>
    <row r="126" spans="1:18" s="2" customFormat="1">
      <c r="A126" s="302">
        <v>9</v>
      </c>
      <c r="B126" s="297" t="s">
        <v>267</v>
      </c>
      <c r="C126" s="296"/>
      <c r="D126" s="300"/>
      <c r="E126" s="303"/>
      <c r="F126" s="303"/>
      <c r="G126" s="299"/>
      <c r="H126" s="299"/>
      <c r="I126" s="299"/>
      <c r="J126" s="299"/>
      <c r="K126" s="299"/>
      <c r="L126" s="299"/>
      <c r="M126" s="299"/>
      <c r="N126" s="299"/>
      <c r="O126" s="299"/>
      <c r="P126" s="299"/>
      <c r="Q126" s="299"/>
      <c r="R126" s="299"/>
    </row>
    <row r="127" spans="1:18">
      <c r="A127" s="301">
        <v>10</v>
      </c>
      <c r="B127" s="297" t="s">
        <v>268</v>
      </c>
      <c r="C127" s="296"/>
      <c r="D127" s="300"/>
      <c r="E127" s="303"/>
      <c r="F127" s="303"/>
      <c r="G127" s="299"/>
      <c r="H127" s="299"/>
      <c r="I127" s="299"/>
      <c r="J127" s="299"/>
      <c r="K127" s="299"/>
      <c r="L127" s="299"/>
      <c r="M127" s="299"/>
      <c r="N127" s="299"/>
      <c r="O127" s="299"/>
      <c r="P127" s="299"/>
      <c r="Q127" s="299"/>
      <c r="R127" s="299"/>
    </row>
    <row r="128" spans="1:18">
      <c r="A128" s="301"/>
      <c r="B128" s="372"/>
      <c r="C128" s="372"/>
      <c r="D128" s="372"/>
      <c r="E128" s="372"/>
      <c r="F128" s="372"/>
      <c r="G128" s="372"/>
      <c r="H128" s="372"/>
      <c r="I128" s="372"/>
      <c r="J128" s="372"/>
      <c r="K128" s="372"/>
      <c r="L128" s="372"/>
      <c r="M128" s="372"/>
      <c r="N128" s="372"/>
      <c r="O128" s="372"/>
      <c r="P128" s="372"/>
      <c r="Q128" s="372"/>
      <c r="R128" s="372"/>
    </row>
    <row r="129" spans="1:18">
      <c r="A129" s="301">
        <v>11</v>
      </c>
      <c r="B129" s="394" t="s">
        <v>316</v>
      </c>
      <c r="C129" s="395"/>
      <c r="D129" s="396"/>
      <c r="E129" s="303"/>
      <c r="F129" s="303"/>
      <c r="G129" s="299"/>
      <c r="H129" s="299"/>
      <c r="I129" s="299"/>
      <c r="J129" s="299"/>
      <c r="K129" s="299"/>
      <c r="L129" s="299"/>
      <c r="M129" s="299"/>
      <c r="N129" s="299"/>
      <c r="O129" s="299"/>
      <c r="P129" s="299"/>
      <c r="Q129" s="299"/>
      <c r="R129" s="299"/>
    </row>
    <row r="130" spans="1:18">
      <c r="A130" s="301">
        <v>12</v>
      </c>
      <c r="B130" s="394" t="s">
        <v>317</v>
      </c>
      <c r="C130" s="395"/>
      <c r="D130" s="396"/>
      <c r="E130" s="303"/>
      <c r="F130" s="303"/>
      <c r="G130" s="299"/>
      <c r="H130" s="299"/>
      <c r="I130" s="299"/>
      <c r="J130" s="299"/>
      <c r="K130" s="299"/>
      <c r="L130" s="299"/>
      <c r="M130" s="299"/>
      <c r="N130" s="299"/>
      <c r="O130" s="299"/>
      <c r="P130" s="299"/>
      <c r="Q130" s="299"/>
      <c r="R130" s="299"/>
    </row>
    <row r="131" spans="1:18">
      <c r="A131" s="146"/>
    </row>
    <row r="132" spans="1:18">
      <c r="A132" s="146"/>
    </row>
    <row r="133" spans="1:18">
      <c r="A133" s="146"/>
    </row>
    <row r="134" spans="1:18">
      <c r="A134" s="146"/>
    </row>
    <row r="135" spans="1:18">
      <c r="A135" s="146"/>
    </row>
    <row r="136" spans="1:18">
      <c r="A136" s="146"/>
    </row>
    <row r="137" spans="1:18">
      <c r="A137" s="146"/>
    </row>
    <row r="138" spans="1:18">
      <c r="A138" s="146"/>
    </row>
    <row r="139" spans="1:18">
      <c r="A139" s="146"/>
    </row>
    <row r="140" spans="1:18">
      <c r="A140" s="146"/>
    </row>
    <row r="141" spans="1:18" s="2" customFormat="1">
      <c r="A141" s="148"/>
      <c r="B141" s="35"/>
      <c r="C141" s="35"/>
      <c r="D141" s="35"/>
      <c r="E141" s="5"/>
      <c r="F141" s="5"/>
      <c r="G141" s="5"/>
      <c r="H141" s="5"/>
      <c r="I141" s="5"/>
      <c r="J141" s="5"/>
      <c r="K141" s="5"/>
      <c r="L141" s="5"/>
      <c r="M141" s="5"/>
      <c r="N141" s="5"/>
      <c r="O141" s="5"/>
      <c r="P141" s="1"/>
      <c r="Q141" s="1"/>
      <c r="R141" s="1"/>
    </row>
    <row r="142" spans="1:18">
      <c r="A142" s="146"/>
    </row>
    <row r="143" spans="1:18">
      <c r="A143" s="146"/>
    </row>
    <row r="144" spans="1:18">
      <c r="A144" s="146"/>
    </row>
    <row r="145" spans="1:1">
      <c r="A145" s="146"/>
    </row>
    <row r="146" spans="1:1">
      <c r="A146" s="146"/>
    </row>
    <row r="147" spans="1:1">
      <c r="A147" s="146"/>
    </row>
    <row r="148" spans="1:1">
      <c r="A148" s="146"/>
    </row>
    <row r="149" spans="1:1">
      <c r="A149" s="146"/>
    </row>
    <row r="150" spans="1:1">
      <c r="A150" s="146"/>
    </row>
    <row r="151" spans="1:1">
      <c r="A151" s="146"/>
    </row>
    <row r="152" spans="1:1">
      <c r="A152" s="146"/>
    </row>
    <row r="153" spans="1:1">
      <c r="A153" s="146"/>
    </row>
    <row r="154" spans="1:1">
      <c r="A154" s="146"/>
    </row>
    <row r="155" spans="1:1">
      <c r="A155" s="146"/>
    </row>
    <row r="156" spans="1:1">
      <c r="A156" s="146"/>
    </row>
    <row r="157" spans="1:1">
      <c r="A157" s="146"/>
    </row>
    <row r="158" spans="1:1">
      <c r="A158" s="146"/>
    </row>
    <row r="159" spans="1:1">
      <c r="A159" s="146"/>
    </row>
    <row r="160" spans="1:1">
      <c r="A160" s="146"/>
    </row>
    <row r="161" spans="1:1">
      <c r="A161" s="146"/>
    </row>
    <row r="162" spans="1:1">
      <c r="A162" s="146"/>
    </row>
    <row r="163" spans="1:1">
      <c r="A163" s="146"/>
    </row>
    <row r="164" spans="1:1">
      <c r="A164" s="146"/>
    </row>
    <row r="165" spans="1:1">
      <c r="A165" s="146"/>
    </row>
    <row r="166" spans="1:1">
      <c r="A166" s="146"/>
    </row>
    <row r="167" spans="1:1">
      <c r="A167" s="146"/>
    </row>
    <row r="168" spans="1:1">
      <c r="A168" s="146"/>
    </row>
  </sheetData>
  <dataConsolidate/>
  <mergeCells count="2">
    <mergeCell ref="B129:D129"/>
    <mergeCell ref="B130:D130"/>
  </mergeCells>
  <printOptions horizontalCentered="1"/>
  <pageMargins left="0.25" right="0.25" top="0.75" bottom="0.75" header="0.3" footer="0.3"/>
  <pageSetup scale="33"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36"/>
  <sheetViews>
    <sheetView showGridLines="0" view="pageBreakPreview" zoomScaleNormal="55" zoomScaleSheetLayoutView="100" workbookViewId="0">
      <selection activeCell="B10" sqref="B10"/>
    </sheetView>
  </sheetViews>
  <sheetFormatPr defaultColWidth="9" defaultRowHeight="15.75"/>
  <cols>
    <col min="1" max="1" width="9" style="155"/>
    <col min="2" max="2" width="80.5" style="131" customWidth="1"/>
    <col min="3" max="3" width="19.125" style="131" customWidth="1"/>
    <col min="4" max="5" width="9.75" style="131" customWidth="1"/>
    <col min="6" max="15" width="9.75" style="5" customWidth="1"/>
    <col min="16" max="17" width="9.25" style="5" customWidth="1"/>
    <col min="18" max="20" width="9.25" style="1" customWidth="1"/>
    <col min="21" max="133" width="7.125" style="1" customWidth="1"/>
    <col min="134" max="16384" width="9" style="1"/>
  </cols>
  <sheetData>
    <row r="1" spans="1:20" s="2" customFormat="1">
      <c r="A1" s="152"/>
      <c r="B1" s="21" t="s">
        <v>22</v>
      </c>
      <c r="C1" s="12"/>
      <c r="D1" s="12"/>
      <c r="E1" s="12"/>
      <c r="F1" s="4"/>
      <c r="G1" s="4"/>
      <c r="H1" s="4"/>
      <c r="I1" s="4"/>
      <c r="J1" s="4"/>
      <c r="K1" s="4"/>
      <c r="L1" s="4"/>
      <c r="M1" s="4"/>
      <c r="N1" s="4"/>
      <c r="O1" s="4"/>
    </row>
    <row r="2" spans="1:20" s="2" customFormat="1">
      <c r="A2" s="152"/>
      <c r="B2" s="21" t="s">
        <v>23</v>
      </c>
      <c r="C2" s="12"/>
      <c r="D2" s="12"/>
      <c r="E2" s="12"/>
      <c r="F2" s="4"/>
      <c r="G2" s="4"/>
      <c r="H2" s="4"/>
      <c r="I2" s="4"/>
      <c r="J2" s="4"/>
      <c r="K2" s="4"/>
      <c r="L2" s="4"/>
      <c r="M2" s="4"/>
      <c r="N2" s="4"/>
      <c r="O2" s="4"/>
    </row>
    <row r="3" spans="1:20" s="3" customFormat="1">
      <c r="A3" s="152"/>
      <c r="B3" s="135" t="s">
        <v>260</v>
      </c>
      <c r="C3" s="17"/>
      <c r="D3" s="17"/>
      <c r="E3" s="17"/>
    </row>
    <row r="4" spans="1:20" s="3" customFormat="1">
      <c r="A4" s="152"/>
      <c r="B4" s="26" t="s">
        <v>187</v>
      </c>
      <c r="C4" s="16"/>
      <c r="D4" s="16"/>
      <c r="E4" s="16"/>
    </row>
    <row r="5" spans="1:20" s="3" customFormat="1">
      <c r="A5" s="152"/>
      <c r="B5" s="304" t="s">
        <v>186</v>
      </c>
      <c r="C5" s="16"/>
      <c r="D5" s="16"/>
      <c r="E5" s="16"/>
    </row>
    <row r="6" spans="1:20" s="3" customFormat="1">
      <c r="A6" s="152"/>
      <c r="B6" s="16"/>
      <c r="C6" s="16"/>
      <c r="D6" s="16"/>
      <c r="E6" s="16"/>
    </row>
    <row r="7" spans="1:20" s="3" customFormat="1" ht="15.75" customHeight="1">
      <c r="A7" s="152"/>
      <c r="B7" s="151" t="s">
        <v>100</v>
      </c>
      <c r="C7" s="12"/>
      <c r="D7" s="12"/>
      <c r="E7" s="12"/>
      <c r="F7" s="11"/>
      <c r="I7" s="8"/>
      <c r="J7" s="6"/>
      <c r="K7" s="6"/>
      <c r="L7" s="6"/>
      <c r="M7" s="6"/>
      <c r="N7" s="6"/>
      <c r="O7" s="6"/>
      <c r="P7" s="6"/>
      <c r="Q7" s="6"/>
    </row>
    <row r="8" spans="1:20" s="3" customFormat="1">
      <c r="A8" s="152"/>
      <c r="B8" s="21"/>
      <c r="C8" s="27" t="s">
        <v>135</v>
      </c>
      <c r="D8" s="135" t="s">
        <v>82</v>
      </c>
      <c r="E8" s="21"/>
      <c r="F8" s="55"/>
      <c r="G8" s="55"/>
      <c r="H8" s="55"/>
      <c r="I8" s="55"/>
      <c r="J8" s="238"/>
      <c r="K8" s="63"/>
      <c r="L8" s="63"/>
      <c r="M8" s="63"/>
      <c r="N8" s="63"/>
      <c r="O8" s="63"/>
      <c r="P8" s="58"/>
      <c r="Q8" s="58"/>
      <c r="R8" s="59"/>
      <c r="S8" s="59"/>
      <c r="T8" s="59"/>
    </row>
    <row r="9" spans="1:20" s="3" customFormat="1">
      <c r="A9" s="152"/>
      <c r="B9" s="13"/>
      <c r="C9" s="27" t="s">
        <v>136</v>
      </c>
      <c r="D9" s="401" t="s">
        <v>127</v>
      </c>
      <c r="E9" s="401"/>
      <c r="F9" s="402"/>
      <c r="G9" s="402"/>
      <c r="H9" s="22"/>
      <c r="I9" s="403" t="s">
        <v>128</v>
      </c>
      <c r="J9" s="403"/>
      <c r="K9" s="403"/>
      <c r="L9" s="403"/>
      <c r="M9" s="239"/>
      <c r="N9" s="404" t="s">
        <v>129</v>
      </c>
      <c r="O9" s="405"/>
      <c r="P9" s="405"/>
      <c r="Q9" s="58"/>
      <c r="R9" s="392" t="s">
        <v>130</v>
      </c>
      <c r="S9" s="406"/>
      <c r="T9" s="406"/>
    </row>
    <row r="10" spans="1:20" s="7" customFormat="1" ht="18.75">
      <c r="A10" s="153"/>
      <c r="B10" s="311" t="s">
        <v>92</v>
      </c>
      <c r="C10" s="23"/>
      <c r="D10" s="64" t="s">
        <v>137</v>
      </c>
      <c r="E10" s="64" t="s">
        <v>80</v>
      </c>
      <c r="F10" s="64">
        <v>2019</v>
      </c>
      <c r="G10" s="240" t="s">
        <v>2</v>
      </c>
      <c r="H10" s="241"/>
      <c r="I10" s="196" t="s">
        <v>17</v>
      </c>
      <c r="J10" s="64" t="s">
        <v>18</v>
      </c>
      <c r="K10" s="64" t="s">
        <v>20</v>
      </c>
      <c r="L10" s="240" t="s">
        <v>21</v>
      </c>
      <c r="M10" s="241"/>
      <c r="N10" s="196" t="s">
        <v>24</v>
      </c>
      <c r="O10" s="64" t="s">
        <v>25</v>
      </c>
      <c r="P10" s="240" t="s">
        <v>27</v>
      </c>
      <c r="Q10" s="241"/>
      <c r="R10" s="196" t="s">
        <v>28</v>
      </c>
      <c r="S10" s="64" t="s">
        <v>29</v>
      </c>
      <c r="T10" s="64" t="s">
        <v>30</v>
      </c>
    </row>
    <row r="11" spans="1:20" ht="15" customHeight="1">
      <c r="A11" s="22">
        <v>1</v>
      </c>
      <c r="B11" s="21" t="s">
        <v>371</v>
      </c>
      <c r="C11" s="27"/>
      <c r="D11" s="255">
        <f>EBT!E14</f>
        <v>0</v>
      </c>
      <c r="E11" s="255">
        <f>EBT!F14</f>
        <v>0</v>
      </c>
      <c r="F11" s="255">
        <f>EBT!G14</f>
        <v>0</v>
      </c>
      <c r="G11" s="255">
        <f>EBT!H14</f>
        <v>0</v>
      </c>
      <c r="H11" s="243"/>
      <c r="I11" s="255">
        <f>EBT!I14</f>
        <v>0</v>
      </c>
      <c r="J11" s="255">
        <f>EBT!J14</f>
        <v>0</v>
      </c>
      <c r="K11" s="255">
        <f>EBT!K14</f>
        <v>0</v>
      </c>
      <c r="L11" s="255">
        <f>EBT!L14</f>
        <v>0</v>
      </c>
      <c r="M11" s="243"/>
      <c r="N11" s="270">
        <f>EBT!M14</f>
        <v>0</v>
      </c>
      <c r="O11" s="270">
        <f>EBT!N14</f>
        <v>0</v>
      </c>
      <c r="P11" s="270">
        <f>EBT!O14</f>
        <v>0</v>
      </c>
      <c r="Q11" s="273"/>
      <c r="R11" s="270">
        <f>EBT!P14</f>
        <v>0</v>
      </c>
      <c r="S11" s="270">
        <f>EBT!Q14</f>
        <v>0</v>
      </c>
      <c r="T11" s="270">
        <f>EBT!R14</f>
        <v>0</v>
      </c>
    </row>
    <row r="12" spans="1:20" ht="15" customHeight="1">
      <c r="A12" s="22">
        <v>2</v>
      </c>
      <c r="B12" s="21" t="s">
        <v>372</v>
      </c>
      <c r="C12" s="21"/>
      <c r="D12" s="97"/>
      <c r="E12" s="97"/>
      <c r="F12" s="111"/>
      <c r="G12" s="121"/>
      <c r="H12" s="243"/>
      <c r="I12" s="110"/>
      <c r="J12" s="111"/>
      <c r="K12" s="111"/>
      <c r="L12" s="121"/>
      <c r="M12" s="243"/>
      <c r="N12" s="110"/>
      <c r="O12" s="111"/>
      <c r="P12" s="121"/>
      <c r="Q12" s="273"/>
      <c r="R12" s="271"/>
      <c r="S12" s="111"/>
      <c r="T12" s="111"/>
    </row>
    <row r="13" spans="1:20">
      <c r="A13" s="22">
        <v>3</v>
      </c>
      <c r="B13" s="21" t="s">
        <v>138</v>
      </c>
      <c r="C13" s="21"/>
      <c r="D13" s="274">
        <v>0.27</v>
      </c>
      <c r="E13" s="274">
        <v>0.28999999999999998</v>
      </c>
      <c r="F13" s="275">
        <v>0.31</v>
      </c>
      <c r="G13" s="276">
        <v>0.33</v>
      </c>
      <c r="H13" s="242"/>
      <c r="I13" s="278">
        <v>0.34749999999999998</v>
      </c>
      <c r="J13" s="275">
        <v>0.36499999999999999</v>
      </c>
      <c r="K13" s="275">
        <v>0.38250000000000001</v>
      </c>
      <c r="L13" s="276">
        <v>0.4</v>
      </c>
      <c r="M13" s="242"/>
      <c r="N13" s="278">
        <v>0.41670000000000001</v>
      </c>
      <c r="O13" s="275">
        <v>0.43330000000000002</v>
      </c>
      <c r="P13" s="276">
        <v>0.45</v>
      </c>
      <c r="Q13" s="242"/>
      <c r="R13" s="278">
        <v>0.4667</v>
      </c>
      <c r="S13" s="275">
        <v>0.48330000000000001</v>
      </c>
      <c r="T13" s="275">
        <v>0.5</v>
      </c>
    </row>
    <row r="14" spans="1:20">
      <c r="A14" s="22">
        <v>4</v>
      </c>
      <c r="B14" s="21" t="s">
        <v>139</v>
      </c>
      <c r="C14" s="21"/>
      <c r="D14" s="407">
        <f>((D11-D12)*D13)+((E11-E12)*E13)+((F11-F12)*F13)+((G11-G12)*G13)</f>
        <v>0</v>
      </c>
      <c r="E14" s="408"/>
      <c r="F14" s="408"/>
      <c r="G14" s="408"/>
      <c r="H14" s="244"/>
      <c r="I14" s="407">
        <f>((I11-I12)*I13)+((J11-J12)*J13)+((K11-K12)*K13)+((L11-L12)*L13)</f>
        <v>0</v>
      </c>
      <c r="J14" s="408"/>
      <c r="K14" s="408"/>
      <c r="L14" s="408"/>
      <c r="M14" s="244"/>
      <c r="N14" s="411">
        <f>(((N11-N12)*N13)+((O11-O12)*O13)+((P11-P12)*P13))</f>
        <v>0</v>
      </c>
      <c r="O14" s="412"/>
      <c r="P14" s="412"/>
      <c r="Q14" s="244"/>
      <c r="R14" s="412">
        <f>(((R11-R12)*R13)+((S11-S12)*S13)+((T11-T12)*T13))</f>
        <v>0</v>
      </c>
      <c r="S14" s="412"/>
      <c r="T14" s="413"/>
    </row>
    <row r="15" spans="1:20">
      <c r="A15" s="22"/>
      <c r="B15" s="21"/>
      <c r="C15" s="21"/>
      <c r="D15" s="245"/>
      <c r="E15" s="246"/>
      <c r="F15" s="72"/>
      <c r="G15" s="72"/>
      <c r="H15" s="250"/>
      <c r="I15" s="72"/>
      <c r="J15" s="72"/>
      <c r="K15" s="72"/>
      <c r="L15" s="72"/>
      <c r="M15" s="250"/>
      <c r="N15" s="72"/>
      <c r="O15" s="72"/>
      <c r="P15" s="72"/>
      <c r="Q15" s="250"/>
      <c r="R15" s="72"/>
      <c r="S15" s="72"/>
      <c r="T15" s="264"/>
    </row>
    <row r="16" spans="1:20" ht="16.5" thickBot="1">
      <c r="A16" s="22"/>
      <c r="B16" s="312" t="s">
        <v>360</v>
      </c>
      <c r="C16" s="21"/>
      <c r="D16" s="248"/>
      <c r="E16" s="249"/>
      <c r="F16" s="250"/>
      <c r="G16" s="250"/>
      <c r="H16" s="253"/>
      <c r="I16" s="250"/>
      <c r="J16" s="250"/>
      <c r="K16" s="250"/>
      <c r="L16" s="250"/>
      <c r="M16" s="250"/>
      <c r="N16" s="250"/>
      <c r="O16" s="250"/>
      <c r="P16" s="250"/>
      <c r="Q16" s="250"/>
      <c r="R16" s="250"/>
      <c r="S16" s="250"/>
      <c r="T16" s="247"/>
    </row>
    <row r="17" spans="1:21" ht="32.25" customHeight="1" thickBot="1">
      <c r="A17" s="22">
        <v>5</v>
      </c>
      <c r="B17" s="21" t="s">
        <v>363</v>
      </c>
      <c r="C17" s="377"/>
      <c r="D17" s="252"/>
      <c r="E17" s="252"/>
      <c r="F17" s="253"/>
      <c r="G17" s="251"/>
      <c r="H17" s="277">
        <f>C17+SUM(D22:G22)</f>
        <v>0</v>
      </c>
      <c r="I17" s="269"/>
      <c r="J17" s="253"/>
      <c r="K17" s="253"/>
      <c r="L17" s="253"/>
      <c r="M17" s="277">
        <f>H17+SUM(I22:L22)</f>
        <v>0</v>
      </c>
      <c r="N17" s="253"/>
      <c r="O17" s="253"/>
      <c r="P17" s="253"/>
      <c r="Q17" s="277">
        <f>M17+SUM(N22:P22)</f>
        <v>0</v>
      </c>
      <c r="R17" s="253"/>
      <c r="S17" s="253"/>
      <c r="T17" s="251"/>
      <c r="U17" s="277">
        <f>Q17+SUM(R22:T22)</f>
        <v>0</v>
      </c>
    </row>
    <row r="18" spans="1:21">
      <c r="A18" s="22">
        <v>6</v>
      </c>
      <c r="B18" s="21" t="s">
        <v>287</v>
      </c>
      <c r="C18" s="21"/>
      <c r="D18" s="254">
        <f>EBT!E73+EBT!E120+EBT!E124</f>
        <v>0</v>
      </c>
      <c r="E18" s="254">
        <f>EBT!F73+EBT!F120+EBT!F124</f>
        <v>0</v>
      </c>
      <c r="F18" s="254">
        <f>EBT!G73+EBT!G120+EBT!G124</f>
        <v>0</v>
      </c>
      <c r="G18" s="254">
        <f>EBT!H73+EBT!H120+EBT!H124</f>
        <v>0</v>
      </c>
      <c r="H18" s="265"/>
      <c r="I18" s="263">
        <f>EBT!I73+EBT!I120+EBT!I124</f>
        <v>0</v>
      </c>
      <c r="J18" s="263">
        <f>EBT!J73+EBT!J120+EBT!J124</f>
        <v>0</v>
      </c>
      <c r="K18" s="263">
        <f>EBT!K73+EBT!K120+EBT!K124</f>
        <v>0</v>
      </c>
      <c r="L18" s="263">
        <f>EBT!L73+EBT!L120+EBT!L124</f>
        <v>0</v>
      </c>
      <c r="M18" s="244"/>
      <c r="N18" s="378">
        <f>EBT!M73+EBT!M120+EBT!M124</f>
        <v>0</v>
      </c>
      <c r="O18" s="378">
        <f>EBT!N73+EBT!N120+EBT!N124</f>
        <v>0</v>
      </c>
      <c r="P18" s="378">
        <f>EBT!O73+EBT!O120+EBT!O124</f>
        <v>0</v>
      </c>
      <c r="Q18" s="244"/>
      <c r="R18" s="378">
        <f>EBT!P73+EBT!P120+EBT!P124</f>
        <v>0</v>
      </c>
      <c r="S18" s="378">
        <f>EBT!Q73+EBT!Q120+EBT!Q124</f>
        <v>0</v>
      </c>
      <c r="T18" s="378">
        <f>EBT!R73+EBT!R120+EBT!R124</f>
        <v>0</v>
      </c>
    </row>
    <row r="19" spans="1:21" s="291" customFormat="1">
      <c r="A19" s="22" t="s">
        <v>284</v>
      </c>
      <c r="B19" s="295" t="s">
        <v>289</v>
      </c>
      <c r="C19" s="295"/>
      <c r="D19" s="314"/>
      <c r="E19" s="314"/>
      <c r="F19" s="314"/>
      <c r="G19" s="314"/>
      <c r="H19" s="244"/>
      <c r="I19" s="314"/>
      <c r="J19" s="314"/>
      <c r="K19" s="314"/>
      <c r="L19" s="314"/>
      <c r="M19" s="244"/>
      <c r="N19" s="314"/>
      <c r="O19" s="314"/>
      <c r="P19" s="314"/>
      <c r="Q19" s="244"/>
      <c r="R19" s="314"/>
      <c r="S19" s="314"/>
      <c r="T19" s="314"/>
    </row>
    <row r="20" spans="1:21" s="291" customFormat="1">
      <c r="A20" s="22">
        <v>7</v>
      </c>
      <c r="B20" s="295" t="s">
        <v>286</v>
      </c>
      <c r="C20" s="295"/>
      <c r="D20" s="314"/>
      <c r="E20" s="314"/>
      <c r="F20" s="314"/>
      <c r="G20" s="314"/>
      <c r="H20" s="244"/>
      <c r="I20" s="314"/>
      <c r="J20" s="314"/>
      <c r="K20" s="314"/>
      <c r="L20" s="314"/>
      <c r="M20" s="244"/>
      <c r="N20" s="314"/>
      <c r="O20" s="314"/>
      <c r="P20" s="314"/>
      <c r="Q20" s="244"/>
      <c r="R20" s="314"/>
      <c r="S20" s="314"/>
      <c r="T20" s="314"/>
    </row>
    <row r="21" spans="1:21" s="291" customFormat="1">
      <c r="A21" s="22" t="s">
        <v>290</v>
      </c>
      <c r="B21" s="295" t="s">
        <v>374</v>
      </c>
      <c r="C21" s="295"/>
      <c r="D21" s="314"/>
      <c r="E21" s="314"/>
      <c r="F21" s="314"/>
      <c r="G21" s="314"/>
      <c r="H21" s="244"/>
      <c r="I21" s="314"/>
      <c r="J21" s="314"/>
      <c r="K21" s="314"/>
      <c r="L21" s="314"/>
      <c r="M21" s="244"/>
      <c r="N21" s="314"/>
      <c r="O21" s="314"/>
      <c r="P21" s="314"/>
      <c r="Q21" s="244"/>
      <c r="R21" s="314"/>
      <c r="S21" s="314"/>
      <c r="T21" s="314"/>
    </row>
    <row r="22" spans="1:21">
      <c r="A22" s="22">
        <v>8</v>
      </c>
      <c r="B22" s="21" t="s">
        <v>373</v>
      </c>
      <c r="C22" s="21"/>
      <c r="D22" s="263">
        <f>D20-D21+D18-D19</f>
        <v>0</v>
      </c>
      <c r="E22" s="263">
        <f t="shared" ref="E22:I22" si="0">E20-E21+E18-E19</f>
        <v>0</v>
      </c>
      <c r="F22" s="263">
        <f t="shared" si="0"/>
        <v>0</v>
      </c>
      <c r="G22" s="263">
        <f t="shared" si="0"/>
        <v>0</v>
      </c>
      <c r="H22" s="244"/>
      <c r="I22" s="263">
        <f t="shared" si="0"/>
        <v>0</v>
      </c>
      <c r="J22" s="263">
        <f t="shared" ref="J22" si="1">J20-J21+J18-J19</f>
        <v>0</v>
      </c>
      <c r="K22" s="263">
        <f t="shared" ref="K22" si="2">K20-K21+K18-K19</f>
        <v>0</v>
      </c>
      <c r="L22" s="263">
        <f t="shared" ref="L22:N22" si="3">L20-L21+L18-L19</f>
        <v>0</v>
      </c>
      <c r="M22" s="244"/>
      <c r="N22" s="263">
        <f t="shared" si="3"/>
        <v>0</v>
      </c>
      <c r="O22" s="263">
        <f t="shared" ref="O22" si="4">O20-O21+O18-O19</f>
        <v>0</v>
      </c>
      <c r="P22" s="263">
        <f t="shared" ref="P22:R22" si="5">P20-P21+P18-P19</f>
        <v>0</v>
      </c>
      <c r="Q22" s="244"/>
      <c r="R22" s="263">
        <f t="shared" si="5"/>
        <v>0</v>
      </c>
      <c r="S22" s="263">
        <f t="shared" ref="S22" si="6">S20-S21+S18-S19</f>
        <v>0</v>
      </c>
      <c r="T22" s="263">
        <f t="shared" ref="T22" si="7">T20-T21+T18-T19</f>
        <v>0</v>
      </c>
    </row>
    <row r="23" spans="1:21">
      <c r="A23" s="22"/>
      <c r="B23" s="21"/>
      <c r="C23" s="21"/>
      <c r="D23" s="245"/>
      <c r="E23" s="246"/>
      <c r="F23" s="72"/>
      <c r="G23" s="72"/>
      <c r="H23" s="250"/>
      <c r="I23" s="72"/>
      <c r="J23" s="72"/>
      <c r="K23" s="72"/>
      <c r="L23" s="72"/>
      <c r="M23" s="250"/>
      <c r="N23" s="72"/>
      <c r="O23" s="72"/>
      <c r="P23" s="72"/>
      <c r="Q23" s="250"/>
      <c r="R23" s="72"/>
      <c r="S23" s="72"/>
      <c r="T23" s="264"/>
    </row>
    <row r="24" spans="1:21" ht="16.5" thickBot="1">
      <c r="A24" s="22"/>
      <c r="B24" s="312" t="s">
        <v>361</v>
      </c>
      <c r="C24" s="21"/>
      <c r="D24" s="248"/>
      <c r="E24" s="249"/>
      <c r="F24" s="250"/>
      <c r="G24" s="250"/>
      <c r="H24" s="253"/>
      <c r="I24" s="250"/>
      <c r="J24" s="250"/>
      <c r="K24" s="250"/>
      <c r="L24" s="250"/>
      <c r="M24" s="250"/>
      <c r="N24" s="250"/>
      <c r="O24" s="250"/>
      <c r="P24" s="250"/>
      <c r="Q24" s="250"/>
      <c r="R24" s="250"/>
      <c r="S24" s="250"/>
      <c r="T24" s="247"/>
    </row>
    <row r="25" spans="1:21" ht="16.5" thickBot="1">
      <c r="A25" s="22">
        <v>9</v>
      </c>
      <c r="B25" s="21" t="s">
        <v>363</v>
      </c>
      <c r="C25" s="377"/>
      <c r="D25" s="252"/>
      <c r="E25" s="252"/>
      <c r="F25" s="253"/>
      <c r="G25" s="251"/>
      <c r="H25" s="277">
        <f>C25+SUM(D28:G28)</f>
        <v>0</v>
      </c>
      <c r="I25" s="269"/>
      <c r="J25" s="253"/>
      <c r="K25" s="253"/>
      <c r="L25" s="253"/>
      <c r="M25" s="277">
        <f>H25+SUM(I28:L28)</f>
        <v>0</v>
      </c>
      <c r="N25" s="253"/>
      <c r="O25" s="253"/>
      <c r="P25" s="253"/>
      <c r="Q25" s="277">
        <f>M25+SUM(N28:P28)</f>
        <v>0</v>
      </c>
      <c r="R25" s="253"/>
      <c r="S25" s="253"/>
      <c r="T25" s="251"/>
      <c r="U25" s="277">
        <f>Q25+SUM(R28:T28)</f>
        <v>0</v>
      </c>
    </row>
    <row r="26" spans="1:21">
      <c r="A26" s="22">
        <v>10</v>
      </c>
      <c r="B26" s="21" t="s">
        <v>285</v>
      </c>
      <c r="C26" s="21"/>
      <c r="D26" s="261"/>
      <c r="E26" s="261"/>
      <c r="F26" s="280"/>
      <c r="G26" s="281"/>
      <c r="H26" s="265"/>
      <c r="I26" s="279"/>
      <c r="J26" s="280"/>
      <c r="K26" s="280"/>
      <c r="L26" s="281"/>
      <c r="M26" s="244"/>
      <c r="N26" s="213"/>
      <c r="O26" s="222"/>
      <c r="P26" s="266"/>
      <c r="Q26" s="244"/>
      <c r="R26" s="213"/>
      <c r="S26" s="222"/>
      <c r="T26" s="222"/>
    </row>
    <row r="27" spans="1:21">
      <c r="A27" s="22">
        <v>11</v>
      </c>
      <c r="B27" s="21" t="s">
        <v>364</v>
      </c>
      <c r="C27" s="21"/>
      <c r="D27" s="261"/>
      <c r="E27" s="261"/>
      <c r="F27" s="280"/>
      <c r="G27" s="281"/>
      <c r="H27" s="244"/>
      <c r="I27" s="261"/>
      <c r="J27" s="261"/>
      <c r="K27" s="261"/>
      <c r="L27" s="261"/>
      <c r="M27" s="244"/>
      <c r="N27" s="261"/>
      <c r="O27" s="261"/>
      <c r="P27" s="261"/>
      <c r="Q27" s="244"/>
      <c r="R27" s="261"/>
      <c r="S27" s="261"/>
      <c r="T27" s="261"/>
    </row>
    <row r="28" spans="1:21" s="291" customFormat="1">
      <c r="A28" s="22">
        <v>12</v>
      </c>
      <c r="B28" s="295" t="s">
        <v>365</v>
      </c>
      <c r="C28" s="295"/>
      <c r="D28" s="263">
        <f>D26-D27</f>
        <v>0</v>
      </c>
      <c r="E28" s="263">
        <f t="shared" ref="E28:I28" si="8">E26-E27</f>
        <v>0</v>
      </c>
      <c r="F28" s="263">
        <f t="shared" si="8"/>
        <v>0</v>
      </c>
      <c r="G28" s="263">
        <f t="shared" si="8"/>
        <v>0</v>
      </c>
      <c r="H28" s="250"/>
      <c r="I28" s="263">
        <f t="shared" si="8"/>
        <v>0</v>
      </c>
      <c r="J28" s="263">
        <f t="shared" ref="J28" si="9">J26-J27</f>
        <v>0</v>
      </c>
      <c r="K28" s="263">
        <f t="shared" ref="K28" si="10">K26-K27</f>
        <v>0</v>
      </c>
      <c r="L28" s="263">
        <f t="shared" ref="L28:N28" si="11">L26-L27</f>
        <v>0</v>
      </c>
      <c r="M28" s="250"/>
      <c r="N28" s="263">
        <f t="shared" si="11"/>
        <v>0</v>
      </c>
      <c r="O28" s="263">
        <f t="shared" ref="O28" si="12">O26-O27</f>
        <v>0</v>
      </c>
      <c r="P28" s="263">
        <f t="shared" ref="P28" si="13">P26-P27</f>
        <v>0</v>
      </c>
      <c r="Q28" s="250"/>
      <c r="R28" s="263">
        <f t="shared" ref="R28" si="14">R26-R27</f>
        <v>0</v>
      </c>
      <c r="S28" s="263">
        <f t="shared" ref="S28" si="15">S26-S27</f>
        <v>0</v>
      </c>
      <c r="T28" s="263">
        <f t="shared" ref="T28" si="16">T26-T27</f>
        <v>0</v>
      </c>
    </row>
    <row r="29" spans="1:21">
      <c r="A29" s="22"/>
      <c r="B29" s="21"/>
      <c r="C29" s="21"/>
      <c r="D29" s="268"/>
      <c r="E29" s="267"/>
      <c r="F29" s="157"/>
      <c r="G29" s="157"/>
      <c r="H29" s="250"/>
      <c r="I29" s="157"/>
      <c r="J29" s="157"/>
      <c r="K29" s="157"/>
      <c r="L29" s="157"/>
      <c r="M29" s="250"/>
      <c r="N29" s="157"/>
      <c r="O29" s="157"/>
      <c r="P29" s="157"/>
      <c r="Q29" s="250"/>
      <c r="R29" s="157"/>
      <c r="S29" s="157"/>
      <c r="T29" s="262"/>
    </row>
    <row r="30" spans="1:21" ht="31.5">
      <c r="A30" s="22">
        <v>13</v>
      </c>
      <c r="B30" s="21" t="s">
        <v>310</v>
      </c>
      <c r="C30" s="21"/>
      <c r="D30" s="409">
        <f>SUM(D19:G19)+SUM(D21:G21)+SUM(D27:G27)</f>
        <v>0</v>
      </c>
      <c r="E30" s="410"/>
      <c r="F30" s="410"/>
      <c r="G30" s="410"/>
      <c r="H30" s="244"/>
      <c r="I30" s="409">
        <f>SUM(I19:L19)+SUM(I21:L21)+SUM(I27:L27)</f>
        <v>0</v>
      </c>
      <c r="J30" s="410"/>
      <c r="K30" s="410"/>
      <c r="L30" s="410"/>
      <c r="M30" s="244"/>
      <c r="N30" s="397">
        <f>SUM(N19:P19)+SUM(N21:P21)+SUM(N27:P27)</f>
        <v>0</v>
      </c>
      <c r="O30" s="397"/>
      <c r="P30" s="397"/>
      <c r="Q30" s="244"/>
      <c r="R30" s="397">
        <f>SUM(R19:T19)+SUM(R21:T21)+SUM(R27:T27)</f>
        <v>0</v>
      </c>
      <c r="S30" s="397"/>
      <c r="T30" s="397"/>
    </row>
    <row r="31" spans="1:21">
      <c r="A31" s="22"/>
      <c r="B31" s="21"/>
      <c r="C31" s="21"/>
      <c r="D31" s="268"/>
      <c r="E31" s="267"/>
      <c r="F31" s="157"/>
      <c r="G31" s="157"/>
      <c r="H31" s="250"/>
      <c r="I31" s="157"/>
      <c r="J31" s="157"/>
      <c r="K31" s="157"/>
      <c r="L31" s="157"/>
      <c r="M31" s="250"/>
      <c r="N31" s="157"/>
      <c r="O31" s="157"/>
      <c r="P31" s="157"/>
      <c r="Q31" s="250"/>
      <c r="R31" s="157"/>
      <c r="S31" s="157"/>
      <c r="T31" s="262"/>
    </row>
    <row r="32" spans="1:21">
      <c r="A32" s="22">
        <v>14</v>
      </c>
      <c r="B32" s="21" t="s">
        <v>362</v>
      </c>
      <c r="C32" s="21"/>
      <c r="D32" s="414">
        <f>D30-D14</f>
        <v>0</v>
      </c>
      <c r="E32" s="415"/>
      <c r="F32" s="415"/>
      <c r="G32" s="415"/>
      <c r="H32" s="244"/>
      <c r="I32" s="414">
        <f>I30-I14</f>
        <v>0</v>
      </c>
      <c r="J32" s="415"/>
      <c r="K32" s="415"/>
      <c r="L32" s="415"/>
      <c r="M32" s="244"/>
      <c r="N32" s="416">
        <f>N30-N14</f>
        <v>0</v>
      </c>
      <c r="O32" s="416"/>
      <c r="P32" s="416"/>
      <c r="Q32" s="244"/>
      <c r="R32" s="398">
        <f>R30-R14</f>
        <v>0</v>
      </c>
      <c r="S32" s="399"/>
      <c r="T32" s="400"/>
    </row>
    <row r="33" spans="1:20">
      <c r="A33" s="154"/>
      <c r="B33" s="29"/>
      <c r="C33" s="156"/>
      <c r="D33" s="156"/>
      <c r="E33" s="156"/>
      <c r="F33" s="157"/>
      <c r="G33" s="157"/>
      <c r="H33" s="253"/>
      <c r="I33" s="157"/>
      <c r="J33" s="157"/>
      <c r="K33" s="157"/>
      <c r="L33" s="157"/>
      <c r="M33" s="253"/>
      <c r="N33" s="157"/>
      <c r="O33" s="157"/>
      <c r="P33" s="158"/>
      <c r="Q33" s="272"/>
      <c r="R33" s="158"/>
      <c r="S33" s="158"/>
      <c r="T33" s="159"/>
    </row>
    <row r="34" spans="1:20" s="131" customFormat="1">
      <c r="A34" s="146"/>
      <c r="F34" s="5"/>
      <c r="G34" s="5"/>
      <c r="H34" s="5"/>
      <c r="I34" s="5"/>
      <c r="J34" s="5"/>
      <c r="K34" s="5"/>
      <c r="L34" s="5"/>
      <c r="M34" s="5"/>
      <c r="N34" s="5"/>
      <c r="O34" s="5"/>
      <c r="P34" s="5"/>
      <c r="Q34" s="5"/>
      <c r="R34" s="1"/>
      <c r="S34" s="1"/>
      <c r="T34" s="1"/>
    </row>
    <row r="35" spans="1:20" s="131" customFormat="1">
      <c r="A35" s="146"/>
      <c r="F35" s="5"/>
      <c r="G35" s="5"/>
      <c r="H35" s="5"/>
      <c r="I35" s="5"/>
      <c r="J35" s="5"/>
      <c r="K35" s="5"/>
      <c r="L35" s="5"/>
      <c r="M35" s="5"/>
      <c r="N35" s="5"/>
      <c r="O35" s="5"/>
      <c r="P35" s="5"/>
      <c r="Q35" s="5"/>
      <c r="R35" s="1"/>
      <c r="S35" s="1"/>
      <c r="T35" s="1"/>
    </row>
    <row r="36" spans="1:20" s="131" customFormat="1">
      <c r="A36" s="146"/>
      <c r="F36" s="5"/>
      <c r="G36" s="5"/>
      <c r="H36" s="5"/>
      <c r="I36" s="5"/>
      <c r="J36" s="5"/>
      <c r="K36" s="5"/>
      <c r="L36" s="5"/>
      <c r="M36" s="5"/>
      <c r="N36" s="5"/>
      <c r="O36" s="5"/>
      <c r="P36" s="5"/>
      <c r="Q36" s="5"/>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5"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351" t="s">
        <v>321</v>
      </c>
      <c r="B1" s="351" t="s">
        <v>330</v>
      </c>
      <c r="C1" s="351" t="s">
        <v>332</v>
      </c>
      <c r="D1" s="351" t="s">
        <v>338</v>
      </c>
      <c r="E1" s="351" t="s">
        <v>339</v>
      </c>
      <c r="F1" s="351" t="s">
        <v>340</v>
      </c>
    </row>
    <row r="2" spans="1:6">
      <c r="A2" s="352" t="s">
        <v>329</v>
      </c>
      <c r="B2" s="352" t="s">
        <v>329</v>
      </c>
      <c r="C2" s="352" t="s">
        <v>333</v>
      </c>
      <c r="D2" s="352" t="s">
        <v>333</v>
      </c>
      <c r="E2" s="352" t="s">
        <v>329</v>
      </c>
      <c r="F2" s="352" t="s">
        <v>333</v>
      </c>
    </row>
    <row r="3" spans="1:6">
      <c r="A3" s="352" t="s">
        <v>327</v>
      </c>
      <c r="B3" s="352" t="s">
        <v>327</v>
      </c>
      <c r="C3" s="352" t="s">
        <v>334</v>
      </c>
      <c r="D3" s="352" t="s">
        <v>334</v>
      </c>
      <c r="E3" s="352" t="s">
        <v>327</v>
      </c>
      <c r="F3" s="352" t="s">
        <v>334</v>
      </c>
    </row>
    <row r="4" spans="1:6">
      <c r="A4" s="352" t="s">
        <v>324</v>
      </c>
      <c r="B4" s="352" t="s">
        <v>324</v>
      </c>
      <c r="C4" s="352" t="s">
        <v>335</v>
      </c>
      <c r="D4" s="352" t="s">
        <v>335</v>
      </c>
      <c r="E4" s="352" t="s">
        <v>324</v>
      </c>
      <c r="F4" s="352" t="s">
        <v>335</v>
      </c>
    </row>
    <row r="5" spans="1:6">
      <c r="A5" s="352" t="s">
        <v>325</v>
      </c>
      <c r="B5" s="352" t="s">
        <v>325</v>
      </c>
      <c r="C5" s="352" t="s">
        <v>327</v>
      </c>
      <c r="D5" s="352" t="s">
        <v>327</v>
      </c>
      <c r="E5" s="352" t="s">
        <v>325</v>
      </c>
      <c r="F5" s="352" t="s">
        <v>327</v>
      </c>
    </row>
    <row r="6" spans="1:6">
      <c r="A6" s="352" t="s">
        <v>322</v>
      </c>
      <c r="B6" s="352" t="s">
        <v>322</v>
      </c>
      <c r="C6" s="352" t="s">
        <v>336</v>
      </c>
      <c r="D6" s="352" t="s">
        <v>336</v>
      </c>
      <c r="E6" s="352" t="s">
        <v>322</v>
      </c>
      <c r="F6" s="352" t="s">
        <v>336</v>
      </c>
    </row>
    <row r="7" spans="1:6">
      <c r="A7" s="352" t="s">
        <v>326</v>
      </c>
      <c r="B7" s="352" t="s">
        <v>326</v>
      </c>
      <c r="C7" s="352" t="s">
        <v>337</v>
      </c>
      <c r="D7" s="352" t="s">
        <v>337</v>
      </c>
      <c r="E7" s="352" t="s">
        <v>326</v>
      </c>
      <c r="F7" s="352" t="s">
        <v>337</v>
      </c>
    </row>
    <row r="8" spans="1:6">
      <c r="A8" s="352" t="s">
        <v>323</v>
      </c>
      <c r="B8" s="352" t="s">
        <v>323</v>
      </c>
      <c r="D8" s="352"/>
      <c r="E8" s="352" t="s">
        <v>323</v>
      </c>
      <c r="F8" s="352"/>
    </row>
    <row r="9" spans="1:6">
      <c r="A9" s="352" t="s">
        <v>328</v>
      </c>
      <c r="B9" s="352" t="s">
        <v>328</v>
      </c>
      <c r="D9" s="352"/>
      <c r="E9" s="352" t="s">
        <v>328</v>
      </c>
      <c r="F9" s="352"/>
    </row>
    <row r="10" spans="1:6">
      <c r="B10" s="352" t="s">
        <v>331</v>
      </c>
      <c r="D10" s="352"/>
      <c r="E10" s="352" t="s">
        <v>331</v>
      </c>
      <c r="F10" s="352"/>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17-IEPR-07</Docket_x0020_Number>
    <TaxCatchAll xmlns="8eef3743-c7b3-4cbe-8837-b6e805be353c">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Z5JXHV6S7NA6-3-140491</_dlc_DocId>
    <_dlc_DocIdUrl xmlns="8eef3743-c7b3-4cbe-8837-b6e805be353c">
      <Url>http://efilingsppublic/_layouts/DocIdRedir.aspx?ID=Z5JXHV6S7NA6-3-140491</Url>
      <Description>Z5JXHV6S7NA6-3-140491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14C5A01-A6F2-4E5F-B519-09DFE9C78925}">
  <ds:schemaRefs>
    <ds:schemaRef ds:uri="http://schemas.microsoft.com/sharepoint/v3/contenttype/forms"/>
  </ds:schemaRefs>
</ds:datastoreItem>
</file>

<file path=customXml/itemProps2.xml><?xml version="1.0" encoding="utf-8"?>
<ds:datastoreItem xmlns:ds="http://schemas.openxmlformats.org/officeDocument/2006/customXml" ds:itemID="{5CC46F0A-D228-46DD-BAB0-21CF8307FB81}">
  <ds:schemaRefs>
    <ds:schemaRef ds:uri="http://schemas.microsoft.com/office/2006/documentManagement/types"/>
    <ds:schemaRef ds:uri="http://schemas.openxmlformats.org/package/2006/metadata/core-properties"/>
    <ds:schemaRef ds:uri="http://www.w3.org/XML/1998/namespace"/>
    <ds:schemaRef ds:uri="http://purl.org/dc/dcmitype/"/>
    <ds:schemaRef ds:uri="8eef3743-c7b3-4cbe-8837-b6e805be353c"/>
    <ds:schemaRef ds:uri="http://schemas.microsoft.com/office/2006/metadata/properties"/>
    <ds:schemaRef ds:uri="http://purl.org/dc/elements/1.1/"/>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8AC9165-2A48-45EA-A867-F1098BE80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77941F3-8E3B-41A8-AD50-DA3FCB35A6F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Mark Kootstra</cp:lastModifiedBy>
  <cp:lastPrinted>2018-07-20T16:34:29Z</cp:lastPrinted>
  <dcterms:created xsi:type="dcterms:W3CDTF">2004-11-07T17:37:25Z</dcterms:created>
  <dcterms:modified xsi:type="dcterms:W3CDTF">2018-09-07T18:24:52Z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