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575" activeTab="0"/>
  </bookViews>
  <sheets>
    <sheet name="SDGE Form 1.1" sheetId="1" r:id="rId1"/>
    <sheet name="SCG Form 1.1" sheetId="2" r:id="rId2"/>
    <sheet name="PGE Form 1.1" sheetId="3" r:id="rId3"/>
    <sheet name="OTH Form 1.1" sheetId="4" r:id="rId4"/>
    <sheet name="STATE Form 1.1" sheetId="5" r:id="rId5"/>
    <sheet name="Form 2.3 Prices" sheetId="6" r:id="rId6"/>
  </sheets>
  <definedNames/>
  <calcPr fullCalcOnLoad="1"/>
</workbook>
</file>

<file path=xl/sharedStrings.xml><?xml version="1.0" encoding="utf-8"?>
<sst xmlns="http://schemas.openxmlformats.org/spreadsheetml/2006/main" count="114" uniqueCount="30">
  <si>
    <t>Form 1.1 - SDGE Natural Gas Planning Area</t>
  </si>
  <si>
    <t>Year</t>
  </si>
  <si>
    <t>Residential</t>
  </si>
  <si>
    <t>Commercial</t>
  </si>
  <si>
    <t>Manufacturing</t>
  </si>
  <si>
    <t>Mining</t>
  </si>
  <si>
    <t>Agricultural</t>
  </si>
  <si>
    <t>Total
Consumption</t>
  </si>
  <si>
    <t xml:space="preserve"> </t>
  </si>
  <si>
    <t>Annual Growth Rates (%)</t>
  </si>
  <si>
    <t>1990-2000</t>
  </si>
  <si>
    <t>Form 1.1 - SCG Natural Gas Planning Area</t>
  </si>
  <si>
    <t>Form 1.1 - PGE Natural Gas Planning Area</t>
  </si>
  <si>
    <t>Form 2.3 - Natural Gas Rates</t>
  </si>
  <si>
    <t/>
  </si>
  <si>
    <t>PGE</t>
  </si>
  <si>
    <t>SCG</t>
  </si>
  <si>
    <t>SDGE</t>
  </si>
  <si>
    <t>Industrial</t>
  </si>
  <si>
    <t>2000-2016</t>
  </si>
  <si>
    <t>2016-2020</t>
  </si>
  <si>
    <t>Form 1.1 - OTHER Natural Gas Planning Area</t>
  </si>
  <si>
    <t>Form 1.1 - STATEWIDE Natural Gas</t>
  </si>
  <si>
    <t>End-User Natural Gas Consumption by Sector (MM Therms)</t>
  </si>
  <si>
    <t>TCU</t>
  </si>
  <si>
    <t>(2016$ per Therm)</t>
  </si>
  <si>
    <t>California Energy Demand 2018-2030 Revised Baseline Forecast - High Demand Case</t>
  </si>
  <si>
    <t>2016-2030</t>
  </si>
  <si>
    <t xml:space="preserve">  </t>
  </si>
  <si>
    <t>Natural Gas Vehicles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</si>
</sst>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#0.00%;[Black]\-##0.00%;[Black]\-\-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right" wrapText="1"/>
      <protection/>
    </xf>
    <xf numFmtId="168" fontId="1" fillId="0" borderId="11" xfId="0" applyNumberFormat="1" applyFont="1" applyFill="1" applyBorder="1" applyAlignment="1" applyProtection="1">
      <alignment horizontal="righ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10" fontId="0" fillId="0" borderId="0" xfId="0" applyNumberFormat="1" applyAlignment="1">
      <alignment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right" wrapText="1"/>
      <protection/>
    </xf>
    <xf numFmtId="4" fontId="1" fillId="0" borderId="11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1" fillId="34" borderId="13" xfId="0" applyNumberFormat="1" applyFont="1" applyFill="1" applyBorder="1" applyAlignment="1" applyProtection="1">
      <alignment horizontal="center" wrapText="1"/>
      <protection/>
    </xf>
    <xf numFmtId="0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80" zoomScaleNormal="80" zoomScalePageLayoutView="0" workbookViewId="0" topLeftCell="A1">
      <selection activeCell="H5" sqref="H5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6.8515625" style="1" customWidth="1"/>
    <col min="9" max="9" width="14.28125" style="1" bestFit="1" customWidth="1"/>
    <col min="10" max="16384" width="9.140625" style="1" customWidth="1"/>
  </cols>
  <sheetData>
    <row r="1" spans="1:9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2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"/>
    </row>
    <row r="3" spans="1:9" ht="15.75" customHeight="1">
      <c r="A3" s="14" t="s">
        <v>23</v>
      </c>
      <c r="B3" s="14"/>
      <c r="C3" s="14"/>
      <c r="D3" s="14"/>
      <c r="E3" s="14"/>
      <c r="F3" s="14"/>
      <c r="G3" s="14"/>
      <c r="H3" s="14"/>
      <c r="I3" s="14"/>
    </row>
    <row r="4" ht="13.5" customHeight="1" thickBot="1">
      <c r="A4" s="3"/>
    </row>
    <row r="5" spans="1:9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11" t="s">
        <v>29</v>
      </c>
      <c r="I5" s="4" t="s">
        <v>7</v>
      </c>
    </row>
    <row r="6" spans="1:9" ht="13.5" thickBot="1">
      <c r="A6" s="5">
        <v>1990</v>
      </c>
      <c r="B6" s="6">
        <v>337.914904</v>
      </c>
      <c r="C6" s="6">
        <v>115.689617</v>
      </c>
      <c r="D6" s="6">
        <v>33.37723816019734</v>
      </c>
      <c r="E6" s="6">
        <v>5.275806118025885</v>
      </c>
      <c r="F6" s="6">
        <v>6.465501</v>
      </c>
      <c r="G6" s="6">
        <v>19.782419</v>
      </c>
      <c r="H6" s="6"/>
      <c r="I6" s="6">
        <f>SUM(B6:H6)</f>
        <v>518.5054852782232</v>
      </c>
    </row>
    <row r="7" spans="1:9" ht="13.5" thickBot="1">
      <c r="A7" s="5">
        <v>1991</v>
      </c>
      <c r="B7" s="6">
        <v>335.282095</v>
      </c>
      <c r="C7" s="6">
        <v>108.585916</v>
      </c>
      <c r="D7" s="6">
        <v>32.89556552364462</v>
      </c>
      <c r="E7" s="6">
        <v>6.25232008546907</v>
      </c>
      <c r="F7" s="6">
        <v>5.508229</v>
      </c>
      <c r="G7" s="6">
        <v>17.540253</v>
      </c>
      <c r="H7" s="6"/>
      <c r="I7" s="6">
        <f aca="true" t="shared" si="0" ref="I7:I46">SUM(B7:H7)</f>
        <v>506.06437860911376</v>
      </c>
    </row>
    <row r="8" spans="1:9" ht="13.5" thickBot="1">
      <c r="A8" s="5">
        <v>1992</v>
      </c>
      <c r="B8" s="6">
        <v>313.662931</v>
      </c>
      <c r="C8" s="6">
        <v>120.222353</v>
      </c>
      <c r="D8" s="6">
        <v>37.40203189714981</v>
      </c>
      <c r="E8" s="6">
        <v>5.348272086673119</v>
      </c>
      <c r="F8" s="6">
        <v>7.152526</v>
      </c>
      <c r="G8" s="6">
        <v>16.089961</v>
      </c>
      <c r="H8" s="6"/>
      <c r="I8" s="6">
        <f t="shared" si="0"/>
        <v>499.87807498382296</v>
      </c>
    </row>
    <row r="9" spans="1:9" ht="13.5" thickBot="1">
      <c r="A9" s="5">
        <v>1993</v>
      </c>
      <c r="B9" s="6">
        <v>327.053252</v>
      </c>
      <c r="C9" s="6">
        <v>109.249435</v>
      </c>
      <c r="D9" s="6">
        <v>32.881849254291375</v>
      </c>
      <c r="E9" s="6">
        <v>3.6648100819879468</v>
      </c>
      <c r="F9" s="6">
        <v>8.318277</v>
      </c>
      <c r="G9" s="6">
        <v>18.627408</v>
      </c>
      <c r="H9" s="6"/>
      <c r="I9" s="6">
        <f t="shared" si="0"/>
        <v>499.7950313362793</v>
      </c>
    </row>
    <row r="10" spans="1:9" ht="13.5" thickBot="1">
      <c r="A10" s="5">
        <v>1994</v>
      </c>
      <c r="B10" s="6">
        <v>343.816395</v>
      </c>
      <c r="C10" s="6">
        <v>129.576699</v>
      </c>
      <c r="D10" s="6">
        <v>36.18099222105408</v>
      </c>
      <c r="E10" s="6">
        <v>3.646114081725878</v>
      </c>
      <c r="F10" s="6">
        <v>6.148935</v>
      </c>
      <c r="G10" s="6">
        <v>19.990824</v>
      </c>
      <c r="H10" s="6"/>
      <c r="I10" s="6">
        <f t="shared" si="0"/>
        <v>539.35995930278</v>
      </c>
    </row>
    <row r="11" spans="1:9" ht="13.5" thickBot="1">
      <c r="A11" s="5">
        <v>1995</v>
      </c>
      <c r="B11" s="6">
        <v>316.193149</v>
      </c>
      <c r="C11" s="6">
        <v>130.624737</v>
      </c>
      <c r="D11" s="6">
        <v>36.99558944747434</v>
      </c>
      <c r="E11" s="6">
        <v>3.211763072010794</v>
      </c>
      <c r="F11" s="6">
        <v>6.42698</v>
      </c>
      <c r="G11" s="6">
        <v>21.225959</v>
      </c>
      <c r="H11" s="6"/>
      <c r="I11" s="6">
        <f t="shared" si="0"/>
        <v>514.6781775194852</v>
      </c>
    </row>
    <row r="12" spans="1:9" ht="13.5" thickBot="1">
      <c r="A12" s="5">
        <v>1996</v>
      </c>
      <c r="B12" s="6">
        <v>317.043317</v>
      </c>
      <c r="C12" s="6">
        <v>126.66143</v>
      </c>
      <c r="D12" s="6">
        <v>35.46228907047777</v>
      </c>
      <c r="E12" s="6">
        <v>2.4120720519376655</v>
      </c>
      <c r="F12" s="6">
        <v>8.02489</v>
      </c>
      <c r="G12" s="6">
        <v>19.167658</v>
      </c>
      <c r="H12" s="6"/>
      <c r="I12" s="6">
        <f t="shared" si="0"/>
        <v>508.77165612241544</v>
      </c>
    </row>
    <row r="13" spans="1:9" ht="13.5" thickBot="1">
      <c r="A13" s="5">
        <v>1997</v>
      </c>
      <c r="B13" s="6">
        <v>311.53761</v>
      </c>
      <c r="C13" s="6">
        <v>129.334042</v>
      </c>
      <c r="D13" s="6">
        <v>36.96406121943919</v>
      </c>
      <c r="E13" s="6">
        <v>1.7471800366625247</v>
      </c>
      <c r="F13" s="6">
        <v>8.534432</v>
      </c>
      <c r="G13" s="6">
        <v>17.573042</v>
      </c>
      <c r="H13" s="6"/>
      <c r="I13" s="6">
        <f t="shared" si="0"/>
        <v>505.6903672561017</v>
      </c>
    </row>
    <row r="14" spans="1:9" ht="13.5" thickBot="1">
      <c r="A14" s="5">
        <v>1998</v>
      </c>
      <c r="B14" s="6">
        <v>323.967176</v>
      </c>
      <c r="C14" s="6">
        <v>132.006643</v>
      </c>
      <c r="D14" s="6">
        <v>38.50952536905645</v>
      </c>
      <c r="E14" s="6">
        <v>1.4884150312581503</v>
      </c>
      <c r="F14" s="6">
        <v>7.524642</v>
      </c>
      <c r="G14" s="6">
        <v>18.357059</v>
      </c>
      <c r="H14" s="6"/>
      <c r="I14" s="6">
        <f t="shared" si="0"/>
        <v>521.8534604003147</v>
      </c>
    </row>
    <row r="15" spans="1:9" ht="13.5" thickBot="1">
      <c r="A15" s="5">
        <v>1999</v>
      </c>
      <c r="B15" s="6">
        <v>336.396742</v>
      </c>
      <c r="C15" s="6">
        <v>134.679134</v>
      </c>
      <c r="D15" s="6">
        <v>39.87740351605101</v>
      </c>
      <c r="E15" s="6">
        <v>1.7330740358125478</v>
      </c>
      <c r="F15" s="6">
        <v>8.333557</v>
      </c>
      <c r="G15" s="6">
        <v>18.845981</v>
      </c>
      <c r="H15" s="6"/>
      <c r="I15" s="6">
        <f t="shared" si="0"/>
        <v>539.8658915518637</v>
      </c>
    </row>
    <row r="16" spans="1:9" ht="13.5" thickBot="1">
      <c r="A16" s="5">
        <v>2000</v>
      </c>
      <c r="B16" s="6">
        <v>340.24</v>
      </c>
      <c r="C16" s="6">
        <v>137.357375</v>
      </c>
      <c r="D16" s="6">
        <v>40.023939643075714</v>
      </c>
      <c r="E16" s="6">
        <v>1.8800000381867608</v>
      </c>
      <c r="F16" s="6">
        <v>6.227875</v>
      </c>
      <c r="G16" s="6">
        <v>15.445713</v>
      </c>
      <c r="H16" s="6"/>
      <c r="I16" s="6">
        <f t="shared" si="0"/>
        <v>541.1749026812624</v>
      </c>
    </row>
    <row r="17" spans="1:9" ht="13.5" thickBot="1">
      <c r="A17" s="5">
        <v>2001</v>
      </c>
      <c r="B17" s="6">
        <v>358.451478</v>
      </c>
      <c r="C17" s="6">
        <v>146.943196</v>
      </c>
      <c r="D17" s="6">
        <v>38.49974945565562</v>
      </c>
      <c r="E17" s="6">
        <v>2.256915047496295</v>
      </c>
      <c r="F17" s="6">
        <v>7.581935</v>
      </c>
      <c r="G17" s="6">
        <v>19.551157</v>
      </c>
      <c r="H17" s="6"/>
      <c r="I17" s="6">
        <f t="shared" si="0"/>
        <v>573.284430503152</v>
      </c>
    </row>
    <row r="18" spans="1:9" ht="13.5" thickBot="1">
      <c r="A18" s="5">
        <v>2002</v>
      </c>
      <c r="B18" s="6">
        <v>357.085936</v>
      </c>
      <c r="C18" s="6">
        <v>151.446071</v>
      </c>
      <c r="D18" s="6">
        <v>40.29207275136487</v>
      </c>
      <c r="E18" s="6">
        <v>2.5797340536956717</v>
      </c>
      <c r="F18" s="6">
        <v>8.510706</v>
      </c>
      <c r="G18" s="6">
        <v>16.668415</v>
      </c>
      <c r="H18" s="6"/>
      <c r="I18" s="6">
        <f t="shared" si="0"/>
        <v>576.5829348050606</v>
      </c>
    </row>
    <row r="19" spans="1:9" ht="13.5" thickBot="1">
      <c r="A19" s="5">
        <v>2003</v>
      </c>
      <c r="B19" s="6">
        <v>339.758169</v>
      </c>
      <c r="C19" s="6">
        <v>158.469537</v>
      </c>
      <c r="D19" s="6">
        <v>34.552895228499985</v>
      </c>
      <c r="E19" s="6">
        <v>2.6400480549177163</v>
      </c>
      <c r="F19" s="6">
        <v>6.98607</v>
      </c>
      <c r="G19" s="6">
        <v>22.70543</v>
      </c>
      <c r="H19" s="6"/>
      <c r="I19" s="6">
        <f t="shared" si="0"/>
        <v>565.1121492834178</v>
      </c>
    </row>
    <row r="20" spans="1:9" ht="13.5" thickBot="1">
      <c r="A20" s="5">
        <v>2004</v>
      </c>
      <c r="B20" s="6">
        <v>357.529295</v>
      </c>
      <c r="C20" s="6">
        <v>159.938061</v>
      </c>
      <c r="D20" s="6">
        <v>32.59564891533523</v>
      </c>
      <c r="E20" s="6">
        <v>5.280626931361113</v>
      </c>
      <c r="F20" s="6">
        <v>6.479669</v>
      </c>
      <c r="G20" s="6">
        <v>20.46913</v>
      </c>
      <c r="H20" s="6"/>
      <c r="I20" s="6">
        <f t="shared" si="0"/>
        <v>582.2924308466962</v>
      </c>
    </row>
    <row r="21" spans="1:9" ht="13.5" thickBot="1">
      <c r="A21" s="5">
        <v>2005</v>
      </c>
      <c r="B21" s="6">
        <v>335.134761</v>
      </c>
      <c r="C21" s="6">
        <v>158.77952</v>
      </c>
      <c r="D21" s="6">
        <v>29.46384442034091</v>
      </c>
      <c r="E21" s="6">
        <v>5.267160925528509</v>
      </c>
      <c r="F21" s="6">
        <v>5.268024</v>
      </c>
      <c r="G21" s="6">
        <v>20.887146</v>
      </c>
      <c r="H21" s="6"/>
      <c r="I21" s="6">
        <f t="shared" si="0"/>
        <v>554.8004563458694</v>
      </c>
    </row>
    <row r="22" spans="1:9" ht="13.5" thickBot="1">
      <c r="A22" s="5">
        <v>2006</v>
      </c>
      <c r="B22" s="6">
        <v>345.376492</v>
      </c>
      <c r="C22" s="6">
        <v>153.667565</v>
      </c>
      <c r="D22" s="6">
        <v>30.306849079195707</v>
      </c>
      <c r="E22" s="6">
        <v>4.812414916817389</v>
      </c>
      <c r="F22" s="6">
        <v>4.896827</v>
      </c>
      <c r="G22" s="6">
        <v>24.987423</v>
      </c>
      <c r="H22" s="6"/>
      <c r="I22" s="6">
        <f t="shared" si="0"/>
        <v>564.0475709960131</v>
      </c>
    </row>
    <row r="23" spans="1:9" ht="13.5" thickBot="1">
      <c r="A23" s="5">
        <v>2007</v>
      </c>
      <c r="B23" s="6">
        <v>331.901692</v>
      </c>
      <c r="C23" s="6">
        <v>155.353126</v>
      </c>
      <c r="D23" s="6">
        <v>27.240797929031466</v>
      </c>
      <c r="E23" s="6">
        <v>4.397035915400341</v>
      </c>
      <c r="F23" s="6">
        <v>4.448082</v>
      </c>
      <c r="G23" s="6">
        <v>23.66658</v>
      </c>
      <c r="H23" s="6"/>
      <c r="I23" s="6">
        <f t="shared" si="0"/>
        <v>547.0073138444318</v>
      </c>
    </row>
    <row r="24" spans="1:9" ht="13.5" thickBot="1">
      <c r="A24" s="5">
        <v>2008</v>
      </c>
      <c r="B24" s="6">
        <v>324.692766</v>
      </c>
      <c r="C24" s="6">
        <v>155.221689</v>
      </c>
      <c r="D24" s="6">
        <v>29.010874730181754</v>
      </c>
      <c r="E24" s="6">
        <v>4.33388192664561</v>
      </c>
      <c r="F24" s="6">
        <v>3.856334</v>
      </c>
      <c r="G24" s="6">
        <v>24.250213</v>
      </c>
      <c r="H24" s="6"/>
      <c r="I24" s="6">
        <f t="shared" si="0"/>
        <v>541.3657586568273</v>
      </c>
    </row>
    <row r="25" spans="1:9" ht="13.5" thickBot="1">
      <c r="A25" s="5">
        <v>2009</v>
      </c>
      <c r="B25" s="6">
        <v>308.734009</v>
      </c>
      <c r="C25" s="6">
        <v>149.924455</v>
      </c>
      <c r="D25" s="6">
        <v>27.5331041376626</v>
      </c>
      <c r="E25" s="6">
        <v>3.4097229487025835</v>
      </c>
      <c r="F25" s="6">
        <v>4.139821</v>
      </c>
      <c r="G25" s="6">
        <v>21.12858</v>
      </c>
      <c r="H25" s="6"/>
      <c r="I25" s="6">
        <f t="shared" si="0"/>
        <v>514.8696920863651</v>
      </c>
    </row>
    <row r="26" spans="1:9" ht="13.5" thickBot="1">
      <c r="A26" s="5">
        <v>2010</v>
      </c>
      <c r="B26" s="6">
        <v>337.881818</v>
      </c>
      <c r="C26" s="6">
        <v>163.459737</v>
      </c>
      <c r="D26" s="6">
        <v>24.673349953776906</v>
      </c>
      <c r="E26" s="6">
        <v>3.7009949405046085</v>
      </c>
      <c r="F26" s="6">
        <v>4.013767</v>
      </c>
      <c r="G26" s="6">
        <v>27.023311</v>
      </c>
      <c r="H26" s="6"/>
      <c r="I26" s="6">
        <f t="shared" si="0"/>
        <v>560.7529778942816</v>
      </c>
    </row>
    <row r="27" spans="1:9" ht="13.5" thickBot="1">
      <c r="A27" s="5">
        <v>2011</v>
      </c>
      <c r="B27" s="6">
        <v>326.910505</v>
      </c>
      <c r="C27" s="6">
        <v>156.336539</v>
      </c>
      <c r="D27" s="6">
        <v>21.16959132594882</v>
      </c>
      <c r="E27" s="6">
        <v>3.4027209577662276</v>
      </c>
      <c r="F27" s="6">
        <v>4.443822</v>
      </c>
      <c r="G27" s="6">
        <v>25.632603</v>
      </c>
      <c r="H27" s="6"/>
      <c r="I27" s="6">
        <f t="shared" si="0"/>
        <v>537.895781283715</v>
      </c>
    </row>
    <row r="28" spans="1:9" ht="13.5" thickBot="1">
      <c r="A28" s="5">
        <v>2012</v>
      </c>
      <c r="B28" s="6">
        <v>311.143539</v>
      </c>
      <c r="C28" s="6">
        <v>155.822779</v>
      </c>
      <c r="D28" s="6">
        <v>22.155963999612997</v>
      </c>
      <c r="E28" s="6">
        <v>3.7823349513330404</v>
      </c>
      <c r="F28" s="6">
        <v>4.831806</v>
      </c>
      <c r="G28" s="6">
        <v>26.612339</v>
      </c>
      <c r="H28" s="6"/>
      <c r="I28" s="6">
        <f t="shared" si="0"/>
        <v>524.348761950946</v>
      </c>
    </row>
    <row r="29" spans="1:9" ht="13.5" thickBot="1">
      <c r="A29" s="5">
        <v>2013</v>
      </c>
      <c r="B29" s="6">
        <v>318.269246</v>
      </c>
      <c r="C29" s="6">
        <v>162.281849</v>
      </c>
      <c r="D29" s="6">
        <v>21.73617525472067</v>
      </c>
      <c r="E29" s="6">
        <v>3.9256499559917897</v>
      </c>
      <c r="F29" s="6">
        <v>4.041873</v>
      </c>
      <c r="G29" s="6">
        <v>27.513159</v>
      </c>
      <c r="H29" s="6"/>
      <c r="I29" s="6">
        <f t="shared" si="0"/>
        <v>537.7679522107125</v>
      </c>
    </row>
    <row r="30" spans="1:9" ht="13.5" thickBot="1">
      <c r="A30" s="5">
        <v>2014</v>
      </c>
      <c r="B30" s="6">
        <v>256.548716</v>
      </c>
      <c r="C30" s="6">
        <v>153.116827</v>
      </c>
      <c r="D30" s="6">
        <v>20.460826263968496</v>
      </c>
      <c r="E30" s="6">
        <v>3.433499946343248</v>
      </c>
      <c r="F30" s="6">
        <v>2.425122</v>
      </c>
      <c r="G30" s="6">
        <v>25.597689</v>
      </c>
      <c r="H30" s="6"/>
      <c r="I30" s="6">
        <f t="shared" si="0"/>
        <v>461.58268021031176</v>
      </c>
    </row>
    <row r="31" spans="1:9" ht="13.5" thickBot="1">
      <c r="A31" s="5">
        <v>2015</v>
      </c>
      <c r="B31" s="6">
        <v>255.613587</v>
      </c>
      <c r="C31" s="6">
        <v>153.192805</v>
      </c>
      <c r="D31" s="6">
        <v>20.83265206772628</v>
      </c>
      <c r="E31" s="6">
        <v>3.5194479342396137</v>
      </c>
      <c r="F31" s="6">
        <v>2.415126</v>
      </c>
      <c r="G31" s="6">
        <v>28.906127</v>
      </c>
      <c r="H31" s="6"/>
      <c r="I31" s="6">
        <f t="shared" si="0"/>
        <v>464.47974500196585</v>
      </c>
    </row>
    <row r="32" spans="1:9" ht="13.5" thickBot="1">
      <c r="A32" s="5">
        <v>2016</v>
      </c>
      <c r="B32" s="6">
        <v>268.964313</v>
      </c>
      <c r="C32" s="6">
        <v>158.535739</v>
      </c>
      <c r="D32" s="6">
        <v>21.346804954026666</v>
      </c>
      <c r="E32" s="6">
        <v>3.149994950953636</v>
      </c>
      <c r="F32" s="6">
        <v>3.134443</v>
      </c>
      <c r="G32" s="6">
        <v>29.636491</v>
      </c>
      <c r="H32" s="6"/>
      <c r="I32" s="6">
        <f t="shared" si="0"/>
        <v>484.7677859049802</v>
      </c>
    </row>
    <row r="33" spans="1:9" ht="13.5" thickBot="1">
      <c r="A33" s="5">
        <v>2017</v>
      </c>
      <c r="B33" s="6">
        <v>294.6833310018412</v>
      </c>
      <c r="C33" s="6">
        <v>170.43264456682243</v>
      </c>
      <c r="D33" s="6">
        <v>20.829888182732972</v>
      </c>
      <c r="E33" s="6">
        <v>3.155810679097296</v>
      </c>
      <c r="F33" s="6">
        <v>2.973335925970904</v>
      </c>
      <c r="G33" s="6">
        <v>29.823661751161826</v>
      </c>
      <c r="H33" s="6">
        <v>1.019139776664593</v>
      </c>
      <c r="I33" s="6">
        <f t="shared" si="0"/>
        <v>522.9178118842913</v>
      </c>
    </row>
    <row r="34" spans="1:9" ht="13.5" thickBot="1">
      <c r="A34" s="5">
        <v>2018</v>
      </c>
      <c r="B34" s="6">
        <v>296.58740589614536</v>
      </c>
      <c r="C34" s="6">
        <v>175.22335568651556</v>
      </c>
      <c r="D34" s="6">
        <v>20.927521086730096</v>
      </c>
      <c r="E34" s="6">
        <v>3.2876599219617755</v>
      </c>
      <c r="F34" s="6">
        <v>2.888105174106213</v>
      </c>
      <c r="G34" s="6">
        <v>30.50059820705777</v>
      </c>
      <c r="H34" s="6">
        <v>1.3123024100563772</v>
      </c>
      <c r="I34" s="6">
        <f t="shared" si="0"/>
        <v>530.7269483825733</v>
      </c>
    </row>
    <row r="35" spans="1:9" ht="13.5" thickBot="1">
      <c r="A35" s="5">
        <v>2019</v>
      </c>
      <c r="B35" s="6">
        <v>296.0183589693054</v>
      </c>
      <c r="C35" s="6">
        <v>177.12961570629753</v>
      </c>
      <c r="D35" s="6">
        <v>20.48389455439196</v>
      </c>
      <c r="E35" s="6">
        <v>3.2683352087337174</v>
      </c>
      <c r="F35" s="6">
        <v>2.815416017856213</v>
      </c>
      <c r="G35" s="6">
        <v>30.72615215248231</v>
      </c>
      <c r="H35" s="6">
        <v>1.4556489382173474</v>
      </c>
      <c r="I35" s="6">
        <f t="shared" si="0"/>
        <v>531.8974215472844</v>
      </c>
    </row>
    <row r="36" spans="1:9" ht="13.5" thickBot="1">
      <c r="A36" s="5">
        <v>2020</v>
      </c>
      <c r="B36" s="6">
        <v>297.9007115291821</v>
      </c>
      <c r="C36" s="6">
        <v>179.94548568447348</v>
      </c>
      <c r="D36" s="6">
        <v>20.07006129662121</v>
      </c>
      <c r="E36" s="6">
        <v>3.2386391192149637</v>
      </c>
      <c r="F36" s="6">
        <v>2.75336138180014</v>
      </c>
      <c r="G36" s="6">
        <v>31.02561613815272</v>
      </c>
      <c r="H36" s="6">
        <v>1.7015133786958927</v>
      </c>
      <c r="I36" s="6">
        <f t="shared" si="0"/>
        <v>536.6353885281405</v>
      </c>
    </row>
    <row r="37" spans="1:9" ht="13.5" thickBot="1">
      <c r="A37" s="5">
        <v>2021</v>
      </c>
      <c r="B37" s="6">
        <v>298.6420260633261</v>
      </c>
      <c r="C37" s="6">
        <v>182.50205602960065</v>
      </c>
      <c r="D37" s="6">
        <v>19.701281915979365</v>
      </c>
      <c r="E37" s="6">
        <v>3.209884344745521</v>
      </c>
      <c r="F37" s="6">
        <v>2.6960259808849036</v>
      </c>
      <c r="G37" s="6">
        <v>31.278525155506436</v>
      </c>
      <c r="H37" s="6">
        <v>1.7710728626379524</v>
      </c>
      <c r="I37" s="6">
        <f t="shared" si="0"/>
        <v>539.800872352681</v>
      </c>
    </row>
    <row r="38" spans="1:9" ht="13.5" thickBot="1">
      <c r="A38" s="5">
        <v>2022</v>
      </c>
      <c r="B38" s="6">
        <v>300.39937969904815</v>
      </c>
      <c r="C38" s="6">
        <v>185.28082141743795</v>
      </c>
      <c r="D38" s="6">
        <v>19.34915797589644</v>
      </c>
      <c r="E38" s="6">
        <v>3.1868770605284418</v>
      </c>
      <c r="F38" s="6">
        <v>2.6374654462632137</v>
      </c>
      <c r="G38" s="6">
        <v>31.526463157902892</v>
      </c>
      <c r="H38" s="6">
        <v>2.9840342659154295</v>
      </c>
      <c r="I38" s="6">
        <f t="shared" si="0"/>
        <v>545.3641990229925</v>
      </c>
    </row>
    <row r="39" spans="1:9" ht="13.5" thickBot="1">
      <c r="A39" s="5">
        <v>2023</v>
      </c>
      <c r="B39" s="6">
        <v>302.07868939825875</v>
      </c>
      <c r="C39" s="6">
        <v>187.46337349417115</v>
      </c>
      <c r="D39" s="6">
        <v>19.014454886599665</v>
      </c>
      <c r="E39" s="6">
        <v>3.1633132737045333</v>
      </c>
      <c r="F39" s="6">
        <v>2.573618633718337</v>
      </c>
      <c r="G39" s="6">
        <v>31.762390388159165</v>
      </c>
      <c r="H39" s="6">
        <v>4.297557093096106</v>
      </c>
      <c r="I39" s="6">
        <f t="shared" si="0"/>
        <v>550.3533971677076</v>
      </c>
    </row>
    <row r="40" spans="1:9" ht="13.5" thickBot="1">
      <c r="A40" s="5">
        <v>2024</v>
      </c>
      <c r="B40" s="6">
        <v>304.4540413096813</v>
      </c>
      <c r="C40" s="6">
        <v>189.84785337522865</v>
      </c>
      <c r="D40" s="6">
        <v>18.6780117338541</v>
      </c>
      <c r="E40" s="6">
        <v>3.125611355122611</v>
      </c>
      <c r="F40" s="6">
        <v>2.5035654782216654</v>
      </c>
      <c r="G40" s="6">
        <v>32.01447266972023</v>
      </c>
      <c r="H40" s="6">
        <v>5.828314957049496</v>
      </c>
      <c r="I40" s="6">
        <f t="shared" si="0"/>
        <v>556.451870878878</v>
      </c>
    </row>
    <row r="41" spans="1:11" ht="13.5" thickBot="1">
      <c r="A41" s="8">
        <v>2025</v>
      </c>
      <c r="B41" s="6">
        <v>305.90989548246966</v>
      </c>
      <c r="C41" s="6">
        <v>191.9459166578019</v>
      </c>
      <c r="D41" s="6">
        <v>18.339553001270797</v>
      </c>
      <c r="E41" s="6">
        <v>3.0736213850779106</v>
      </c>
      <c r="F41" s="6">
        <v>2.429130654362825</v>
      </c>
      <c r="G41" s="6">
        <v>32.217159851297545</v>
      </c>
      <c r="H41" s="6">
        <v>7.501978605112097</v>
      </c>
      <c r="I41" s="6">
        <f t="shared" si="0"/>
        <v>561.4172556373926</v>
      </c>
      <c r="K41" s="1" t="s">
        <v>8</v>
      </c>
    </row>
    <row r="42" spans="1:9" ht="13.5" thickBot="1">
      <c r="A42" s="5">
        <v>2026</v>
      </c>
      <c r="B42" s="6">
        <v>308.6927421229456</v>
      </c>
      <c r="C42" s="6">
        <v>194.21828050076167</v>
      </c>
      <c r="D42" s="6">
        <v>18.369071558761274</v>
      </c>
      <c r="E42" s="6">
        <v>3.012828087388363</v>
      </c>
      <c r="F42" s="6">
        <v>2.3529491497465234</v>
      </c>
      <c r="G42" s="6">
        <v>32.42734186466919</v>
      </c>
      <c r="H42" s="6">
        <v>9.261856732223297</v>
      </c>
      <c r="I42" s="6">
        <f t="shared" si="0"/>
        <v>568.3350700164959</v>
      </c>
    </row>
    <row r="43" spans="1:9" ht="13.5" thickBot="1">
      <c r="A43" s="5">
        <v>2027</v>
      </c>
      <c r="B43" s="6">
        <v>311.578817744313</v>
      </c>
      <c r="C43" s="6">
        <v>196.17949884252874</v>
      </c>
      <c r="D43" s="6">
        <v>18.376435670719484</v>
      </c>
      <c r="E43" s="6">
        <v>2.950785798461008</v>
      </c>
      <c r="F43" s="6">
        <v>2.277062496720351</v>
      </c>
      <c r="G43" s="6">
        <v>32.634370702172234</v>
      </c>
      <c r="H43" s="6">
        <v>11.054707698404307</v>
      </c>
      <c r="I43" s="6">
        <f t="shared" si="0"/>
        <v>575.051678953319</v>
      </c>
    </row>
    <row r="44" spans="1:9" ht="13.5" thickBot="1">
      <c r="A44" s="5">
        <v>2028</v>
      </c>
      <c r="B44" s="6">
        <v>314.58540985519903</v>
      </c>
      <c r="C44" s="6">
        <v>198.35666190005605</v>
      </c>
      <c r="D44" s="6">
        <v>18.387094276261077</v>
      </c>
      <c r="E44" s="6">
        <v>2.8933172309308794</v>
      </c>
      <c r="F44" s="6">
        <v>2.2026656353816563</v>
      </c>
      <c r="G44" s="6">
        <v>32.886910847090874</v>
      </c>
      <c r="H44" s="6">
        <v>12.817436124185324</v>
      </c>
      <c r="I44" s="6">
        <f t="shared" si="0"/>
        <v>582.1294958691049</v>
      </c>
    </row>
    <row r="45" spans="1:9" ht="13.5" thickBot="1">
      <c r="A45" s="5">
        <v>2029</v>
      </c>
      <c r="B45" s="6">
        <v>317.26102950680695</v>
      </c>
      <c r="C45" s="6">
        <v>200.21719761175143</v>
      </c>
      <c r="D45" s="6">
        <v>18.358391023337937</v>
      </c>
      <c r="E45" s="6">
        <v>2.841326371022342</v>
      </c>
      <c r="F45" s="6">
        <v>2.1303420067437178</v>
      </c>
      <c r="G45" s="6">
        <v>33.05840919622489</v>
      </c>
      <c r="H45" s="6">
        <v>14.73253499144326</v>
      </c>
      <c r="I45" s="6">
        <f t="shared" si="0"/>
        <v>588.5992307073305</v>
      </c>
    </row>
    <row r="46" spans="1:9" ht="13.5" customHeight="1" thickBot="1">
      <c r="A46" s="5">
        <v>2030</v>
      </c>
      <c r="B46" s="6">
        <v>319.82790632448337</v>
      </c>
      <c r="C46" s="6">
        <v>202.22340081649298</v>
      </c>
      <c r="D46" s="6">
        <v>18.31472960907447</v>
      </c>
      <c r="E46" s="6">
        <v>2.786733772597594</v>
      </c>
      <c r="F46" s="6">
        <v>2.060351961779106</v>
      </c>
      <c r="G46" s="6">
        <v>33.263228595969984</v>
      </c>
      <c r="H46" s="6">
        <v>16.647300876604934</v>
      </c>
      <c r="I46" s="6">
        <f t="shared" si="0"/>
        <v>595.1236519570025</v>
      </c>
    </row>
    <row r="47" spans="1:9" ht="15.75" customHeight="1">
      <c r="A47" s="15" t="s">
        <v>8</v>
      </c>
      <c r="B47" s="15"/>
      <c r="C47" s="15"/>
      <c r="D47" s="15"/>
      <c r="E47" s="15"/>
      <c r="F47" s="15"/>
      <c r="G47" s="15"/>
      <c r="H47" s="15"/>
      <c r="I47" s="15"/>
    </row>
    <row r="48" ht="12.75">
      <c r="A48" s="3"/>
    </row>
    <row r="49" spans="1:9" ht="15.75">
      <c r="A49" s="16" t="s">
        <v>9</v>
      </c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7" t="s">
        <v>10</v>
      </c>
      <c r="B50" s="10">
        <f>EXP((LN(B16/B6)/10))-1</f>
        <v>0.0006859502036773435</v>
      </c>
      <c r="C50" s="10">
        <f aca="true" t="shared" si="1" ref="C50:I50">EXP((LN(C16/C6)/10))-1</f>
        <v>0.01731573046875834</v>
      </c>
      <c r="D50" s="10">
        <f t="shared" si="1"/>
        <v>0.0183262611510544</v>
      </c>
      <c r="E50" s="10">
        <f t="shared" si="1"/>
        <v>-0.09804077849103066</v>
      </c>
      <c r="F50" s="10">
        <f t="shared" si="1"/>
        <v>-0.0037375300123432265</v>
      </c>
      <c r="G50" s="10">
        <f t="shared" si="1"/>
        <v>-0.02444253508141936</v>
      </c>
      <c r="H50" s="10"/>
      <c r="I50" s="10">
        <f t="shared" si="1"/>
        <v>0.004288360315158446</v>
      </c>
    </row>
    <row r="51" spans="1:9" ht="12.75">
      <c r="A51" s="9" t="s">
        <v>19</v>
      </c>
      <c r="B51" s="10">
        <f>EXP((LN(B32/B16)/16))-1</f>
        <v>-0.014584632789845564</v>
      </c>
      <c r="C51" s="10">
        <f aca="true" t="shared" si="2" ref="C51:I51">EXP((LN(C32/C16)/16))-1</f>
        <v>0.009002401584710551</v>
      </c>
      <c r="D51" s="10">
        <f t="shared" si="2"/>
        <v>-0.03852429351114772</v>
      </c>
      <c r="E51" s="10">
        <f t="shared" si="2"/>
        <v>0.03278399714654845</v>
      </c>
      <c r="F51" s="10">
        <f t="shared" si="2"/>
        <v>-0.04200381283798915</v>
      </c>
      <c r="G51" s="10">
        <f t="shared" si="2"/>
        <v>0.041570512554635286</v>
      </c>
      <c r="H51" s="10"/>
      <c r="I51" s="10">
        <f t="shared" si="2"/>
        <v>-0.006855923770448191</v>
      </c>
    </row>
    <row r="52" spans="1:9" ht="13.5" customHeight="1">
      <c r="A52" s="9" t="s">
        <v>20</v>
      </c>
      <c r="B52" s="10">
        <f>EXP((LN(B36/B32)/4))-1</f>
        <v>0.025874465251320977</v>
      </c>
      <c r="C52" s="10">
        <f aca="true" t="shared" si="3" ref="C52:I52">EXP((LN(C36/C32)/4))-1</f>
        <v>0.03217525594181425</v>
      </c>
      <c r="D52" s="10">
        <f t="shared" si="3"/>
        <v>-0.015299963012671669</v>
      </c>
      <c r="E52" s="10">
        <f t="shared" si="3"/>
        <v>0.00696221598571789</v>
      </c>
      <c r="F52" s="10">
        <f t="shared" si="3"/>
        <v>-0.0318877621502861</v>
      </c>
      <c r="G52" s="10">
        <f t="shared" si="3"/>
        <v>0.011517517737144933</v>
      </c>
      <c r="H52" s="10"/>
      <c r="I52" s="10">
        <f t="shared" si="3"/>
        <v>0.025737868442908374</v>
      </c>
    </row>
    <row r="53" spans="1:9" ht="12.75">
      <c r="A53" s="9" t="s">
        <v>27</v>
      </c>
      <c r="B53" s="10">
        <f>EXP((LN(B46/B32)/14))-1</f>
        <v>0.012448586052219213</v>
      </c>
      <c r="C53" s="10">
        <f aca="true" t="shared" si="4" ref="C53:I53">EXP((LN(C46/C32)/14))-1</f>
        <v>0.017537215284946894</v>
      </c>
      <c r="D53" s="10">
        <f t="shared" si="4"/>
        <v>-0.010882950703810623</v>
      </c>
      <c r="E53" s="10">
        <f t="shared" si="4"/>
        <v>-0.008713999007475826</v>
      </c>
      <c r="F53" s="10">
        <f t="shared" si="4"/>
        <v>-0.02952498271820081</v>
      </c>
      <c r="G53" s="10">
        <f t="shared" si="4"/>
        <v>0.00828024561926255</v>
      </c>
      <c r="H53" s="10"/>
      <c r="I53" s="10">
        <f t="shared" si="4"/>
        <v>0.01475778053280652</v>
      </c>
    </row>
  </sheetData>
  <sheetProtection/>
  <mergeCells count="5">
    <mergeCell ref="A1:I1"/>
    <mergeCell ref="A3:I3"/>
    <mergeCell ref="A47:I47"/>
    <mergeCell ref="A2:K2"/>
    <mergeCell ref="A49:I49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zoomScalePageLayoutView="0" workbookViewId="0" topLeftCell="A1">
      <selection activeCell="H6" sqref="H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7.140625" style="1" customWidth="1"/>
    <col min="9" max="9" width="14.28125" style="1" bestFit="1" customWidth="1"/>
    <col min="10" max="16384" width="9.140625" style="1" customWidth="1"/>
  </cols>
  <sheetData>
    <row r="1" spans="1:11" ht="15.7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K1" s="1" t="s">
        <v>8</v>
      </c>
    </row>
    <row r="2" spans="1:12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"/>
    </row>
    <row r="3" spans="1:9" ht="15.75" customHeight="1">
      <c r="A3" s="14" t="s">
        <v>23</v>
      </c>
      <c r="B3" s="14"/>
      <c r="C3" s="14"/>
      <c r="D3" s="14"/>
      <c r="E3" s="14"/>
      <c r="F3" s="14"/>
      <c r="G3" s="14"/>
      <c r="H3" s="14"/>
      <c r="I3" s="14"/>
    </row>
    <row r="4" ht="13.5" customHeight="1" thickBot="1">
      <c r="A4" s="3"/>
    </row>
    <row r="5" spans="1:9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11" t="s">
        <v>29</v>
      </c>
      <c r="I5" s="4" t="s">
        <v>7</v>
      </c>
    </row>
    <row r="6" spans="1:9" ht="13.5" thickBot="1">
      <c r="A6" s="5">
        <v>1990</v>
      </c>
      <c r="B6" s="6">
        <v>2687.293886</v>
      </c>
      <c r="C6" s="6">
        <v>783.3006403829787</v>
      </c>
      <c r="D6" s="6">
        <v>1253.8219889599075</v>
      </c>
      <c r="E6" s="6">
        <v>2412.9036103682383</v>
      </c>
      <c r="F6" s="6">
        <v>56.33592046270855</v>
      </c>
      <c r="G6" s="6">
        <v>58.034182027950614</v>
      </c>
      <c r="H6" s="6"/>
      <c r="I6" s="6">
        <f>SUM(B6:H6)</f>
        <v>7251.690228201784</v>
      </c>
    </row>
    <row r="7" spans="1:9" ht="13.5" thickBot="1">
      <c r="A7" s="5">
        <v>1991</v>
      </c>
      <c r="B7" s="6">
        <v>2704.6404679999996</v>
      </c>
      <c r="C7" s="6">
        <v>767.8245065580925</v>
      </c>
      <c r="D7" s="6">
        <v>1151.1666032882117</v>
      </c>
      <c r="E7" s="6">
        <v>2373.5056096562857</v>
      </c>
      <c r="F7" s="6">
        <v>52.136208</v>
      </c>
      <c r="G7" s="6">
        <v>100.26729588386279</v>
      </c>
      <c r="H7" s="6"/>
      <c r="I7" s="6">
        <f aca="true" t="shared" si="0" ref="I7:I46">SUM(B7:H7)</f>
        <v>7149.540691386452</v>
      </c>
    </row>
    <row r="8" spans="1:9" ht="13.5" thickBot="1">
      <c r="A8" s="5">
        <v>1992</v>
      </c>
      <c r="B8" s="6">
        <v>2640.436592</v>
      </c>
      <c r="C8" s="6">
        <v>739.1021970134881</v>
      </c>
      <c r="D8" s="6">
        <v>1047.751968632993</v>
      </c>
      <c r="E8" s="6">
        <v>2197.563468707508</v>
      </c>
      <c r="F8" s="6">
        <v>51.573213042992215</v>
      </c>
      <c r="G8" s="6">
        <v>67.94379194467443</v>
      </c>
      <c r="H8" s="6"/>
      <c r="I8" s="6">
        <f t="shared" si="0"/>
        <v>6744.371231341656</v>
      </c>
    </row>
    <row r="9" spans="1:9" ht="13.5" thickBot="1">
      <c r="A9" s="5">
        <v>1993</v>
      </c>
      <c r="B9" s="6">
        <v>2616.9829900000004</v>
      </c>
      <c r="C9" s="6">
        <v>763.5238940953708</v>
      </c>
      <c r="D9" s="6">
        <v>1059.4387236477367</v>
      </c>
      <c r="E9" s="6">
        <v>2071.8109260870287</v>
      </c>
      <c r="F9" s="6">
        <v>47.87841399999999</v>
      </c>
      <c r="G9" s="6">
        <v>56.47138850898969</v>
      </c>
      <c r="H9" s="6"/>
      <c r="I9" s="6">
        <f t="shared" si="0"/>
        <v>6616.106336339126</v>
      </c>
    </row>
    <row r="10" spans="1:9" ht="13.5" thickBot="1">
      <c r="A10" s="5">
        <v>1994</v>
      </c>
      <c r="B10" s="6">
        <v>2665.848332</v>
      </c>
      <c r="C10" s="6">
        <v>759.7816221921154</v>
      </c>
      <c r="D10" s="6">
        <v>1108.8082016958936</v>
      </c>
      <c r="E10" s="6">
        <v>2030.5959329386824</v>
      </c>
      <c r="F10" s="6">
        <v>56.457169</v>
      </c>
      <c r="G10" s="6">
        <v>55.32262580826184</v>
      </c>
      <c r="H10" s="6"/>
      <c r="I10" s="6">
        <f t="shared" si="0"/>
        <v>6676.8138836349535</v>
      </c>
    </row>
    <row r="11" spans="1:9" ht="13.5" thickBot="1">
      <c r="A11" s="5">
        <v>1995</v>
      </c>
      <c r="B11" s="6">
        <v>2459.144481</v>
      </c>
      <c r="C11" s="6">
        <v>717.6966274033971</v>
      </c>
      <c r="D11" s="6">
        <v>1065.0258308987902</v>
      </c>
      <c r="E11" s="6">
        <v>1972.4095102296349</v>
      </c>
      <c r="F11" s="6">
        <v>52.06057639557189</v>
      </c>
      <c r="G11" s="6">
        <v>88.12112466245921</v>
      </c>
      <c r="H11" s="6"/>
      <c r="I11" s="6">
        <f t="shared" si="0"/>
        <v>6354.458150589853</v>
      </c>
    </row>
    <row r="12" spans="1:9" ht="13.5" thickBot="1">
      <c r="A12" s="5">
        <v>1996</v>
      </c>
      <c r="B12" s="6">
        <v>2481.690672</v>
      </c>
      <c r="C12" s="6">
        <v>761.7652433025329</v>
      </c>
      <c r="D12" s="6">
        <v>1540.5597509035856</v>
      </c>
      <c r="E12" s="6">
        <v>2099.7408453892385</v>
      </c>
      <c r="F12" s="6">
        <v>60.41938100000001</v>
      </c>
      <c r="G12" s="6">
        <v>111.67423885600017</v>
      </c>
      <c r="H12" s="6"/>
      <c r="I12" s="6">
        <f t="shared" si="0"/>
        <v>7055.850131451357</v>
      </c>
    </row>
    <row r="13" spans="1:9" ht="13.5" thickBot="1">
      <c r="A13" s="5">
        <v>1997</v>
      </c>
      <c r="B13" s="6">
        <v>2441.049056</v>
      </c>
      <c r="C13" s="6">
        <v>754.1389177379542</v>
      </c>
      <c r="D13" s="6">
        <v>1504.2227489009244</v>
      </c>
      <c r="E13" s="6">
        <v>2383.851921018807</v>
      </c>
      <c r="F13" s="6">
        <v>68.665005</v>
      </c>
      <c r="G13" s="6">
        <v>93.6635530094739</v>
      </c>
      <c r="H13" s="6"/>
      <c r="I13" s="6">
        <f t="shared" si="0"/>
        <v>7245.591201667159</v>
      </c>
    </row>
    <row r="14" spans="1:9" ht="13.5" thickBot="1">
      <c r="A14" s="5">
        <v>1998</v>
      </c>
      <c r="B14" s="6">
        <v>2811.937988</v>
      </c>
      <c r="C14" s="6">
        <v>850.9182970817266</v>
      </c>
      <c r="D14" s="6">
        <v>1715.086073070953</v>
      </c>
      <c r="E14" s="6">
        <v>2586.118361872902</v>
      </c>
      <c r="F14" s="6">
        <v>72.32246200000002</v>
      </c>
      <c r="G14" s="6">
        <v>70.1245807161705</v>
      </c>
      <c r="H14" s="6"/>
      <c r="I14" s="6">
        <f t="shared" si="0"/>
        <v>8106.507762741752</v>
      </c>
    </row>
    <row r="15" spans="1:9" ht="13.5" thickBot="1">
      <c r="A15" s="5">
        <v>1999</v>
      </c>
      <c r="B15" s="6">
        <v>2870.359891</v>
      </c>
      <c r="C15" s="6">
        <v>892.1253573603252</v>
      </c>
      <c r="D15" s="6">
        <v>1705.429231703071</v>
      </c>
      <c r="E15" s="6">
        <v>2615.90471119064</v>
      </c>
      <c r="F15" s="6">
        <v>85.733078</v>
      </c>
      <c r="G15" s="6">
        <v>71.43435128090107</v>
      </c>
      <c r="H15" s="6"/>
      <c r="I15" s="6">
        <f t="shared" si="0"/>
        <v>8240.986620534939</v>
      </c>
    </row>
    <row r="16" spans="1:9" ht="13.5" thickBot="1">
      <c r="A16" s="5">
        <v>2000</v>
      </c>
      <c r="B16" s="6">
        <v>2642.35525</v>
      </c>
      <c r="C16" s="6">
        <v>852.713560712495</v>
      </c>
      <c r="D16" s="6">
        <v>1672.7356412757165</v>
      </c>
      <c r="E16" s="6">
        <v>2659.0210000562015</v>
      </c>
      <c r="F16" s="6">
        <v>89.610828</v>
      </c>
      <c r="G16" s="6">
        <v>62.6845003092424</v>
      </c>
      <c r="H16" s="6"/>
      <c r="I16" s="6">
        <f t="shared" si="0"/>
        <v>7979.120780353655</v>
      </c>
    </row>
    <row r="17" spans="1:9" ht="13.5" thickBot="1">
      <c r="A17" s="5">
        <v>2001</v>
      </c>
      <c r="B17" s="6">
        <v>2707.3622332966233</v>
      </c>
      <c r="C17" s="6">
        <v>877.0329307007979</v>
      </c>
      <c r="D17" s="6">
        <v>1505.0429418747003</v>
      </c>
      <c r="E17" s="6">
        <v>2725.727778098551</v>
      </c>
      <c r="F17" s="6">
        <v>74.12816761998569</v>
      </c>
      <c r="G17" s="6">
        <v>60.265</v>
      </c>
      <c r="H17" s="6"/>
      <c r="I17" s="6">
        <f t="shared" si="0"/>
        <v>7949.559051590659</v>
      </c>
    </row>
    <row r="18" spans="1:9" ht="13.5" thickBot="1">
      <c r="A18" s="5">
        <v>2002</v>
      </c>
      <c r="B18" s="6">
        <v>2672.896954696917</v>
      </c>
      <c r="C18" s="6">
        <v>895.7846577697086</v>
      </c>
      <c r="D18" s="6">
        <v>1620.0220636280228</v>
      </c>
      <c r="E18" s="6">
        <v>2669.630959719944</v>
      </c>
      <c r="F18" s="6">
        <v>84.22324987679345</v>
      </c>
      <c r="G18" s="6">
        <v>91.524</v>
      </c>
      <c r="H18" s="6"/>
      <c r="I18" s="6">
        <f t="shared" si="0"/>
        <v>8034.081885691386</v>
      </c>
    </row>
    <row r="19" spans="1:9" ht="13.5" thickBot="1">
      <c r="A19" s="5">
        <v>2003</v>
      </c>
      <c r="B19" s="6">
        <v>2513.917638394682</v>
      </c>
      <c r="C19" s="6">
        <v>908.383954885459</v>
      </c>
      <c r="D19" s="6">
        <v>1488.4838329770826</v>
      </c>
      <c r="E19" s="6">
        <v>2499.3153610743557</v>
      </c>
      <c r="F19" s="6">
        <v>99.07213621801733</v>
      </c>
      <c r="G19" s="6">
        <v>75.424</v>
      </c>
      <c r="H19" s="6"/>
      <c r="I19" s="6">
        <f t="shared" si="0"/>
        <v>7584.596923549597</v>
      </c>
    </row>
    <row r="20" spans="1:9" ht="13.5" thickBot="1">
      <c r="A20" s="5">
        <v>2004</v>
      </c>
      <c r="B20" s="6">
        <v>2664.3349953544466</v>
      </c>
      <c r="C20" s="6">
        <v>965.514642571457</v>
      </c>
      <c r="D20" s="6">
        <v>1499.717896955165</v>
      </c>
      <c r="E20" s="6">
        <v>2529.120017483005</v>
      </c>
      <c r="F20" s="6">
        <v>101.44361423826956</v>
      </c>
      <c r="G20" s="6">
        <v>72.718</v>
      </c>
      <c r="H20" s="6"/>
      <c r="I20" s="6">
        <f t="shared" si="0"/>
        <v>7832.849166602343</v>
      </c>
    </row>
    <row r="21" spans="1:9" ht="13.5" thickBot="1">
      <c r="A21" s="5">
        <v>2005</v>
      </c>
      <c r="B21" s="6">
        <v>2481.061492474847</v>
      </c>
      <c r="C21" s="6">
        <v>957.5464011175275</v>
      </c>
      <c r="D21" s="6">
        <v>1497.6953796716534</v>
      </c>
      <c r="E21" s="6">
        <v>2416.66189453387</v>
      </c>
      <c r="F21" s="6">
        <v>84.90618023546496</v>
      </c>
      <c r="G21" s="6">
        <v>73.751</v>
      </c>
      <c r="H21" s="6"/>
      <c r="I21" s="6">
        <f t="shared" si="0"/>
        <v>7511.622348033364</v>
      </c>
    </row>
    <row r="22" spans="1:9" ht="13.5" thickBot="1">
      <c r="A22" s="5">
        <v>2006</v>
      </c>
      <c r="B22" s="6">
        <v>2544.00160564807</v>
      </c>
      <c r="C22" s="6">
        <v>948.0374437632277</v>
      </c>
      <c r="D22" s="6">
        <v>1461.578906336771</v>
      </c>
      <c r="E22" s="6">
        <v>2411.5556933167327</v>
      </c>
      <c r="F22" s="6">
        <v>85.97699718561321</v>
      </c>
      <c r="G22" s="6">
        <v>69.065</v>
      </c>
      <c r="H22" s="6"/>
      <c r="I22" s="6">
        <f t="shared" si="0"/>
        <v>7520.215646250414</v>
      </c>
    </row>
    <row r="23" spans="1:9" ht="13.5" thickBot="1">
      <c r="A23" s="5">
        <v>2007</v>
      </c>
      <c r="B23" s="6">
        <v>2568.2717527532413</v>
      </c>
      <c r="C23" s="6">
        <v>949.7715110899172</v>
      </c>
      <c r="D23" s="6">
        <v>1524.899645281346</v>
      </c>
      <c r="E23" s="6">
        <v>2520.566864611937</v>
      </c>
      <c r="F23" s="6">
        <v>86.31478976443077</v>
      </c>
      <c r="G23" s="6">
        <v>61.496</v>
      </c>
      <c r="H23" s="6"/>
      <c r="I23" s="6">
        <f t="shared" si="0"/>
        <v>7711.320563500872</v>
      </c>
    </row>
    <row r="24" spans="1:9" ht="13.5" thickBot="1">
      <c r="A24" s="5">
        <v>2008</v>
      </c>
      <c r="B24" s="6">
        <v>2532.699209</v>
      </c>
      <c r="C24" s="6">
        <v>906.0048863675279</v>
      </c>
      <c r="D24" s="6">
        <v>1564.1276547955817</v>
      </c>
      <c r="E24" s="6">
        <v>2405.6852581926623</v>
      </c>
      <c r="F24" s="6">
        <v>82.596858</v>
      </c>
      <c r="G24" s="6">
        <v>54.84</v>
      </c>
      <c r="H24" s="6"/>
      <c r="I24" s="6">
        <f t="shared" si="0"/>
        <v>7545.953866355772</v>
      </c>
    </row>
    <row r="25" spans="1:9" ht="13.5" thickBot="1">
      <c r="A25" s="5">
        <v>2009</v>
      </c>
      <c r="B25" s="6">
        <v>2500.354765</v>
      </c>
      <c r="C25" s="6">
        <v>896.3707544241751</v>
      </c>
      <c r="D25" s="6">
        <v>1449.2535478203768</v>
      </c>
      <c r="E25" s="6">
        <v>2308.8496964363817</v>
      </c>
      <c r="F25" s="6">
        <v>78.795138</v>
      </c>
      <c r="G25" s="6">
        <v>52.462</v>
      </c>
      <c r="H25" s="6"/>
      <c r="I25" s="6">
        <f t="shared" si="0"/>
        <v>7286.085901680935</v>
      </c>
    </row>
    <row r="26" spans="1:9" ht="13.5" thickBot="1">
      <c r="A26" s="5">
        <v>2010</v>
      </c>
      <c r="B26" s="6">
        <v>2585.774392</v>
      </c>
      <c r="C26" s="6">
        <v>924.6367958376275</v>
      </c>
      <c r="D26" s="6">
        <v>1585.364956020462</v>
      </c>
      <c r="E26" s="6">
        <v>2134.5781744148135</v>
      </c>
      <c r="F26" s="6">
        <v>66.034806</v>
      </c>
      <c r="G26" s="6">
        <v>51.078</v>
      </c>
      <c r="H26" s="6"/>
      <c r="I26" s="6">
        <f t="shared" si="0"/>
        <v>7347.467124272903</v>
      </c>
    </row>
    <row r="27" spans="1:9" ht="13.5" thickBot="1">
      <c r="A27" s="5">
        <v>2011</v>
      </c>
      <c r="B27" s="6">
        <v>2620.110865</v>
      </c>
      <c r="C27" s="6">
        <v>936.2376373637861</v>
      </c>
      <c r="D27" s="6">
        <v>1587.1481868741348</v>
      </c>
      <c r="E27" s="6">
        <v>2177.0606894557795</v>
      </c>
      <c r="F27" s="6">
        <v>62.889778</v>
      </c>
      <c r="G27" s="6">
        <v>50.946</v>
      </c>
      <c r="H27" s="6"/>
      <c r="I27" s="6">
        <f t="shared" si="0"/>
        <v>7434.393156693701</v>
      </c>
    </row>
    <row r="28" spans="1:9" ht="13.5" thickBot="1">
      <c r="A28" s="5">
        <v>2012</v>
      </c>
      <c r="B28" s="6">
        <v>2436.453861</v>
      </c>
      <c r="C28" s="6">
        <v>950.9044178111784</v>
      </c>
      <c r="D28" s="6">
        <v>1591.3354774929899</v>
      </c>
      <c r="E28" s="6">
        <v>2140.511756048667</v>
      </c>
      <c r="F28" s="6">
        <v>70.698426</v>
      </c>
      <c r="G28" s="6">
        <v>51.262</v>
      </c>
      <c r="H28" s="6"/>
      <c r="I28" s="6">
        <f t="shared" si="0"/>
        <v>7241.165938352835</v>
      </c>
    </row>
    <row r="29" spans="1:9" ht="13.5" thickBot="1">
      <c r="A29" s="5">
        <v>2013</v>
      </c>
      <c r="B29" s="6">
        <v>2524.0080883</v>
      </c>
      <c r="C29" s="6">
        <v>946.8007021097859</v>
      </c>
      <c r="D29" s="6">
        <v>1650.8158965252808</v>
      </c>
      <c r="E29" s="6">
        <v>2520.314541270024</v>
      </c>
      <c r="F29" s="6">
        <v>72.990522</v>
      </c>
      <c r="G29" s="6">
        <v>50.9</v>
      </c>
      <c r="H29" s="6"/>
      <c r="I29" s="6">
        <f t="shared" si="0"/>
        <v>7765.829750205091</v>
      </c>
    </row>
    <row r="30" spans="1:9" ht="13.5" thickBot="1">
      <c r="A30" s="5">
        <v>2014</v>
      </c>
      <c r="B30" s="6">
        <v>2053.09405</v>
      </c>
      <c r="C30" s="6">
        <v>867.1588888653355</v>
      </c>
      <c r="D30" s="6">
        <v>1668.3518737539925</v>
      </c>
      <c r="E30" s="6">
        <v>2546.2211920005857</v>
      </c>
      <c r="F30" s="6">
        <v>72.30828100000001</v>
      </c>
      <c r="G30" s="6">
        <v>51.195</v>
      </c>
      <c r="H30" s="6"/>
      <c r="I30" s="6">
        <f t="shared" si="0"/>
        <v>7258.329285619913</v>
      </c>
    </row>
    <row r="31" spans="1:9" ht="13.5" thickBot="1">
      <c r="A31" s="5">
        <v>2015</v>
      </c>
      <c r="B31" s="6">
        <v>2082.5618745</v>
      </c>
      <c r="C31" s="6">
        <v>876.5972019109299</v>
      </c>
      <c r="D31" s="6">
        <v>1620.0634878041094</v>
      </c>
      <c r="E31" s="6">
        <v>2580.27014261227</v>
      </c>
      <c r="F31" s="6">
        <v>73.49563200000003</v>
      </c>
      <c r="G31" s="6">
        <v>52.459</v>
      </c>
      <c r="H31" s="6"/>
      <c r="I31" s="6">
        <f t="shared" si="0"/>
        <v>7285.44733882731</v>
      </c>
    </row>
    <row r="32" spans="1:9" ht="13.5" thickBot="1">
      <c r="A32" s="5">
        <v>2016</v>
      </c>
      <c r="B32" s="6">
        <v>2180.8563478</v>
      </c>
      <c r="C32" s="6">
        <v>919.8107182160436</v>
      </c>
      <c r="D32" s="6">
        <v>1726.7895289731432</v>
      </c>
      <c r="E32" s="6">
        <v>2576.447186003819</v>
      </c>
      <c r="F32" s="6">
        <v>77.18232400000001</v>
      </c>
      <c r="G32" s="6">
        <v>60.856</v>
      </c>
      <c r="H32" s="6"/>
      <c r="I32" s="6">
        <f t="shared" si="0"/>
        <v>7541.942104993005</v>
      </c>
    </row>
    <row r="33" spans="1:9" ht="13.5" thickBot="1">
      <c r="A33" s="5">
        <v>2017</v>
      </c>
      <c r="B33" s="6">
        <v>2329.174224525033</v>
      </c>
      <c r="C33" s="6">
        <v>976.7358849427969</v>
      </c>
      <c r="D33" s="6">
        <v>1716.318029191796</v>
      </c>
      <c r="E33" s="6">
        <v>2522.601499557273</v>
      </c>
      <c r="F33" s="6">
        <v>76.46362137176061</v>
      </c>
      <c r="G33" s="6">
        <v>61.42565986001673</v>
      </c>
      <c r="H33" s="6">
        <v>6.751189084557922</v>
      </c>
      <c r="I33" s="6">
        <f t="shared" si="0"/>
        <v>7689.470108533234</v>
      </c>
    </row>
    <row r="34" spans="1:9" ht="13.5" thickBot="1">
      <c r="A34" s="5">
        <v>2018</v>
      </c>
      <c r="B34" s="6">
        <v>2340.8239479301524</v>
      </c>
      <c r="C34" s="6">
        <v>1008.7648617997598</v>
      </c>
      <c r="D34" s="6">
        <v>1751.4098407952488</v>
      </c>
      <c r="E34" s="6">
        <v>2621.1910882116686</v>
      </c>
      <c r="F34" s="6">
        <v>76.83483382010567</v>
      </c>
      <c r="G34" s="6">
        <v>62.77802695698976</v>
      </c>
      <c r="H34" s="6">
        <v>12.510671635646645</v>
      </c>
      <c r="I34" s="6">
        <f t="shared" si="0"/>
        <v>7874.313271149572</v>
      </c>
    </row>
    <row r="35" spans="1:9" ht="13.5" thickBot="1">
      <c r="A35" s="5">
        <v>2019</v>
      </c>
      <c r="B35" s="6">
        <v>2327.9190094700007</v>
      </c>
      <c r="C35" s="6">
        <v>1024.8979829061282</v>
      </c>
      <c r="D35" s="6">
        <v>1742.7698373568542</v>
      </c>
      <c r="E35" s="6">
        <v>2630.3747707824764</v>
      </c>
      <c r="F35" s="6">
        <v>77.19569901049914</v>
      </c>
      <c r="G35" s="6">
        <v>63.27823856418956</v>
      </c>
      <c r="H35" s="6">
        <v>14.412886526113112</v>
      </c>
      <c r="I35" s="6">
        <f t="shared" si="0"/>
        <v>7880.848424616262</v>
      </c>
    </row>
    <row r="36" spans="1:9" ht="13.5" thickBot="1">
      <c r="A36" s="5">
        <v>2020</v>
      </c>
      <c r="B36" s="6">
        <v>2318.062580912242</v>
      </c>
      <c r="C36" s="6">
        <v>1042.2075345574206</v>
      </c>
      <c r="D36" s="6">
        <v>1736.7039836452327</v>
      </c>
      <c r="E36" s="6">
        <v>2636.966775491417</v>
      </c>
      <c r="F36" s="6">
        <v>77.54992190354221</v>
      </c>
      <c r="G36" s="6">
        <v>63.71763666946481</v>
      </c>
      <c r="H36" s="6">
        <v>16.809221578779898</v>
      </c>
      <c r="I36" s="6">
        <f t="shared" si="0"/>
        <v>7892.0176547580995</v>
      </c>
    </row>
    <row r="37" spans="1:9" ht="13.5" thickBot="1">
      <c r="A37" s="5">
        <v>2021</v>
      </c>
      <c r="B37" s="6">
        <v>2318.2140923131874</v>
      </c>
      <c r="C37" s="6">
        <v>1060.235680141987</v>
      </c>
      <c r="D37" s="6">
        <v>1732.9077741803965</v>
      </c>
      <c r="E37" s="6">
        <v>2643.646298646637</v>
      </c>
      <c r="F37" s="6">
        <v>77.903339639684</v>
      </c>
      <c r="G37" s="6">
        <v>64.21702428673079</v>
      </c>
      <c r="H37" s="6">
        <v>17.32189543588541</v>
      </c>
      <c r="I37" s="6">
        <f t="shared" si="0"/>
        <v>7914.4461046445085</v>
      </c>
    </row>
    <row r="38" spans="1:9" ht="13.5" thickBot="1">
      <c r="A38" s="5">
        <v>2022</v>
      </c>
      <c r="B38" s="6">
        <v>2322.197068321794</v>
      </c>
      <c r="C38" s="6">
        <v>1076.597248919531</v>
      </c>
      <c r="D38" s="6">
        <v>1728.2540261379008</v>
      </c>
      <c r="E38" s="6">
        <v>2654.113313603367</v>
      </c>
      <c r="F38" s="6">
        <v>78.26592641457059</v>
      </c>
      <c r="G38" s="6">
        <v>64.5940209646624</v>
      </c>
      <c r="H38" s="6">
        <v>34.25063798411887</v>
      </c>
      <c r="I38" s="6">
        <f t="shared" si="0"/>
        <v>7958.2722423459445</v>
      </c>
    </row>
    <row r="39" spans="1:9" ht="13.5" thickBot="1">
      <c r="A39" s="5">
        <v>2023</v>
      </c>
      <c r="B39" s="6">
        <v>2326.749883483386</v>
      </c>
      <c r="C39" s="6">
        <v>1091.3250364873334</v>
      </c>
      <c r="D39" s="6">
        <v>1723.8108080393217</v>
      </c>
      <c r="E39" s="6">
        <v>2662.9093386762916</v>
      </c>
      <c r="F39" s="6">
        <v>78.65338761291162</v>
      </c>
      <c r="G39" s="6">
        <v>65.14458301777555</v>
      </c>
      <c r="H39" s="6">
        <v>52.68579082220694</v>
      </c>
      <c r="I39" s="6">
        <f t="shared" si="0"/>
        <v>8001.278828139227</v>
      </c>
    </row>
    <row r="40" spans="1:9" ht="13.5" thickBot="1">
      <c r="A40" s="5">
        <v>2024</v>
      </c>
      <c r="B40" s="6">
        <v>2337.163624406815</v>
      </c>
      <c r="C40" s="6">
        <v>1104.5043842643065</v>
      </c>
      <c r="D40" s="6">
        <v>1719.8047622169738</v>
      </c>
      <c r="E40" s="6">
        <v>2664.350678693253</v>
      </c>
      <c r="F40" s="6">
        <v>79.08729960697842</v>
      </c>
      <c r="G40" s="6">
        <v>65.5141793473057</v>
      </c>
      <c r="H40" s="6">
        <v>73.69597695534009</v>
      </c>
      <c r="I40" s="6">
        <f t="shared" si="0"/>
        <v>8044.120905490972</v>
      </c>
    </row>
    <row r="41" spans="1:11" ht="13.5" thickBot="1">
      <c r="A41" s="8">
        <v>2025</v>
      </c>
      <c r="B41" s="6">
        <v>2342.478983511992</v>
      </c>
      <c r="C41" s="6">
        <v>1118.5305212818685</v>
      </c>
      <c r="D41" s="6">
        <v>1715.570671417919</v>
      </c>
      <c r="E41" s="6">
        <v>2658.0443510395644</v>
      </c>
      <c r="F41" s="6">
        <v>79.59295303734163</v>
      </c>
      <c r="G41" s="6">
        <v>65.86442812316209</v>
      </c>
      <c r="H41" s="6">
        <v>96.73213522925633</v>
      </c>
      <c r="I41" s="6">
        <f t="shared" si="0"/>
        <v>8076.814043641103</v>
      </c>
      <c r="K41" s="1" t="s">
        <v>8</v>
      </c>
    </row>
    <row r="42" spans="1:9" ht="13.5" thickBot="1">
      <c r="A42" s="5">
        <v>2026</v>
      </c>
      <c r="B42" s="6">
        <v>2351.2730979708226</v>
      </c>
      <c r="C42" s="6">
        <v>1130.7963579154841</v>
      </c>
      <c r="D42" s="6">
        <v>1717.2656034517734</v>
      </c>
      <c r="E42" s="6">
        <v>2647.103949694836</v>
      </c>
      <c r="F42" s="6">
        <v>80.19074996691549</v>
      </c>
      <c r="G42" s="6">
        <v>66.20093879327354</v>
      </c>
      <c r="H42" s="6">
        <v>119.980999098652</v>
      </c>
      <c r="I42" s="6">
        <f t="shared" si="0"/>
        <v>8112.8116968917575</v>
      </c>
    </row>
    <row r="43" spans="1:9" ht="13.5" thickBot="1">
      <c r="A43" s="5">
        <v>2027</v>
      </c>
      <c r="B43" s="6">
        <v>2361.2220528669413</v>
      </c>
      <c r="C43" s="6">
        <v>1142.2129485935877</v>
      </c>
      <c r="D43" s="6">
        <v>1719.390502096069</v>
      </c>
      <c r="E43" s="6">
        <v>2634.336120431965</v>
      </c>
      <c r="F43" s="6">
        <v>80.87171705034446</v>
      </c>
      <c r="G43" s="6">
        <v>66.5429533338241</v>
      </c>
      <c r="H43" s="6">
        <v>143.4381633459125</v>
      </c>
      <c r="I43" s="6">
        <f t="shared" si="0"/>
        <v>8148.014457718643</v>
      </c>
    </row>
    <row r="44" spans="1:9" ht="13.5" thickBot="1">
      <c r="A44" s="5">
        <v>2028</v>
      </c>
      <c r="B44" s="6">
        <v>2373.2808018061473</v>
      </c>
      <c r="C44" s="6">
        <v>1154.3081257204885</v>
      </c>
      <c r="D44" s="6">
        <v>1723.1502598174056</v>
      </c>
      <c r="E44" s="6">
        <v>2623.0115919540413</v>
      </c>
      <c r="F44" s="6">
        <v>81.57430336847571</v>
      </c>
      <c r="G44" s="6">
        <v>66.98118535655257</v>
      </c>
      <c r="H44" s="6">
        <v>166.1576278522576</v>
      </c>
      <c r="I44" s="6">
        <f t="shared" si="0"/>
        <v>8188.4638958753685</v>
      </c>
    </row>
    <row r="45" spans="1:9" ht="13.5" thickBot="1">
      <c r="A45" s="5">
        <v>2029</v>
      </c>
      <c r="B45" s="6">
        <v>2385.0242366409057</v>
      </c>
      <c r="C45" s="6">
        <v>1164.1771666390584</v>
      </c>
      <c r="D45" s="6">
        <v>1723.6257681800007</v>
      </c>
      <c r="E45" s="6">
        <v>2611.842823258581</v>
      </c>
      <c r="F45" s="6">
        <v>82.20932164274583</v>
      </c>
      <c r="G45" s="6">
        <v>67.28122327937328</v>
      </c>
      <c r="H45" s="6">
        <v>190.90164797024917</v>
      </c>
      <c r="I45" s="6">
        <f t="shared" si="0"/>
        <v>8225.062187610914</v>
      </c>
    </row>
    <row r="46" spans="1:9" ht="13.5" customHeight="1" thickBot="1">
      <c r="A46" s="5">
        <v>2030</v>
      </c>
      <c r="B46" s="6">
        <v>2395.359451673484</v>
      </c>
      <c r="C46" s="6">
        <v>1177.075906728422</v>
      </c>
      <c r="D46" s="6">
        <v>1723.2633999614238</v>
      </c>
      <c r="E46" s="6">
        <v>2598.1757090430647</v>
      </c>
      <c r="F46" s="6">
        <v>82.73426061773964</v>
      </c>
      <c r="G46" s="6">
        <v>67.71650340233288</v>
      </c>
      <c r="H46" s="6">
        <v>215.21737554064023</v>
      </c>
      <c r="I46" s="6">
        <f t="shared" si="0"/>
        <v>8259.542606967108</v>
      </c>
    </row>
    <row r="47" spans="1:9" ht="15.75" customHeight="1">
      <c r="A47" s="15" t="s">
        <v>8</v>
      </c>
      <c r="B47" s="15"/>
      <c r="C47" s="15"/>
      <c r="D47" s="15"/>
      <c r="E47" s="15"/>
      <c r="F47" s="15"/>
      <c r="G47" s="15"/>
      <c r="H47" s="15"/>
      <c r="I47" s="15"/>
    </row>
    <row r="48" ht="12.75">
      <c r="A48" s="3"/>
    </row>
    <row r="49" spans="1:9" ht="15.75">
      <c r="A49" s="16" t="s">
        <v>9</v>
      </c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7" t="s">
        <v>10</v>
      </c>
      <c r="B50" s="10">
        <f>EXP((LN(B16/B6)/10))-1</f>
        <v>-0.0016849825544328345</v>
      </c>
      <c r="C50" s="10">
        <f aca="true" t="shared" si="1" ref="C50:I50">EXP((LN(C16/C6)/10))-1</f>
        <v>0.008526859016633637</v>
      </c>
      <c r="D50" s="10">
        <f t="shared" si="1"/>
        <v>0.029245893352675578</v>
      </c>
      <c r="E50" s="10">
        <f t="shared" si="1"/>
        <v>0.009760038527022896</v>
      </c>
      <c r="F50" s="10">
        <f t="shared" si="1"/>
        <v>0.04750838864174556</v>
      </c>
      <c r="G50" s="10">
        <f t="shared" si="1"/>
        <v>0.007737987758916098</v>
      </c>
      <c r="H50" s="10"/>
      <c r="I50" s="10">
        <f t="shared" si="1"/>
        <v>0.00960520175768953</v>
      </c>
    </row>
    <row r="51" spans="1:9" ht="12.75">
      <c r="A51" s="9" t="s">
        <v>19</v>
      </c>
      <c r="B51" s="10">
        <f>EXP((LN(B32/B16)/16))-1</f>
        <v>-0.01192538713284541</v>
      </c>
      <c r="C51" s="10">
        <f aca="true" t="shared" si="2" ref="C51:I51">EXP((LN(C32/C16)/16))-1</f>
        <v>0.004745236828539001</v>
      </c>
      <c r="D51" s="10">
        <f t="shared" si="2"/>
        <v>0.001989697207430474</v>
      </c>
      <c r="E51" s="10">
        <f t="shared" si="2"/>
        <v>-0.001969721280997483</v>
      </c>
      <c r="F51" s="10">
        <f t="shared" si="2"/>
        <v>-0.009288201544698449</v>
      </c>
      <c r="G51" s="10">
        <f t="shared" si="2"/>
        <v>-0.001848526577857057</v>
      </c>
      <c r="H51" s="10"/>
      <c r="I51" s="10">
        <f t="shared" si="2"/>
        <v>-0.0035155873654261205</v>
      </c>
    </row>
    <row r="52" spans="1:9" ht="13.5" customHeight="1">
      <c r="A52" s="9" t="s">
        <v>20</v>
      </c>
      <c r="B52" s="10">
        <f>EXP((LN(B36/B32)/4))-1</f>
        <v>0.015370459517957569</v>
      </c>
      <c r="C52" s="10">
        <f aca="true" t="shared" si="3" ref="C52:I52">EXP((LN(C36/C32)/4))-1</f>
        <v>0.03172495599508318</v>
      </c>
      <c r="D52" s="10">
        <f t="shared" si="3"/>
        <v>0.001432308205514321</v>
      </c>
      <c r="E52" s="10">
        <f t="shared" si="3"/>
        <v>0.005821358058663018</v>
      </c>
      <c r="F52" s="10">
        <f t="shared" si="3"/>
        <v>0.0011885596507263951</v>
      </c>
      <c r="G52" s="10">
        <f t="shared" si="3"/>
        <v>0.011553981870363161</v>
      </c>
      <c r="H52" s="10"/>
      <c r="I52" s="10">
        <f t="shared" si="3"/>
        <v>0.011407601733161243</v>
      </c>
    </row>
    <row r="53" spans="1:9" ht="12.75">
      <c r="A53" s="9" t="s">
        <v>27</v>
      </c>
      <c r="B53" s="10">
        <f>EXP((LN(B46/B32)/14))-1</f>
        <v>0.006723623032176107</v>
      </c>
      <c r="C53" s="10">
        <f aca="true" t="shared" si="4" ref="C53:I53">EXP((LN(C46/C32)/14))-1</f>
        <v>0.017771836166589727</v>
      </c>
      <c r="D53" s="10">
        <f t="shared" si="4"/>
        <v>-0.0001459966351776698</v>
      </c>
      <c r="E53" s="10">
        <f t="shared" si="4"/>
        <v>0.0006000483970904913</v>
      </c>
      <c r="F53" s="10">
        <f t="shared" si="4"/>
        <v>0.004973995524433894</v>
      </c>
      <c r="G53" s="10">
        <f t="shared" si="4"/>
        <v>0.007659147001433109</v>
      </c>
      <c r="H53" s="10"/>
      <c r="I53" s="10">
        <f t="shared" si="4"/>
        <v>0.0065132257638020885</v>
      </c>
    </row>
  </sheetData>
  <sheetProtection/>
  <mergeCells count="5">
    <mergeCell ref="A1:I1"/>
    <mergeCell ref="A2:K2"/>
    <mergeCell ref="A3:I3"/>
    <mergeCell ref="A47:I47"/>
    <mergeCell ref="A49:I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7.28125" style="1" customWidth="1"/>
    <col min="9" max="9" width="14.28125" style="1" bestFit="1" customWidth="1"/>
    <col min="10" max="16384" width="9.140625" style="1" customWidth="1"/>
  </cols>
  <sheetData>
    <row r="1" spans="1:9" ht="15.7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</row>
    <row r="2" spans="1:12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"/>
    </row>
    <row r="3" spans="1:9" ht="15.75" customHeight="1">
      <c r="A3" s="14" t="s">
        <v>23</v>
      </c>
      <c r="B3" s="14"/>
      <c r="C3" s="14"/>
      <c r="D3" s="14"/>
      <c r="E3" s="14"/>
      <c r="F3" s="14"/>
      <c r="G3" s="14"/>
      <c r="H3" s="14"/>
      <c r="I3" s="14"/>
    </row>
    <row r="4" ht="13.5" customHeight="1" thickBot="1">
      <c r="A4" s="3"/>
    </row>
    <row r="5" spans="1:9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11" t="s">
        <v>29</v>
      </c>
      <c r="I5" s="4" t="s">
        <v>7</v>
      </c>
    </row>
    <row r="6" spans="1:9" ht="13.5" thickBot="1">
      <c r="A6" s="5">
        <v>1990</v>
      </c>
      <c r="B6" s="6">
        <v>2108.7760150000004</v>
      </c>
      <c r="C6" s="6">
        <v>742.5492259774065</v>
      </c>
      <c r="D6" s="6">
        <v>1813.072469993396</v>
      </c>
      <c r="E6" s="6">
        <v>87.44476700271827</v>
      </c>
      <c r="F6" s="6">
        <v>61.49611745616704</v>
      </c>
      <c r="G6" s="6">
        <v>45.97056145669444</v>
      </c>
      <c r="H6" s="6"/>
      <c r="I6" s="6">
        <f>SUM(B6:H6)</f>
        <v>4859.309156886383</v>
      </c>
    </row>
    <row r="7" spans="1:9" ht="13.5" thickBot="1">
      <c r="A7" s="5">
        <v>1991</v>
      </c>
      <c r="B7" s="6">
        <v>2169.4555480000004</v>
      </c>
      <c r="C7" s="6">
        <v>766.0393766247993</v>
      </c>
      <c r="D7" s="6">
        <v>1660.6934249181754</v>
      </c>
      <c r="E7" s="6">
        <v>91.04393056958568</v>
      </c>
      <c r="F7" s="6">
        <v>59.58116445571361</v>
      </c>
      <c r="G7" s="6">
        <v>48.053883917290385</v>
      </c>
      <c r="H7" s="6"/>
      <c r="I7" s="6">
        <f aca="true" t="shared" si="0" ref="I7:I46">SUM(B7:H7)</f>
        <v>4794.867328485565</v>
      </c>
    </row>
    <row r="8" spans="1:9" ht="13.5" thickBot="1">
      <c r="A8" s="5">
        <v>1992</v>
      </c>
      <c r="B8" s="6">
        <v>1961.107387</v>
      </c>
      <c r="C8" s="6">
        <v>694.6560442534645</v>
      </c>
      <c r="D8" s="6">
        <v>1549.1410384613034</v>
      </c>
      <c r="E8" s="6">
        <v>72.04664229892904</v>
      </c>
      <c r="F8" s="6">
        <v>51.61357200000002</v>
      </c>
      <c r="G8" s="6">
        <v>45.11815736342623</v>
      </c>
      <c r="H8" s="6"/>
      <c r="I8" s="6">
        <f t="shared" si="0"/>
        <v>4373.682841377124</v>
      </c>
    </row>
    <row r="9" spans="1:9" ht="13.5" thickBot="1">
      <c r="A9" s="5">
        <v>1993</v>
      </c>
      <c r="B9" s="6">
        <v>2124.1224389896292</v>
      </c>
      <c r="C9" s="6">
        <v>716.6385068153496</v>
      </c>
      <c r="D9" s="6">
        <v>1570.44910100351</v>
      </c>
      <c r="E9" s="6">
        <v>85.42120207959978</v>
      </c>
      <c r="F9" s="6">
        <v>59.21050339217794</v>
      </c>
      <c r="G9" s="6">
        <v>45.95947548828034</v>
      </c>
      <c r="H9" s="6"/>
      <c r="I9" s="6">
        <f t="shared" si="0"/>
        <v>4601.801227768546</v>
      </c>
    </row>
    <row r="10" spans="1:9" ht="13.5" thickBot="1">
      <c r="A10" s="5">
        <v>1994</v>
      </c>
      <c r="B10" s="6">
        <v>2172.616364122522</v>
      </c>
      <c r="C10" s="6">
        <v>787.3220974169236</v>
      </c>
      <c r="D10" s="6">
        <v>1620.790577749527</v>
      </c>
      <c r="E10" s="6">
        <v>74.3287844325204</v>
      </c>
      <c r="F10" s="6">
        <v>54.47581059837161</v>
      </c>
      <c r="G10" s="6">
        <v>45.5425936256678</v>
      </c>
      <c r="H10" s="6"/>
      <c r="I10" s="6">
        <f t="shared" si="0"/>
        <v>4755.076227945533</v>
      </c>
    </row>
    <row r="11" spans="1:9" ht="13.5" thickBot="1">
      <c r="A11" s="5">
        <v>1995</v>
      </c>
      <c r="B11" s="6">
        <v>1958.8324230005362</v>
      </c>
      <c r="C11" s="6">
        <v>737.4556135990454</v>
      </c>
      <c r="D11" s="6">
        <v>1756.4407334135992</v>
      </c>
      <c r="E11" s="6">
        <v>81.76334717178472</v>
      </c>
      <c r="F11" s="6">
        <v>48.09401199999999</v>
      </c>
      <c r="G11" s="6">
        <v>37.74423505954225</v>
      </c>
      <c r="H11" s="6"/>
      <c r="I11" s="6">
        <f t="shared" si="0"/>
        <v>4620.330364244507</v>
      </c>
    </row>
    <row r="12" spans="1:9" ht="13.5" thickBot="1">
      <c r="A12" s="5">
        <v>1996</v>
      </c>
      <c r="B12" s="6">
        <v>1973.489430895665</v>
      </c>
      <c r="C12" s="6">
        <v>737.0105447994733</v>
      </c>
      <c r="D12" s="6">
        <v>1854.9319049540832</v>
      </c>
      <c r="E12" s="6">
        <v>51.36472238395858</v>
      </c>
      <c r="F12" s="6">
        <v>54.34668200000001</v>
      </c>
      <c r="G12" s="6">
        <v>43.03102350422472</v>
      </c>
      <c r="H12" s="6"/>
      <c r="I12" s="6">
        <f t="shared" si="0"/>
        <v>4714.174308537405</v>
      </c>
    </row>
    <row r="13" spans="1:9" ht="13.5" thickBot="1">
      <c r="A13" s="5">
        <v>1997</v>
      </c>
      <c r="B13" s="6">
        <v>1976.0811609999998</v>
      </c>
      <c r="C13" s="6">
        <v>741.2694791624334</v>
      </c>
      <c r="D13" s="6">
        <v>1922.6972195451235</v>
      </c>
      <c r="E13" s="6">
        <v>75.96864066410761</v>
      </c>
      <c r="F13" s="6">
        <v>58.70185795675723</v>
      </c>
      <c r="G13" s="6">
        <v>47.50835342986792</v>
      </c>
      <c r="H13" s="6"/>
      <c r="I13" s="6">
        <f t="shared" si="0"/>
        <v>4822.22671175829</v>
      </c>
    </row>
    <row r="14" spans="1:9" ht="13.5" thickBot="1">
      <c r="A14" s="5">
        <v>1998</v>
      </c>
      <c r="B14" s="6">
        <v>2257.4715120612927</v>
      </c>
      <c r="C14" s="6">
        <v>843.8308384919276</v>
      </c>
      <c r="D14" s="6">
        <v>1797.47047493417</v>
      </c>
      <c r="E14" s="6">
        <v>151.0577338150833</v>
      </c>
      <c r="F14" s="6">
        <v>68.41309870857233</v>
      </c>
      <c r="G14" s="6">
        <v>46.59781373174929</v>
      </c>
      <c r="H14" s="6"/>
      <c r="I14" s="6">
        <f t="shared" si="0"/>
        <v>5164.841471742796</v>
      </c>
    </row>
    <row r="15" spans="1:9" ht="13.5" thickBot="1">
      <c r="A15" s="5">
        <v>1999</v>
      </c>
      <c r="B15" s="6">
        <v>2419.6598719999997</v>
      </c>
      <c r="C15" s="6">
        <v>880.8475185483657</v>
      </c>
      <c r="D15" s="6">
        <v>1658.483533798053</v>
      </c>
      <c r="E15" s="6">
        <v>101.42235682612095</v>
      </c>
      <c r="F15" s="6">
        <v>72.89729239228156</v>
      </c>
      <c r="G15" s="6">
        <v>50.062273022444</v>
      </c>
      <c r="H15" s="6"/>
      <c r="I15" s="6">
        <f t="shared" si="0"/>
        <v>5183.372846587266</v>
      </c>
    </row>
    <row r="16" spans="1:9" ht="13.5" thickBot="1">
      <c r="A16" s="5">
        <v>2000</v>
      </c>
      <c r="B16" s="6">
        <v>2178.082057000001</v>
      </c>
      <c r="C16" s="6">
        <v>887.8844075746127</v>
      </c>
      <c r="D16" s="6">
        <v>1789.5142095265032</v>
      </c>
      <c r="E16" s="6">
        <v>101.65022893090813</v>
      </c>
      <c r="F16" s="6">
        <v>62.84662979402367</v>
      </c>
      <c r="G16" s="6">
        <v>53.804152275512116</v>
      </c>
      <c r="H16" s="6"/>
      <c r="I16" s="6">
        <f t="shared" si="0"/>
        <v>5073.781685101561</v>
      </c>
    </row>
    <row r="17" spans="1:9" ht="13.5" thickBot="1">
      <c r="A17" s="5">
        <v>2001</v>
      </c>
      <c r="B17" s="6">
        <v>1965.0242053647523</v>
      </c>
      <c r="C17" s="6">
        <v>760.2409265092125</v>
      </c>
      <c r="D17" s="6">
        <v>1835.6930416908162</v>
      </c>
      <c r="E17" s="6">
        <v>35.59705413240426</v>
      </c>
      <c r="F17" s="6">
        <v>54.926809167177616</v>
      </c>
      <c r="G17" s="6">
        <v>81.155521634713</v>
      </c>
      <c r="H17" s="6"/>
      <c r="I17" s="6">
        <f t="shared" si="0"/>
        <v>4732.637558499076</v>
      </c>
    </row>
    <row r="18" spans="1:9" ht="13.5" thickBot="1">
      <c r="A18" s="5">
        <v>2002</v>
      </c>
      <c r="B18" s="6">
        <v>2079.08872131169</v>
      </c>
      <c r="C18" s="6">
        <v>848.0693906516652</v>
      </c>
      <c r="D18" s="6">
        <v>1429.7033046160072</v>
      </c>
      <c r="E18" s="6">
        <v>15.71682778624045</v>
      </c>
      <c r="F18" s="6">
        <v>54.188653099531784</v>
      </c>
      <c r="G18" s="6">
        <v>32.45116357462531</v>
      </c>
      <c r="H18" s="6"/>
      <c r="I18" s="6">
        <f t="shared" si="0"/>
        <v>4459.21806103976</v>
      </c>
    </row>
    <row r="19" spans="1:9" ht="13.5" thickBot="1">
      <c r="A19" s="5">
        <v>2003</v>
      </c>
      <c r="B19" s="6">
        <v>2044.2041978605764</v>
      </c>
      <c r="C19" s="6">
        <v>878.44714556887</v>
      </c>
      <c r="D19" s="6">
        <v>1447.060639970915</v>
      </c>
      <c r="E19" s="6">
        <v>15.79453942778142</v>
      </c>
      <c r="F19" s="6">
        <v>72.87233437330646</v>
      </c>
      <c r="G19" s="6">
        <v>45.01263223828463</v>
      </c>
      <c r="H19" s="6"/>
      <c r="I19" s="6">
        <f t="shared" si="0"/>
        <v>4503.391489439734</v>
      </c>
    </row>
    <row r="20" spans="1:9" ht="13.5" thickBot="1">
      <c r="A20" s="5">
        <v>2004</v>
      </c>
      <c r="B20" s="6">
        <v>2071.1599015626193</v>
      </c>
      <c r="C20" s="6">
        <v>951.1974482149321</v>
      </c>
      <c r="D20" s="6">
        <v>2008.3721932693838</v>
      </c>
      <c r="E20" s="6">
        <v>47.45032877991155</v>
      </c>
      <c r="F20" s="6">
        <v>65.073215896192</v>
      </c>
      <c r="G20" s="6">
        <v>60.71544781574842</v>
      </c>
      <c r="H20" s="6"/>
      <c r="I20" s="6">
        <f t="shared" si="0"/>
        <v>5203.968535538786</v>
      </c>
    </row>
    <row r="21" spans="1:9" ht="13.5" thickBot="1">
      <c r="A21" s="5">
        <v>2005</v>
      </c>
      <c r="B21" s="6">
        <v>1980.6289911816452</v>
      </c>
      <c r="C21" s="6">
        <v>890.5177476691821</v>
      </c>
      <c r="D21" s="6">
        <v>1717.0734916106844</v>
      </c>
      <c r="E21" s="6">
        <v>79.09626170095552</v>
      </c>
      <c r="F21" s="6">
        <v>40.95747262438139</v>
      </c>
      <c r="G21" s="6">
        <v>60.586954945283765</v>
      </c>
      <c r="H21" s="6"/>
      <c r="I21" s="6">
        <f t="shared" si="0"/>
        <v>4768.860919732132</v>
      </c>
    </row>
    <row r="22" spans="1:9" ht="13.5" thickBot="1">
      <c r="A22" s="5">
        <v>2006</v>
      </c>
      <c r="B22" s="6">
        <v>2020.62865516097</v>
      </c>
      <c r="C22" s="6">
        <v>917.6980872140792</v>
      </c>
      <c r="D22" s="6">
        <v>1775.2252423423574</v>
      </c>
      <c r="E22" s="6">
        <v>28.99101069011195</v>
      </c>
      <c r="F22" s="6">
        <v>40.99429193187012</v>
      </c>
      <c r="G22" s="6">
        <v>57.64855922841057</v>
      </c>
      <c r="H22" s="6"/>
      <c r="I22" s="6">
        <f t="shared" si="0"/>
        <v>4841.1858465678</v>
      </c>
    </row>
    <row r="23" spans="1:9" ht="13.5" thickBot="1">
      <c r="A23" s="5">
        <v>2007</v>
      </c>
      <c r="B23" s="6">
        <v>2038.4762318227997</v>
      </c>
      <c r="C23" s="6">
        <v>883.5734892749678</v>
      </c>
      <c r="D23" s="6">
        <v>1506.5637162460932</v>
      </c>
      <c r="E23" s="6">
        <v>38.5610141078531</v>
      </c>
      <c r="F23" s="6">
        <v>46.189316240672966</v>
      </c>
      <c r="G23" s="6">
        <v>49.064911768981645</v>
      </c>
      <c r="H23" s="6"/>
      <c r="I23" s="6">
        <f t="shared" si="0"/>
        <v>4562.428679461369</v>
      </c>
    </row>
    <row r="24" spans="1:9" ht="13.5" thickBot="1">
      <c r="A24" s="5">
        <v>2008</v>
      </c>
      <c r="B24" s="6">
        <v>2066.821956</v>
      </c>
      <c r="C24" s="6">
        <v>923.9022195604282</v>
      </c>
      <c r="D24" s="6">
        <v>1564.8232002713812</v>
      </c>
      <c r="E24" s="6">
        <v>44.88512787734085</v>
      </c>
      <c r="F24" s="6">
        <v>43.81019400000002</v>
      </c>
      <c r="G24" s="6">
        <v>62.46914385677639</v>
      </c>
      <c r="H24" s="6"/>
      <c r="I24" s="6">
        <f t="shared" si="0"/>
        <v>4706.711841565926</v>
      </c>
    </row>
    <row r="25" spans="1:9" ht="13.5" thickBot="1">
      <c r="A25" s="5">
        <v>2009</v>
      </c>
      <c r="B25" s="6">
        <v>2053.1552102000005</v>
      </c>
      <c r="C25" s="6">
        <v>895.1827182616798</v>
      </c>
      <c r="D25" s="6">
        <v>1506.327431440435</v>
      </c>
      <c r="E25" s="6">
        <v>40.82387145818634</v>
      </c>
      <c r="F25" s="6">
        <v>36.91108546</v>
      </c>
      <c r="G25" s="6">
        <v>54.775516810731794</v>
      </c>
      <c r="H25" s="6"/>
      <c r="I25" s="6">
        <f t="shared" si="0"/>
        <v>4587.175833631034</v>
      </c>
    </row>
    <row r="26" spans="1:9" ht="13.5" thickBot="1">
      <c r="A26" s="5">
        <v>2010</v>
      </c>
      <c r="B26" s="6">
        <v>2063.0964000179997</v>
      </c>
      <c r="C26" s="6">
        <v>889.5353838391864</v>
      </c>
      <c r="D26" s="6">
        <v>1520.3350120529476</v>
      </c>
      <c r="E26" s="6">
        <v>53.60552575379791</v>
      </c>
      <c r="F26" s="6">
        <v>34.77625334200002</v>
      </c>
      <c r="G26" s="6">
        <v>50.14973857637058</v>
      </c>
      <c r="H26" s="6"/>
      <c r="I26" s="6">
        <f t="shared" si="0"/>
        <v>4611.498313582302</v>
      </c>
    </row>
    <row r="27" spans="1:9" ht="13.5" thickBot="1">
      <c r="A27" s="5">
        <v>2011</v>
      </c>
      <c r="B27" s="6">
        <v>2137.439543882</v>
      </c>
      <c r="C27" s="6">
        <v>921.4839067908164</v>
      </c>
      <c r="D27" s="6">
        <v>1601.489484034274</v>
      </c>
      <c r="E27" s="6">
        <v>50.035146293838004</v>
      </c>
      <c r="F27" s="6">
        <v>37.228197422</v>
      </c>
      <c r="G27" s="6">
        <v>53.523971069101165</v>
      </c>
      <c r="H27" s="6"/>
      <c r="I27" s="6">
        <f t="shared" si="0"/>
        <v>4801.20024949203</v>
      </c>
    </row>
    <row r="28" spans="1:9" ht="13.5" thickBot="1">
      <c r="A28" s="5">
        <v>2012</v>
      </c>
      <c r="B28" s="6">
        <v>2012.8985797260004</v>
      </c>
      <c r="C28" s="6">
        <v>901.226277147611</v>
      </c>
      <c r="D28" s="6">
        <v>1688.9723941799502</v>
      </c>
      <c r="E28" s="6">
        <v>25.275366413582468</v>
      </c>
      <c r="F28" s="6">
        <v>37.10184034500001</v>
      </c>
      <c r="G28" s="6">
        <v>56.39771373303631</v>
      </c>
      <c r="H28" s="6"/>
      <c r="I28" s="6">
        <f t="shared" si="0"/>
        <v>4721.87217154518</v>
      </c>
    </row>
    <row r="29" spans="1:9" ht="13.5" thickBot="1">
      <c r="A29" s="5">
        <v>2013</v>
      </c>
      <c r="B29" s="6">
        <v>2056.572061231</v>
      </c>
      <c r="C29" s="6">
        <v>913.3090060973784</v>
      </c>
      <c r="D29" s="6">
        <v>1685.4034833277415</v>
      </c>
      <c r="E29" s="6">
        <v>19.863995057770797</v>
      </c>
      <c r="F29" s="6">
        <v>39.03880020599999</v>
      </c>
      <c r="G29" s="6">
        <v>55.680519314655086</v>
      </c>
      <c r="H29" s="6"/>
      <c r="I29" s="6">
        <f t="shared" si="0"/>
        <v>4769.867865234546</v>
      </c>
    </row>
    <row r="30" spans="1:9" ht="13.5" thickBot="1">
      <c r="A30" s="5">
        <v>2014</v>
      </c>
      <c r="B30" s="6">
        <v>1675.3203465700003</v>
      </c>
      <c r="C30" s="6">
        <v>833.1863904780157</v>
      </c>
      <c r="D30" s="6">
        <v>1763.744450623465</v>
      </c>
      <c r="E30" s="6">
        <v>56.609323395805326</v>
      </c>
      <c r="F30" s="6">
        <v>34.136880999999995</v>
      </c>
      <c r="G30" s="6">
        <v>52.792028715903015</v>
      </c>
      <c r="H30" s="6"/>
      <c r="I30" s="6">
        <f t="shared" si="0"/>
        <v>4415.78942078319</v>
      </c>
    </row>
    <row r="31" spans="1:9" ht="13.5" thickBot="1">
      <c r="A31" s="5">
        <v>2015</v>
      </c>
      <c r="B31" s="6">
        <v>1699.5695577899999</v>
      </c>
      <c r="C31" s="6">
        <v>837.9621303819051</v>
      </c>
      <c r="D31" s="6">
        <v>1754.530846569487</v>
      </c>
      <c r="E31" s="6">
        <v>56.401389127410596</v>
      </c>
      <c r="F31" s="6">
        <v>34.50837461999999</v>
      </c>
      <c r="G31" s="6">
        <v>53.34389718781639</v>
      </c>
      <c r="H31" s="6"/>
      <c r="I31" s="6">
        <f t="shared" si="0"/>
        <v>4436.316195676619</v>
      </c>
    </row>
    <row r="32" spans="1:9" ht="13.5" thickBot="1">
      <c r="A32" s="5">
        <v>2016</v>
      </c>
      <c r="B32" s="6">
        <v>1754.6338695600002</v>
      </c>
      <c r="C32" s="6">
        <v>868.5529494625247</v>
      </c>
      <c r="D32" s="6">
        <v>1800.5361381172108</v>
      </c>
      <c r="E32" s="6">
        <v>69.83724141702932</v>
      </c>
      <c r="F32" s="6">
        <v>36.15321234000002</v>
      </c>
      <c r="G32" s="6">
        <v>57.46012735738402</v>
      </c>
      <c r="H32" s="6"/>
      <c r="I32" s="6">
        <f t="shared" si="0"/>
        <v>4587.173538254149</v>
      </c>
    </row>
    <row r="33" spans="1:9" ht="13.5" thickBot="1">
      <c r="A33" s="5">
        <v>2017</v>
      </c>
      <c r="B33" s="6">
        <v>1938.7775214322583</v>
      </c>
      <c r="C33" s="6">
        <v>934.1131451077952</v>
      </c>
      <c r="D33" s="6">
        <v>1794.8536164174232</v>
      </c>
      <c r="E33" s="6">
        <v>68.67597450143118</v>
      </c>
      <c r="F33" s="6">
        <v>34.501825197662754</v>
      </c>
      <c r="G33" s="6">
        <v>58.069170403308455</v>
      </c>
      <c r="H33" s="6">
        <v>7.361106525041208</v>
      </c>
      <c r="I33" s="6">
        <f t="shared" si="0"/>
        <v>4836.352359584921</v>
      </c>
    </row>
    <row r="34" spans="1:9" ht="13.5" thickBot="1">
      <c r="A34" s="5">
        <v>2018</v>
      </c>
      <c r="B34" s="6">
        <v>1947.9599018538413</v>
      </c>
      <c r="C34" s="6">
        <v>952.9965259236834</v>
      </c>
      <c r="D34" s="6">
        <v>1844.1065625448416</v>
      </c>
      <c r="E34" s="6">
        <v>71.60159213281233</v>
      </c>
      <c r="F34" s="6">
        <v>33.66500531684074</v>
      </c>
      <c r="G34" s="6">
        <v>58.95741297269319</v>
      </c>
      <c r="H34" s="6">
        <v>10.300502993061613</v>
      </c>
      <c r="I34" s="6">
        <f t="shared" si="0"/>
        <v>4919.587503737775</v>
      </c>
    </row>
    <row r="35" spans="1:9" ht="13.5" thickBot="1">
      <c r="A35" s="5">
        <v>2019</v>
      </c>
      <c r="B35" s="6">
        <v>1938.6453211143225</v>
      </c>
      <c r="C35" s="6">
        <v>962.1050313458718</v>
      </c>
      <c r="D35" s="6">
        <v>1838.8375924673437</v>
      </c>
      <c r="E35" s="6">
        <v>71.57359459428761</v>
      </c>
      <c r="F35" s="6">
        <v>32.84816451110469</v>
      </c>
      <c r="G35" s="6">
        <v>59.366367799862005</v>
      </c>
      <c r="H35" s="6">
        <v>11.300583992086032</v>
      </c>
      <c r="I35" s="6">
        <f t="shared" si="0"/>
        <v>4914.676655824879</v>
      </c>
    </row>
    <row r="36" spans="1:9" ht="13.5" thickBot="1">
      <c r="A36" s="5">
        <v>2020</v>
      </c>
      <c r="B36" s="6">
        <v>1942.9526143959904</v>
      </c>
      <c r="C36" s="6">
        <v>970.9253237481585</v>
      </c>
      <c r="D36" s="6">
        <v>1838.769400256506</v>
      </c>
      <c r="E36" s="6">
        <v>71.560390682623</v>
      </c>
      <c r="F36" s="6">
        <v>32.050983879571795</v>
      </c>
      <c r="G36" s="6">
        <v>59.761232017631954</v>
      </c>
      <c r="H36" s="6">
        <v>12.9493259176554</v>
      </c>
      <c r="I36" s="6">
        <f t="shared" si="0"/>
        <v>4928.9692708981365</v>
      </c>
    </row>
    <row r="37" spans="1:9" ht="13.5" thickBot="1">
      <c r="A37" s="5">
        <v>2021</v>
      </c>
      <c r="B37" s="6">
        <v>1947.1368197000209</v>
      </c>
      <c r="C37" s="6">
        <v>978.3051260325811</v>
      </c>
      <c r="D37" s="6">
        <v>1835.7443628414612</v>
      </c>
      <c r="E37" s="6">
        <v>71.39865389287709</v>
      </c>
      <c r="F37" s="6">
        <v>31.273320084693605</v>
      </c>
      <c r="G37" s="6">
        <v>60.04002043741386</v>
      </c>
      <c r="H37" s="6">
        <v>13.143960046003741</v>
      </c>
      <c r="I37" s="6">
        <f t="shared" si="0"/>
        <v>4937.042263035051</v>
      </c>
    </row>
    <row r="38" spans="1:9" ht="13.5" thickBot="1">
      <c r="A38" s="5">
        <v>2022</v>
      </c>
      <c r="B38" s="6">
        <v>1953.9926364589205</v>
      </c>
      <c r="C38" s="6">
        <v>984.0920861103848</v>
      </c>
      <c r="D38" s="6">
        <v>1836.0435274643999</v>
      </c>
      <c r="E38" s="6">
        <v>71.55634669328944</v>
      </c>
      <c r="F38" s="6">
        <v>30.515392668385477</v>
      </c>
      <c r="G38" s="6">
        <v>60.3937238404191</v>
      </c>
      <c r="H38" s="6">
        <v>23.602639925430083</v>
      </c>
      <c r="I38" s="6">
        <f t="shared" si="0"/>
        <v>4960.196353161227</v>
      </c>
    </row>
    <row r="39" spans="1:9" ht="13.5" thickBot="1">
      <c r="A39" s="5">
        <v>2023</v>
      </c>
      <c r="B39" s="6">
        <v>1961.5646999860849</v>
      </c>
      <c r="C39" s="6">
        <v>985.4340343793127</v>
      </c>
      <c r="D39" s="6">
        <v>1836.756417836988</v>
      </c>
      <c r="E39" s="6">
        <v>71.6766114164236</v>
      </c>
      <c r="F39" s="6">
        <v>29.7781728672829</v>
      </c>
      <c r="G39" s="6">
        <v>60.802899637087975</v>
      </c>
      <c r="H39" s="6">
        <v>34.934935477865736</v>
      </c>
      <c r="I39" s="6">
        <f t="shared" si="0"/>
        <v>4980.947771601046</v>
      </c>
    </row>
    <row r="40" spans="1:9" ht="13.5" thickBot="1">
      <c r="A40" s="5">
        <v>2024</v>
      </c>
      <c r="B40" s="6">
        <v>1970.2508466408904</v>
      </c>
      <c r="C40" s="6">
        <v>985.5318570218133</v>
      </c>
      <c r="D40" s="6">
        <v>1833.1684692468748</v>
      </c>
      <c r="E40" s="6">
        <v>71.39012348399339</v>
      </c>
      <c r="F40" s="6">
        <v>29.06419291207255</v>
      </c>
      <c r="G40" s="6">
        <v>61.09906753399303</v>
      </c>
      <c r="H40" s="6">
        <v>47.749500888147764</v>
      </c>
      <c r="I40" s="6">
        <f t="shared" si="0"/>
        <v>4998.254057727785</v>
      </c>
    </row>
    <row r="41" spans="1:11" ht="13.5" thickBot="1">
      <c r="A41" s="8">
        <v>2025</v>
      </c>
      <c r="B41" s="6">
        <v>1977.772914173261</v>
      </c>
      <c r="C41" s="6">
        <v>984.6186184463478</v>
      </c>
      <c r="D41" s="6">
        <v>1833.4653781865109</v>
      </c>
      <c r="E41" s="6">
        <v>71.0887758449759</v>
      </c>
      <c r="F41" s="6">
        <v>28.379197385337093</v>
      </c>
      <c r="G41" s="6">
        <v>61.35623724002039</v>
      </c>
      <c r="H41" s="6">
        <v>62.063066206263045</v>
      </c>
      <c r="I41" s="6">
        <f t="shared" si="0"/>
        <v>5018.744187482716</v>
      </c>
      <c r="K41" s="1" t="s">
        <v>8</v>
      </c>
    </row>
    <row r="42" spans="1:9" ht="13.5" thickBot="1">
      <c r="A42" s="5">
        <v>2026</v>
      </c>
      <c r="B42" s="6">
        <v>1990.0014415598791</v>
      </c>
      <c r="C42" s="6">
        <v>983.0215903036652</v>
      </c>
      <c r="D42" s="6">
        <v>1833.070237124393</v>
      </c>
      <c r="E42" s="6">
        <v>70.49234826407779</v>
      </c>
      <c r="F42" s="6">
        <v>27.73537030795879</v>
      </c>
      <c r="G42" s="6">
        <v>61.62293159555569</v>
      </c>
      <c r="H42" s="6">
        <v>76.5496348690071</v>
      </c>
      <c r="I42" s="6">
        <f t="shared" si="0"/>
        <v>5042.493554024537</v>
      </c>
    </row>
    <row r="43" spans="1:9" ht="13.5" thickBot="1">
      <c r="A43" s="5">
        <v>2027</v>
      </c>
      <c r="B43" s="6">
        <v>2003.4591290635465</v>
      </c>
      <c r="C43" s="6">
        <v>980.5856965513545</v>
      </c>
      <c r="D43" s="6">
        <v>1837.224460546875</v>
      </c>
      <c r="E43" s="6">
        <v>70.02193654333226</v>
      </c>
      <c r="F43" s="6">
        <v>27.15704802502986</v>
      </c>
      <c r="G43" s="6">
        <v>61.90438664015834</v>
      </c>
      <c r="H43" s="6">
        <v>91.38722714739231</v>
      </c>
      <c r="I43" s="6">
        <f t="shared" si="0"/>
        <v>5071.739884517689</v>
      </c>
    </row>
    <row r="44" spans="1:9" ht="13.5" thickBot="1">
      <c r="A44" s="5">
        <v>2028</v>
      </c>
      <c r="B44" s="6">
        <v>2017.9837274084598</v>
      </c>
      <c r="C44" s="6">
        <v>977.5925461862569</v>
      </c>
      <c r="D44" s="6">
        <v>1842.369790454783</v>
      </c>
      <c r="E44" s="6">
        <v>69.57582609392296</v>
      </c>
      <c r="F44" s="6">
        <v>26.68852944233455</v>
      </c>
      <c r="G44" s="6">
        <v>62.21087270139549</v>
      </c>
      <c r="H44" s="6">
        <v>105.72362792135092</v>
      </c>
      <c r="I44" s="6">
        <f t="shared" si="0"/>
        <v>5102.144920208504</v>
      </c>
    </row>
    <row r="45" spans="1:9" ht="13.5" thickBot="1">
      <c r="A45" s="5">
        <v>2029</v>
      </c>
      <c r="B45" s="6">
        <v>2032.0140475033597</v>
      </c>
      <c r="C45" s="6">
        <v>974.4194838314454</v>
      </c>
      <c r="D45" s="6">
        <v>1842.4372844770094</v>
      </c>
      <c r="E45" s="6">
        <v>69.04602102180102</v>
      </c>
      <c r="F45" s="6">
        <v>26.256508623161913</v>
      </c>
      <c r="G45" s="6">
        <v>62.54979268197745</v>
      </c>
      <c r="H45" s="6">
        <v>121.25966703148009</v>
      </c>
      <c r="I45" s="6">
        <f t="shared" si="0"/>
        <v>5127.982805170233</v>
      </c>
    </row>
    <row r="46" spans="1:9" ht="13.5" thickBot="1">
      <c r="A46" s="5">
        <v>2030</v>
      </c>
      <c r="B46" s="6">
        <v>2045.022764544613</v>
      </c>
      <c r="C46" s="6">
        <v>973.2022012970327</v>
      </c>
      <c r="D46" s="6">
        <v>1846.3816224512163</v>
      </c>
      <c r="E46" s="6">
        <v>68.61337456295227</v>
      </c>
      <c r="F46" s="6">
        <v>25.88187585554205</v>
      </c>
      <c r="G46" s="6">
        <v>62.84947879716496</v>
      </c>
      <c r="H46" s="6">
        <v>136.82020905693764</v>
      </c>
      <c r="I46" s="6">
        <f t="shared" si="0"/>
        <v>5158.771526565459</v>
      </c>
    </row>
    <row r="47" spans="1:9" ht="12.75">
      <c r="A47" s="15" t="s">
        <v>8</v>
      </c>
      <c r="B47" s="15"/>
      <c r="C47" s="15"/>
      <c r="D47" s="15"/>
      <c r="E47" s="15"/>
      <c r="F47" s="15"/>
      <c r="G47" s="15"/>
      <c r="H47" s="15"/>
      <c r="I47" s="15"/>
    </row>
    <row r="48" ht="13.5" customHeight="1">
      <c r="A48" s="3"/>
    </row>
    <row r="49" spans="1:9" ht="15.75">
      <c r="A49" s="16" t="s">
        <v>9</v>
      </c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7" t="s">
        <v>10</v>
      </c>
      <c r="B50" s="10">
        <f>EXP((LN(B16/B6)/10))-1</f>
        <v>0.0032389348203016866</v>
      </c>
      <c r="C50" s="10">
        <f aca="true" t="shared" si="1" ref="C50:I50">EXP((LN(C16/C6)/10))-1</f>
        <v>0.018035957972295513</v>
      </c>
      <c r="D50" s="10">
        <f t="shared" si="1"/>
        <v>-0.0013070162790577156</v>
      </c>
      <c r="E50" s="10">
        <f t="shared" si="1"/>
        <v>0.015166910932122413</v>
      </c>
      <c r="F50" s="10">
        <f t="shared" si="1"/>
        <v>0.0021746880680608704</v>
      </c>
      <c r="G50" s="10">
        <f t="shared" si="1"/>
        <v>0.015859388135714525</v>
      </c>
      <c r="H50" s="10"/>
      <c r="I50" s="10">
        <f t="shared" si="1"/>
        <v>0.004328355893706171</v>
      </c>
    </row>
    <row r="51" spans="1:9" ht="12.75">
      <c r="A51" s="9" t="s">
        <v>19</v>
      </c>
      <c r="B51" s="10">
        <f>EXP((LN(B32/B16)/16))-1</f>
        <v>-0.013420659338848284</v>
      </c>
      <c r="C51" s="10">
        <f aca="true" t="shared" si="2" ref="C51:I51">EXP((LN(C32/C16)/16))-1</f>
        <v>-0.0013748672828083341</v>
      </c>
      <c r="D51" s="10">
        <f t="shared" si="2"/>
        <v>0.0003838413587760048</v>
      </c>
      <c r="E51" s="10">
        <f t="shared" si="2"/>
        <v>-0.023187587302875068</v>
      </c>
      <c r="F51" s="10">
        <f t="shared" si="2"/>
        <v>-0.03396790340497624</v>
      </c>
      <c r="G51" s="10">
        <f t="shared" si="2"/>
        <v>0.004117241769893143</v>
      </c>
      <c r="H51" s="10"/>
      <c r="I51" s="10">
        <f t="shared" si="2"/>
        <v>-0.006281586979375198</v>
      </c>
    </row>
    <row r="52" spans="1:9" ht="12.75">
      <c r="A52" s="9" t="s">
        <v>20</v>
      </c>
      <c r="B52" s="10">
        <f>EXP((LN(B36/B32)/4))-1</f>
        <v>0.025814716368242285</v>
      </c>
      <c r="C52" s="10">
        <f aca="true" t="shared" si="3" ref="C52:I52">EXP((LN(C36/C32)/4))-1</f>
        <v>0.02824683707959097</v>
      </c>
      <c r="D52" s="10">
        <f t="shared" si="3"/>
        <v>0.005266838435476817</v>
      </c>
      <c r="E52" s="10">
        <f t="shared" si="3"/>
        <v>0.006112180104644649</v>
      </c>
      <c r="F52" s="10">
        <f t="shared" si="3"/>
        <v>-0.029660706201942277</v>
      </c>
      <c r="G52" s="10">
        <f t="shared" si="3"/>
        <v>0.00986481127888883</v>
      </c>
      <c r="H52" s="10"/>
      <c r="I52" s="10">
        <f t="shared" si="3"/>
        <v>0.018128829260311008</v>
      </c>
    </row>
    <row r="53" spans="1:9" ht="12.75">
      <c r="A53" s="9" t="s">
        <v>27</v>
      </c>
      <c r="B53" s="10">
        <f>EXP((LN(B46/B32)/14))-1</f>
        <v>0.010999245135885793</v>
      </c>
      <c r="C53" s="10">
        <f aca="true" t="shared" si="4" ref="C53:I53">EXP((LN(C46/C32)/14))-1</f>
        <v>0.008159056756725125</v>
      </c>
      <c r="D53" s="10">
        <f t="shared" si="4"/>
        <v>0.0017975686245088607</v>
      </c>
      <c r="E53" s="10">
        <f t="shared" si="4"/>
        <v>-0.001262055218853364</v>
      </c>
      <c r="F53" s="10">
        <f t="shared" si="4"/>
        <v>-0.023590353800262198</v>
      </c>
      <c r="G53" s="10">
        <f t="shared" si="4"/>
        <v>0.00642421676965288</v>
      </c>
      <c r="H53" s="10"/>
      <c r="I53" s="10">
        <f t="shared" si="4"/>
        <v>0.008423452684382049</v>
      </c>
    </row>
    <row r="54" ht="13.5" customHeight="1">
      <c r="A54" s="3"/>
    </row>
  </sheetData>
  <sheetProtection/>
  <mergeCells count="5">
    <mergeCell ref="A1:I1"/>
    <mergeCell ref="A2:K2"/>
    <mergeCell ref="A3:I3"/>
    <mergeCell ref="A47:I47"/>
    <mergeCell ref="A49:I49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6.00390625" style="1" customWidth="1"/>
    <col min="9" max="9" width="14.28125" style="1" bestFit="1" customWidth="1"/>
    <col min="10" max="16384" width="9.140625" style="1" customWidth="1"/>
  </cols>
  <sheetData>
    <row r="1" spans="1:9" ht="15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</row>
    <row r="2" spans="1:12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"/>
    </row>
    <row r="3" spans="1:9" ht="15.75" customHeight="1">
      <c r="A3" s="14" t="s">
        <v>23</v>
      </c>
      <c r="B3" s="14"/>
      <c r="C3" s="14"/>
      <c r="D3" s="14"/>
      <c r="E3" s="14"/>
      <c r="F3" s="14"/>
      <c r="G3" s="14"/>
      <c r="H3" s="14"/>
      <c r="I3" s="14"/>
    </row>
    <row r="4" ht="13.5" customHeight="1" thickBot="1">
      <c r="A4" s="3"/>
    </row>
    <row r="5" spans="1:9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11" t="s">
        <v>29</v>
      </c>
      <c r="I5" s="4" t="s">
        <v>7</v>
      </c>
    </row>
    <row r="6" spans="1:9" ht="13.5" thickBot="1">
      <c r="A6" s="5">
        <v>1990</v>
      </c>
      <c r="B6" s="6">
        <v>72.355322</v>
      </c>
      <c r="C6" s="6">
        <v>19.151978</v>
      </c>
      <c r="D6" s="6">
        <v>0.684518</v>
      </c>
      <c r="E6" s="6">
        <v>0.607873</v>
      </c>
      <c r="F6" s="6">
        <v>0.632377</v>
      </c>
      <c r="G6" s="6">
        <v>1.194408</v>
      </c>
      <c r="H6" s="6"/>
      <c r="I6" s="6">
        <f>SUM(B6:H6)</f>
        <v>94.626476</v>
      </c>
    </row>
    <row r="7" spans="1:9" ht="13.5" thickBot="1">
      <c r="A7" s="5">
        <v>1991</v>
      </c>
      <c r="B7" s="6">
        <v>60.934844</v>
      </c>
      <c r="C7" s="6">
        <v>23.676553999999996</v>
      </c>
      <c r="D7" s="6">
        <v>0.929697</v>
      </c>
      <c r="E7" s="6">
        <v>0.753662</v>
      </c>
      <c r="F7" s="6">
        <v>0.816776</v>
      </c>
      <c r="G7" s="6">
        <v>0.945954</v>
      </c>
      <c r="H7" s="6"/>
      <c r="I7" s="6">
        <f aca="true" t="shared" si="0" ref="I7:I46">SUM(B7:H7)</f>
        <v>88.05748700000001</v>
      </c>
    </row>
    <row r="8" spans="1:9" ht="13.5" thickBot="1">
      <c r="A8" s="5">
        <v>1992</v>
      </c>
      <c r="B8" s="6">
        <v>66.829433</v>
      </c>
      <c r="C8" s="6">
        <v>16.383839</v>
      </c>
      <c r="D8" s="6">
        <v>7.814751</v>
      </c>
      <c r="E8" s="6">
        <v>0.619381</v>
      </c>
      <c r="F8" s="6">
        <v>0.45582</v>
      </c>
      <c r="G8" s="6">
        <v>2.389486</v>
      </c>
      <c r="H8" s="6"/>
      <c r="I8" s="6">
        <f t="shared" si="0"/>
        <v>94.49271</v>
      </c>
    </row>
    <row r="9" spans="1:9" ht="13.5" thickBot="1">
      <c r="A9" s="5">
        <v>1993</v>
      </c>
      <c r="B9" s="6">
        <v>72.155894</v>
      </c>
      <c r="C9" s="6">
        <v>16.862035</v>
      </c>
      <c r="D9" s="6">
        <v>9.898499</v>
      </c>
      <c r="E9" s="6">
        <v>0.577815</v>
      </c>
      <c r="F9" s="6">
        <v>0.390385</v>
      </c>
      <c r="G9" s="6">
        <v>2.582556</v>
      </c>
      <c r="H9" s="6"/>
      <c r="I9" s="6">
        <f t="shared" si="0"/>
        <v>102.467184</v>
      </c>
    </row>
    <row r="10" spans="1:9" ht="13.5" thickBot="1">
      <c r="A10" s="5">
        <v>1994</v>
      </c>
      <c r="B10" s="6">
        <v>74.89854</v>
      </c>
      <c r="C10" s="6">
        <v>18.562709</v>
      </c>
      <c r="D10" s="6">
        <v>8.521495</v>
      </c>
      <c r="E10" s="6">
        <v>3.259106</v>
      </c>
      <c r="F10" s="6">
        <v>0.38277</v>
      </c>
      <c r="G10" s="6">
        <v>2.907876</v>
      </c>
      <c r="H10" s="6"/>
      <c r="I10" s="6">
        <f t="shared" si="0"/>
        <v>108.532496</v>
      </c>
    </row>
    <row r="11" spans="1:9" ht="13.5" thickBot="1">
      <c r="A11" s="5">
        <v>1995</v>
      </c>
      <c r="B11" s="6">
        <v>70.954714</v>
      </c>
      <c r="C11" s="6">
        <v>14.300866</v>
      </c>
      <c r="D11" s="6">
        <v>10.691739</v>
      </c>
      <c r="E11" s="6">
        <v>4.397648</v>
      </c>
      <c r="F11" s="6">
        <v>0.147308</v>
      </c>
      <c r="G11" s="6">
        <v>2.192384</v>
      </c>
      <c r="H11" s="6"/>
      <c r="I11" s="6">
        <f t="shared" si="0"/>
        <v>102.684659</v>
      </c>
    </row>
    <row r="12" spans="1:9" ht="13.5" thickBot="1">
      <c r="A12" s="5">
        <v>1996</v>
      </c>
      <c r="B12" s="6">
        <v>70.414445</v>
      </c>
      <c r="C12" s="6">
        <v>19.681045</v>
      </c>
      <c r="D12" s="6">
        <v>15.521455</v>
      </c>
      <c r="E12" s="6">
        <v>3.662439</v>
      </c>
      <c r="F12" s="6">
        <v>0.258345</v>
      </c>
      <c r="G12" s="6">
        <v>3.27116</v>
      </c>
      <c r="H12" s="6"/>
      <c r="I12" s="6">
        <f t="shared" si="0"/>
        <v>112.80888900000001</v>
      </c>
    </row>
    <row r="13" spans="1:9" ht="13.5" thickBot="1">
      <c r="A13" s="5">
        <v>1997</v>
      </c>
      <c r="B13" s="6">
        <v>76.421177</v>
      </c>
      <c r="C13" s="6">
        <v>20.640231</v>
      </c>
      <c r="D13" s="6">
        <v>17.436069</v>
      </c>
      <c r="E13" s="6">
        <v>3.54432</v>
      </c>
      <c r="F13" s="6">
        <v>0.247483</v>
      </c>
      <c r="G13" s="6">
        <v>2.979283</v>
      </c>
      <c r="H13" s="6"/>
      <c r="I13" s="6">
        <f t="shared" si="0"/>
        <v>121.268563</v>
      </c>
    </row>
    <row r="14" spans="1:9" ht="13.5" thickBot="1">
      <c r="A14" s="5">
        <v>1998</v>
      </c>
      <c r="B14" s="6">
        <v>90.567248</v>
      </c>
      <c r="C14" s="6">
        <v>23.317598</v>
      </c>
      <c r="D14" s="6">
        <v>14.02373</v>
      </c>
      <c r="E14" s="6">
        <v>2.88912</v>
      </c>
      <c r="F14" s="6">
        <v>0.17943</v>
      </c>
      <c r="G14" s="6">
        <v>3.272636</v>
      </c>
      <c r="H14" s="6"/>
      <c r="I14" s="6">
        <f t="shared" si="0"/>
        <v>134.249762</v>
      </c>
    </row>
    <row r="15" spans="1:9" ht="13.5" thickBot="1">
      <c r="A15" s="5">
        <v>1999</v>
      </c>
      <c r="B15" s="6">
        <v>85.509086</v>
      </c>
      <c r="C15" s="6">
        <v>21.976633</v>
      </c>
      <c r="D15" s="6">
        <v>17.211617</v>
      </c>
      <c r="E15" s="6">
        <v>4.315921</v>
      </c>
      <c r="F15" s="6">
        <v>0.213474</v>
      </c>
      <c r="G15" s="6">
        <v>2.913671</v>
      </c>
      <c r="H15" s="6"/>
      <c r="I15" s="6">
        <f t="shared" si="0"/>
        <v>132.14040199999997</v>
      </c>
    </row>
    <row r="16" spans="1:9" ht="13.5" thickBot="1">
      <c r="A16" s="5">
        <v>2000</v>
      </c>
      <c r="B16" s="6">
        <v>75.12</v>
      </c>
      <c r="C16" s="6">
        <v>16.591564</v>
      </c>
      <c r="D16" s="6">
        <v>20.443619</v>
      </c>
      <c r="E16" s="6">
        <v>3.632813</v>
      </c>
      <c r="F16" s="6">
        <v>0.171448</v>
      </c>
      <c r="G16" s="6">
        <v>2.799877</v>
      </c>
      <c r="H16" s="6"/>
      <c r="I16" s="6">
        <f t="shared" si="0"/>
        <v>118.759321</v>
      </c>
    </row>
    <row r="17" spans="1:9" ht="13.5" thickBot="1">
      <c r="A17" s="5">
        <v>2001</v>
      </c>
      <c r="B17" s="6">
        <v>77.559999</v>
      </c>
      <c r="C17" s="6">
        <v>19.759256</v>
      </c>
      <c r="D17" s="6">
        <v>14.890982</v>
      </c>
      <c r="E17" s="6">
        <v>2.355132</v>
      </c>
      <c r="F17" s="6">
        <v>0.154262</v>
      </c>
      <c r="G17" s="6">
        <v>2.104666</v>
      </c>
      <c r="H17" s="6"/>
      <c r="I17" s="6">
        <f t="shared" si="0"/>
        <v>116.82429699999999</v>
      </c>
    </row>
    <row r="18" spans="1:9" ht="13.5" thickBot="1">
      <c r="A18" s="5">
        <v>2002</v>
      </c>
      <c r="B18" s="6">
        <v>80.43</v>
      </c>
      <c r="C18" s="6">
        <v>20.261794</v>
      </c>
      <c r="D18" s="6">
        <v>16.96317</v>
      </c>
      <c r="E18" s="6">
        <v>3.12052</v>
      </c>
      <c r="F18" s="6">
        <v>0.172811</v>
      </c>
      <c r="G18" s="6">
        <v>3.283529</v>
      </c>
      <c r="H18" s="6"/>
      <c r="I18" s="6">
        <f t="shared" si="0"/>
        <v>124.231824</v>
      </c>
    </row>
    <row r="19" spans="1:9" ht="13.5" thickBot="1">
      <c r="A19" s="5">
        <v>2003</v>
      </c>
      <c r="B19" s="6">
        <v>84.269999</v>
      </c>
      <c r="C19" s="6">
        <v>22.98769</v>
      </c>
      <c r="D19" s="6">
        <v>15.77701</v>
      </c>
      <c r="E19" s="6">
        <v>3.890378</v>
      </c>
      <c r="F19" s="6">
        <v>0.153652</v>
      </c>
      <c r="G19" s="6">
        <v>2.739279</v>
      </c>
      <c r="H19" s="6"/>
      <c r="I19" s="6">
        <f t="shared" si="0"/>
        <v>129.818008</v>
      </c>
    </row>
    <row r="20" spans="1:9" ht="13.5" thickBot="1">
      <c r="A20" s="5">
        <v>2004</v>
      </c>
      <c r="B20" s="6">
        <v>98.93</v>
      </c>
      <c r="C20" s="6">
        <v>25.770001</v>
      </c>
      <c r="D20" s="6">
        <v>8.183752</v>
      </c>
      <c r="E20" s="6">
        <v>3.14053</v>
      </c>
      <c r="F20" s="6">
        <v>0.546896</v>
      </c>
      <c r="G20" s="6">
        <v>3.066556</v>
      </c>
      <c r="H20" s="6"/>
      <c r="I20" s="6">
        <f t="shared" si="0"/>
        <v>139.63773500000002</v>
      </c>
    </row>
    <row r="21" spans="1:9" ht="13.5" thickBot="1">
      <c r="A21" s="5">
        <v>2005</v>
      </c>
      <c r="B21" s="6">
        <v>92.89</v>
      </c>
      <c r="C21" s="6">
        <v>25.069999</v>
      </c>
      <c r="D21" s="6">
        <v>1.783158</v>
      </c>
      <c r="E21" s="6">
        <v>1.140449</v>
      </c>
      <c r="F21" s="6">
        <v>0.284242</v>
      </c>
      <c r="G21" s="6">
        <v>3.240185</v>
      </c>
      <c r="H21" s="6"/>
      <c r="I21" s="6">
        <f t="shared" si="0"/>
        <v>124.408033</v>
      </c>
    </row>
    <row r="22" spans="1:9" ht="13.5" thickBot="1">
      <c r="A22" s="5">
        <v>2006</v>
      </c>
      <c r="B22" s="6">
        <v>93.944132</v>
      </c>
      <c r="C22" s="6">
        <v>33.068439</v>
      </c>
      <c r="D22" s="6">
        <v>6.760901</v>
      </c>
      <c r="E22" s="6">
        <v>1.659844</v>
      </c>
      <c r="F22" s="6">
        <v>0.085457</v>
      </c>
      <c r="G22" s="6">
        <v>12.946195</v>
      </c>
      <c r="H22" s="6"/>
      <c r="I22" s="6">
        <f t="shared" si="0"/>
        <v>148.46496799999997</v>
      </c>
    </row>
    <row r="23" spans="1:9" ht="13.5" thickBot="1">
      <c r="A23" s="5">
        <v>2007</v>
      </c>
      <c r="B23" s="6">
        <v>95.001868</v>
      </c>
      <c r="C23" s="6">
        <v>33.301972</v>
      </c>
      <c r="D23" s="6">
        <v>1.6506</v>
      </c>
      <c r="E23" s="6">
        <v>0.074804</v>
      </c>
      <c r="F23" s="6">
        <v>0.112819</v>
      </c>
      <c r="G23" s="6">
        <v>13.391806</v>
      </c>
      <c r="H23" s="6"/>
      <c r="I23" s="6">
        <f t="shared" si="0"/>
        <v>143.533869</v>
      </c>
    </row>
    <row r="24" spans="1:9" ht="13.5" thickBot="1">
      <c r="A24" s="5">
        <v>2008</v>
      </c>
      <c r="B24" s="6">
        <v>92.882479</v>
      </c>
      <c r="C24" s="6">
        <v>30.26681</v>
      </c>
      <c r="D24" s="6">
        <v>3.835001</v>
      </c>
      <c r="E24" s="6">
        <v>0.955771</v>
      </c>
      <c r="F24" s="6">
        <v>0.084255</v>
      </c>
      <c r="G24" s="6">
        <v>6.556773</v>
      </c>
      <c r="H24" s="6"/>
      <c r="I24" s="6">
        <f t="shared" si="0"/>
        <v>134.58108900000002</v>
      </c>
    </row>
    <row r="25" spans="1:9" ht="13.5" thickBot="1">
      <c r="A25" s="5">
        <v>2009</v>
      </c>
      <c r="B25" s="6">
        <v>94.857783</v>
      </c>
      <c r="C25" s="6">
        <v>32.901737</v>
      </c>
      <c r="D25" s="6">
        <v>2.330084</v>
      </c>
      <c r="E25" s="6">
        <v>0.985931</v>
      </c>
      <c r="F25" s="6">
        <v>0.105908</v>
      </c>
      <c r="G25" s="6">
        <v>6.809945</v>
      </c>
      <c r="H25" s="6"/>
      <c r="I25" s="6">
        <f t="shared" si="0"/>
        <v>137.991388</v>
      </c>
    </row>
    <row r="26" spans="1:9" ht="13.5" thickBot="1">
      <c r="A26" s="5">
        <v>2010</v>
      </c>
      <c r="B26" s="6">
        <v>98.700778</v>
      </c>
      <c r="C26" s="6">
        <v>31.190567</v>
      </c>
      <c r="D26" s="6">
        <v>2.443296</v>
      </c>
      <c r="E26" s="6">
        <v>1.052816</v>
      </c>
      <c r="F26" s="6">
        <v>0.087388</v>
      </c>
      <c r="G26" s="6">
        <v>6.055789</v>
      </c>
      <c r="H26" s="6"/>
      <c r="I26" s="6">
        <f t="shared" si="0"/>
        <v>139.53063400000002</v>
      </c>
    </row>
    <row r="27" spans="1:9" ht="13.5" thickBot="1">
      <c r="A27" s="5">
        <v>2011</v>
      </c>
      <c r="B27" s="6">
        <v>100.596766</v>
      </c>
      <c r="C27" s="6">
        <v>31.805211</v>
      </c>
      <c r="D27" s="6">
        <v>4.054247</v>
      </c>
      <c r="E27" s="6">
        <v>0.931737</v>
      </c>
      <c r="F27" s="6">
        <v>0.080871</v>
      </c>
      <c r="G27" s="6">
        <v>7.969793</v>
      </c>
      <c r="H27" s="6"/>
      <c r="I27" s="6">
        <f t="shared" si="0"/>
        <v>145.438625</v>
      </c>
    </row>
    <row r="28" spans="1:9" ht="13.5" thickBot="1">
      <c r="A28" s="5">
        <v>2012</v>
      </c>
      <c r="B28" s="6">
        <v>93.704399</v>
      </c>
      <c r="C28" s="6">
        <v>29.701974</v>
      </c>
      <c r="D28" s="6">
        <v>4.08778</v>
      </c>
      <c r="E28" s="6">
        <v>0.597062</v>
      </c>
      <c r="F28" s="6">
        <v>0.068371</v>
      </c>
      <c r="G28" s="6">
        <v>5.596741</v>
      </c>
      <c r="H28" s="6"/>
      <c r="I28" s="6">
        <f t="shared" si="0"/>
        <v>133.75632700000003</v>
      </c>
    </row>
    <row r="29" spans="1:9" ht="13.5" thickBot="1">
      <c r="A29" s="5">
        <v>2013</v>
      </c>
      <c r="B29" s="6">
        <v>98.638885</v>
      </c>
      <c r="C29" s="6">
        <v>30.914988</v>
      </c>
      <c r="D29" s="6">
        <v>5.314247</v>
      </c>
      <c r="E29" s="6">
        <v>0.64282</v>
      </c>
      <c r="F29" s="6">
        <v>0.069101</v>
      </c>
      <c r="G29" s="6">
        <v>4.159814</v>
      </c>
      <c r="H29" s="6"/>
      <c r="I29" s="6">
        <f t="shared" si="0"/>
        <v>139.739855</v>
      </c>
    </row>
    <row r="30" spans="1:9" ht="13.5" thickBot="1">
      <c r="A30" s="5">
        <v>2014</v>
      </c>
      <c r="B30" s="6">
        <v>82.50661</v>
      </c>
      <c r="C30" s="6">
        <v>28.790682</v>
      </c>
      <c r="D30" s="6">
        <v>5.221635</v>
      </c>
      <c r="E30" s="6">
        <v>0.521685</v>
      </c>
      <c r="F30" s="6">
        <v>0.06329</v>
      </c>
      <c r="G30" s="6">
        <v>4.311247</v>
      </c>
      <c r="H30" s="6"/>
      <c r="I30" s="6">
        <f t="shared" si="0"/>
        <v>121.415149</v>
      </c>
    </row>
    <row r="31" spans="1:9" ht="13.5" thickBot="1">
      <c r="A31" s="5">
        <v>2015</v>
      </c>
      <c r="B31" s="6">
        <v>88.105113</v>
      </c>
      <c r="C31" s="6">
        <v>29.866829999999997</v>
      </c>
      <c r="D31" s="6">
        <v>5.442685</v>
      </c>
      <c r="E31" s="6">
        <v>0.56969</v>
      </c>
      <c r="F31" s="6">
        <v>0.073441</v>
      </c>
      <c r="G31" s="6">
        <v>4.756923</v>
      </c>
      <c r="H31" s="6"/>
      <c r="I31" s="6">
        <f t="shared" si="0"/>
        <v>128.81468199999998</v>
      </c>
    </row>
    <row r="32" spans="1:9" ht="13.5" thickBot="1">
      <c r="A32" s="5">
        <v>2016</v>
      </c>
      <c r="B32" s="6">
        <v>93.055953</v>
      </c>
      <c r="C32" s="6">
        <v>31.226602399999997</v>
      </c>
      <c r="D32" s="6">
        <v>6.321091</v>
      </c>
      <c r="E32" s="6">
        <v>0.610493</v>
      </c>
      <c r="F32" s="6">
        <v>0.068607</v>
      </c>
      <c r="G32" s="6">
        <v>5.931369</v>
      </c>
      <c r="H32" s="6"/>
      <c r="I32" s="6">
        <f t="shared" si="0"/>
        <v>137.21411539999997</v>
      </c>
    </row>
    <row r="33" spans="1:9" ht="13.5" thickBot="1">
      <c r="A33" s="5">
        <v>2017</v>
      </c>
      <c r="B33" s="6">
        <v>101.73753453713543</v>
      </c>
      <c r="C33" s="6">
        <v>33.410568086421094</v>
      </c>
      <c r="D33" s="6">
        <v>6.315095547749385</v>
      </c>
      <c r="E33" s="6">
        <v>0.5978194236192966</v>
      </c>
      <c r="F33" s="6">
        <v>0.06711599070385403</v>
      </c>
      <c r="G33" s="6">
        <v>5.991131457376609</v>
      </c>
      <c r="H33" s="6">
        <v>0.29670436442220316</v>
      </c>
      <c r="I33" s="6">
        <f t="shared" si="0"/>
        <v>148.41596940742787</v>
      </c>
    </row>
    <row r="34" spans="1:9" ht="13.5" thickBot="1">
      <c r="A34" s="5">
        <v>2018</v>
      </c>
      <c r="B34" s="6">
        <v>103.25801099343535</v>
      </c>
      <c r="C34" s="6">
        <v>34.40739653244333</v>
      </c>
      <c r="D34" s="6">
        <v>6.484954033083447</v>
      </c>
      <c r="E34" s="6">
        <v>0.6212413341020987</v>
      </c>
      <c r="F34" s="6">
        <v>0.06679151777505916</v>
      </c>
      <c r="G34" s="6">
        <v>6.113310338191236</v>
      </c>
      <c r="H34" s="6">
        <v>0.39466017069630954</v>
      </c>
      <c r="I34" s="6">
        <f t="shared" si="0"/>
        <v>151.34636491972685</v>
      </c>
    </row>
    <row r="35" spans="1:9" ht="13.5" thickBot="1">
      <c r="A35" s="5">
        <v>2019</v>
      </c>
      <c r="B35" s="6">
        <v>103.77482126401765</v>
      </c>
      <c r="C35" s="6">
        <v>34.94766416875265</v>
      </c>
      <c r="D35" s="6">
        <v>6.478324167927314</v>
      </c>
      <c r="E35" s="6">
        <v>0.62334656983587</v>
      </c>
      <c r="F35" s="6">
        <v>0.06648010616332725</v>
      </c>
      <c r="G35" s="6">
        <v>6.1669682899311615</v>
      </c>
      <c r="H35" s="6">
        <v>0.45287129639680934</v>
      </c>
      <c r="I35" s="6">
        <f t="shared" si="0"/>
        <v>152.5104758630248</v>
      </c>
    </row>
    <row r="36" spans="1:9" ht="13.5" thickBot="1">
      <c r="A36" s="5">
        <v>2020</v>
      </c>
      <c r="B36" s="6">
        <v>104.72417510645704</v>
      </c>
      <c r="C36" s="6">
        <v>35.51716777603198</v>
      </c>
      <c r="D36" s="6">
        <v>6.485581854515219</v>
      </c>
      <c r="E36" s="6">
        <v>0.6248556400534955</v>
      </c>
      <c r="F36" s="6">
        <v>0.06618262706891334</v>
      </c>
      <c r="G36" s="6">
        <v>6.207679547781665</v>
      </c>
      <c r="H36" s="6">
        <v>0.5294081264299058</v>
      </c>
      <c r="I36" s="6">
        <f t="shared" si="0"/>
        <v>154.1550506783382</v>
      </c>
    </row>
    <row r="37" spans="1:9" ht="13.5" thickBot="1">
      <c r="A37" s="5">
        <v>2021</v>
      </c>
      <c r="B37" s="6">
        <v>105.89080319930738</v>
      </c>
      <c r="C37" s="6">
        <v>36.0746032841038</v>
      </c>
      <c r="D37" s="6">
        <v>6.491042906276873</v>
      </c>
      <c r="E37" s="6">
        <v>0.6263508679895547</v>
      </c>
      <c r="F37" s="6">
        <v>0.0658989500270735</v>
      </c>
      <c r="G37" s="6">
        <v>6.247892509309469</v>
      </c>
      <c r="H37" s="6">
        <v>0.568442587549272</v>
      </c>
      <c r="I37" s="6">
        <f t="shared" si="0"/>
        <v>155.96503430456343</v>
      </c>
    </row>
    <row r="38" spans="1:9" ht="13.5" thickBot="1">
      <c r="A38" s="5">
        <v>2022</v>
      </c>
      <c r="B38" s="6">
        <v>107.25275156200561</v>
      </c>
      <c r="C38" s="6">
        <v>36.58544969970327</v>
      </c>
      <c r="D38" s="6">
        <v>6.5003597938250195</v>
      </c>
      <c r="E38" s="6">
        <v>0.6287937531095508</v>
      </c>
      <c r="F38" s="6">
        <v>0.06563157814153471</v>
      </c>
      <c r="G38" s="6">
        <v>6.291939564032176</v>
      </c>
      <c r="H38" s="6">
        <v>0.9346819350171818</v>
      </c>
      <c r="I38" s="6">
        <f t="shared" si="0"/>
        <v>158.25960788583436</v>
      </c>
    </row>
    <row r="39" spans="1:9" ht="13.5" thickBot="1">
      <c r="A39" s="5">
        <v>2023</v>
      </c>
      <c r="B39" s="6">
        <v>108.65948187021655</v>
      </c>
      <c r="C39" s="6">
        <v>36.9907367300085</v>
      </c>
      <c r="D39" s="6">
        <v>6.509706199512597</v>
      </c>
      <c r="E39" s="6">
        <v>0.6308428496766195</v>
      </c>
      <c r="F39" s="6">
        <v>0.06538794259794892</v>
      </c>
      <c r="G39" s="6">
        <v>6.345164287829369</v>
      </c>
      <c r="H39" s="6">
        <v>1.3366887764698587</v>
      </c>
      <c r="I39" s="6">
        <f t="shared" si="0"/>
        <v>160.53800865631143</v>
      </c>
    </row>
    <row r="40" spans="1:9" ht="13.5" thickBot="1">
      <c r="A40" s="5">
        <v>2024</v>
      </c>
      <c r="B40" s="6">
        <v>110.23857406115695</v>
      </c>
      <c r="C40" s="6">
        <v>37.35337204605039</v>
      </c>
      <c r="D40" s="6">
        <v>6.511077847864265</v>
      </c>
      <c r="E40" s="6">
        <v>0.6311002677695158</v>
      </c>
      <c r="F40" s="6">
        <v>0.06518170267599259</v>
      </c>
      <c r="G40" s="6">
        <v>6.3833423017702</v>
      </c>
      <c r="H40" s="6">
        <v>1.8014825882997396</v>
      </c>
      <c r="I40" s="6">
        <f t="shared" si="0"/>
        <v>162.98413081558706</v>
      </c>
    </row>
    <row r="41" spans="1:11" ht="13.5" thickBot="1">
      <c r="A41" s="8">
        <v>2025</v>
      </c>
      <c r="B41" s="6">
        <v>111.66476934824027</v>
      </c>
      <c r="C41" s="6">
        <v>37.708521950360094</v>
      </c>
      <c r="D41" s="6">
        <v>6.518125714933307</v>
      </c>
      <c r="E41" s="6">
        <v>0.6295657217581399</v>
      </c>
      <c r="F41" s="6">
        <v>0.06503221459962341</v>
      </c>
      <c r="G41" s="6">
        <v>6.418190561151978</v>
      </c>
      <c r="H41" s="6">
        <v>2.3182972224384457</v>
      </c>
      <c r="I41" s="6">
        <f t="shared" si="0"/>
        <v>165.32250273348185</v>
      </c>
      <c r="K41" s="1" t="s">
        <v>8</v>
      </c>
    </row>
    <row r="42" spans="1:9" ht="13.5" thickBot="1">
      <c r="A42" s="5">
        <v>2026</v>
      </c>
      <c r="B42" s="6">
        <v>113.14450623150732</v>
      </c>
      <c r="C42" s="6">
        <v>37.999642420766456</v>
      </c>
      <c r="D42" s="6">
        <v>6.519476272005064</v>
      </c>
      <c r="E42" s="6">
        <v>0.626893352468984</v>
      </c>
      <c r="F42" s="6">
        <v>0.0649602254494137</v>
      </c>
      <c r="G42" s="6">
        <v>6.4535811235138425</v>
      </c>
      <c r="H42" s="6">
        <v>2.8460021222452623</v>
      </c>
      <c r="I42" s="6">
        <f t="shared" si="0"/>
        <v>167.65506174795635</v>
      </c>
    </row>
    <row r="43" spans="1:9" ht="13.5" thickBot="1">
      <c r="A43" s="5">
        <v>2027</v>
      </c>
      <c r="B43" s="6">
        <v>114.58970959551912</v>
      </c>
      <c r="C43" s="6">
        <v>38.25267909054686</v>
      </c>
      <c r="D43" s="6">
        <v>6.530269062895276</v>
      </c>
      <c r="E43" s="6">
        <v>0.623828649388454</v>
      </c>
      <c r="F43" s="6">
        <v>0.064975987418585</v>
      </c>
      <c r="G43" s="6">
        <v>6.488042374538599</v>
      </c>
      <c r="H43" s="6">
        <v>3.385230410160845</v>
      </c>
      <c r="I43" s="6">
        <f t="shared" si="0"/>
        <v>169.93473517046777</v>
      </c>
    </row>
    <row r="44" spans="1:9" ht="13.5" thickBot="1">
      <c r="A44" s="5">
        <v>2028</v>
      </c>
      <c r="B44" s="6">
        <v>116.01907557403787</v>
      </c>
      <c r="C44" s="6">
        <v>38.51292053092761</v>
      </c>
      <c r="D44" s="6">
        <v>6.546281871436951</v>
      </c>
      <c r="E44" s="6">
        <v>0.6211031707852142</v>
      </c>
      <c r="F44" s="6">
        <v>0.06507004203867911</v>
      </c>
      <c r="G44" s="6">
        <v>6.530147504178856</v>
      </c>
      <c r="H44" s="6">
        <v>3.912758975127108</v>
      </c>
      <c r="I44" s="6">
        <f t="shared" si="0"/>
        <v>172.2073576685323</v>
      </c>
    </row>
    <row r="45" spans="1:9" ht="13.5" thickBot="1">
      <c r="A45" s="5">
        <v>2029</v>
      </c>
      <c r="B45" s="6">
        <v>117.37030470310746</v>
      </c>
      <c r="C45" s="6">
        <v>38.72970176440208</v>
      </c>
      <c r="D45" s="6">
        <v>6.548046080628042</v>
      </c>
      <c r="E45" s="6">
        <v>0.6183955599115287</v>
      </c>
      <c r="F45" s="6">
        <v>0.06514701585856568</v>
      </c>
      <c r="G45" s="6">
        <v>6.578092393065151</v>
      </c>
      <c r="H45" s="6">
        <v>4.4903951163404106</v>
      </c>
      <c r="I45" s="6">
        <f t="shared" si="0"/>
        <v>174.40008263331327</v>
      </c>
    </row>
    <row r="46" spans="1:9" ht="13.5" customHeight="1" thickBot="1">
      <c r="A46" s="5">
        <v>2030</v>
      </c>
      <c r="B46" s="6">
        <v>118.67841689559094</v>
      </c>
      <c r="C46" s="6">
        <v>39.029666929467396</v>
      </c>
      <c r="D46" s="6">
        <v>6.556296337604751</v>
      </c>
      <c r="E46" s="6">
        <v>0.6151340586946653</v>
      </c>
      <c r="F46" s="6">
        <v>0.06519432634136683</v>
      </c>
      <c r="G46" s="6">
        <v>6.631125308473316</v>
      </c>
      <c r="H46" s="6">
        <v>5.071122191449369</v>
      </c>
      <c r="I46" s="6">
        <f t="shared" si="0"/>
        <v>176.6469560476218</v>
      </c>
    </row>
    <row r="47" spans="1:9" ht="15.75" customHeight="1">
      <c r="A47" s="15" t="s">
        <v>8</v>
      </c>
      <c r="B47" s="15"/>
      <c r="C47" s="15"/>
      <c r="D47" s="15"/>
      <c r="E47" s="15"/>
      <c r="F47" s="15"/>
      <c r="G47" s="15"/>
      <c r="H47" s="15"/>
      <c r="I47" s="15"/>
    </row>
    <row r="48" ht="12.75">
      <c r="A48" s="3"/>
    </row>
    <row r="49" spans="1:9" ht="15.75">
      <c r="A49" s="16" t="s">
        <v>9</v>
      </c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7" t="s">
        <v>10</v>
      </c>
      <c r="B50" s="10">
        <f>EXP((LN(B16/B6)/10))-1</f>
        <v>0.0037568217743497723</v>
      </c>
      <c r="C50" s="10">
        <f aca="true" t="shared" si="1" ref="C50:I50">EXP((LN(C16/C6)/10))-1</f>
        <v>-0.0142486755895872</v>
      </c>
      <c r="D50" s="10">
        <f t="shared" si="1"/>
        <v>0.4044855992955234</v>
      </c>
      <c r="E50" s="10">
        <f t="shared" si="1"/>
        <v>0.19575723956272295</v>
      </c>
      <c r="F50" s="10">
        <f t="shared" si="1"/>
        <v>-0.12236156216017802</v>
      </c>
      <c r="G50" s="10">
        <f t="shared" si="1"/>
        <v>0.08892664557855579</v>
      </c>
      <c r="H50" s="10"/>
      <c r="I50" s="10">
        <f t="shared" si="1"/>
        <v>0.022976139081562152</v>
      </c>
    </row>
    <row r="51" spans="1:9" ht="12.75">
      <c r="A51" s="9" t="s">
        <v>19</v>
      </c>
      <c r="B51" s="10">
        <f>EXP((LN(B32/B16)/16))-1</f>
        <v>0.013472074148562108</v>
      </c>
      <c r="C51" s="10">
        <f aca="true" t="shared" si="2" ref="C51:I51">EXP((LN(C32/C16)/16))-1</f>
        <v>0.040314945942464986</v>
      </c>
      <c r="D51" s="10">
        <f t="shared" si="2"/>
        <v>-0.0707348686515551</v>
      </c>
      <c r="E51" s="10">
        <f t="shared" si="2"/>
        <v>-0.10548041662442609</v>
      </c>
      <c r="F51" s="10">
        <f t="shared" si="2"/>
        <v>-0.05563528820176822</v>
      </c>
      <c r="G51" s="10">
        <f t="shared" si="2"/>
        <v>0.04803551367813497</v>
      </c>
      <c r="H51" s="10"/>
      <c r="I51" s="10">
        <f t="shared" si="2"/>
        <v>0.009068601562751244</v>
      </c>
    </row>
    <row r="52" spans="1:9" ht="13.5" customHeight="1">
      <c r="A52" s="9" t="s">
        <v>20</v>
      </c>
      <c r="B52" s="10">
        <f>EXP((LN(B36/B32)/4))-1</f>
        <v>0.029972659960113557</v>
      </c>
      <c r="C52" s="10">
        <f aca="true" t="shared" si="3" ref="C52:I52">EXP((LN(C36/C32)/4))-1</f>
        <v>0.03271003778425996</v>
      </c>
      <c r="D52" s="10">
        <f t="shared" si="3"/>
        <v>0.006443097279746235</v>
      </c>
      <c r="E52" s="10">
        <f t="shared" si="3"/>
        <v>0.005830385839536101</v>
      </c>
      <c r="F52" s="10">
        <f t="shared" si="3"/>
        <v>-0.008953816890678645</v>
      </c>
      <c r="G52" s="10">
        <f t="shared" si="3"/>
        <v>0.011448062176650398</v>
      </c>
      <c r="H52" s="10"/>
      <c r="I52" s="10">
        <f t="shared" si="3"/>
        <v>0.029531744253903147</v>
      </c>
    </row>
    <row r="53" spans="1:9" ht="12.75">
      <c r="A53" s="9" t="s">
        <v>27</v>
      </c>
      <c r="B53" s="10">
        <f>EXP((LN(B46/B32)/14))-1</f>
        <v>0.01752438845773563</v>
      </c>
      <c r="C53" s="10">
        <f aca="true" t="shared" si="4" ref="C53:I53">EXP((LN(C46/C32)/14))-1</f>
        <v>0.016059857713232484</v>
      </c>
      <c r="D53" s="10">
        <f t="shared" si="4"/>
        <v>0.002612982259636576</v>
      </c>
      <c r="E53" s="10">
        <f t="shared" si="4"/>
        <v>0.000541103357615702</v>
      </c>
      <c r="F53" s="10">
        <f t="shared" si="4"/>
        <v>-0.003637804562273028</v>
      </c>
      <c r="G53" s="10">
        <f t="shared" si="4"/>
        <v>0.00799748706578196</v>
      </c>
      <c r="H53" s="10"/>
      <c r="I53" s="10">
        <f t="shared" si="4"/>
        <v>0.018207380186356037</v>
      </c>
    </row>
  </sheetData>
  <sheetProtection/>
  <mergeCells count="5">
    <mergeCell ref="A1:I1"/>
    <mergeCell ref="A2:K2"/>
    <mergeCell ref="A3:I3"/>
    <mergeCell ref="A47:I47"/>
    <mergeCell ref="A49:I49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zoomScalePageLayoutView="0" workbookViewId="0" topLeftCell="A1">
      <selection activeCell="H6" sqref="H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6.28125" style="1" customWidth="1"/>
    <col min="9" max="9" width="14.28125" style="1" bestFit="1" customWidth="1"/>
    <col min="10" max="16384" width="9.140625" style="1" customWidth="1"/>
  </cols>
  <sheetData>
    <row r="1" spans="1:9" ht="15.7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</row>
    <row r="2" spans="1:12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"/>
    </row>
    <row r="3" spans="1:9" ht="15.75" customHeight="1">
      <c r="A3" s="14" t="s">
        <v>23</v>
      </c>
      <c r="B3" s="14"/>
      <c r="C3" s="14"/>
      <c r="D3" s="14"/>
      <c r="E3" s="14"/>
      <c r="F3" s="14"/>
      <c r="G3" s="14"/>
      <c r="H3" s="14"/>
      <c r="I3" s="14"/>
    </row>
    <row r="4" ht="13.5" customHeight="1" thickBot="1">
      <c r="A4" s="3"/>
    </row>
    <row r="5" spans="1:9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11" t="s">
        <v>29</v>
      </c>
      <c r="I5" s="4" t="s">
        <v>7</v>
      </c>
    </row>
    <row r="6" spans="1:9" ht="13.5" thickBot="1">
      <c r="A6" s="5">
        <v>1990</v>
      </c>
      <c r="B6" s="6">
        <f>'SDGE Form 1.1'!B6+'SCG Form 1.1'!B6+'PGE Form 1.1'!B6+'OTH Form 1.1'!B6</f>
        <v>5206.340127</v>
      </c>
      <c r="C6" s="6">
        <f>'SDGE Form 1.1'!C6+'SCG Form 1.1'!C6+'PGE Form 1.1'!C6+'OTH Form 1.1'!C6</f>
        <v>1660.6914613603853</v>
      </c>
      <c r="D6" s="6">
        <f>'SDGE Form 1.1'!D6+'SCG Form 1.1'!D6+'PGE Form 1.1'!D6+'OTH Form 1.1'!D6</f>
        <v>3100.9562151135005</v>
      </c>
      <c r="E6" s="6">
        <f>'SDGE Form 1.1'!E6+'SCG Form 1.1'!E6+'PGE Form 1.1'!E6+'OTH Form 1.1'!E6</f>
        <v>2506.2320564889824</v>
      </c>
      <c r="F6" s="6">
        <f>'SDGE Form 1.1'!F6+'SCG Form 1.1'!F6+'PGE Form 1.1'!F6+'OTH Form 1.1'!F6</f>
        <v>124.9299159188756</v>
      </c>
      <c r="G6" s="6">
        <f>'SDGE Form 1.1'!G6+'SCG Form 1.1'!G6+'PGE Form 1.1'!G6+'OTH Form 1.1'!G6</f>
        <v>124.98157048464505</v>
      </c>
      <c r="H6" s="6"/>
      <c r="I6" s="6">
        <f>SUM(B6:H6)</f>
        <v>12724.131346366388</v>
      </c>
    </row>
    <row r="7" spans="1:9" ht="13.5" thickBot="1">
      <c r="A7" s="5">
        <v>1991</v>
      </c>
      <c r="B7" s="6">
        <f>'SDGE Form 1.1'!B7+'SCG Form 1.1'!B7+'PGE Form 1.1'!B7+'OTH Form 1.1'!B7</f>
        <v>5270.312955</v>
      </c>
      <c r="C7" s="6">
        <f>'SDGE Form 1.1'!C7+'SCG Form 1.1'!C7+'PGE Form 1.1'!C7+'OTH Form 1.1'!C7</f>
        <v>1666.1263531828915</v>
      </c>
      <c r="D7" s="6">
        <f>'SDGE Form 1.1'!D7+'SCG Form 1.1'!D7+'PGE Form 1.1'!D7+'OTH Form 1.1'!D7</f>
        <v>2845.6852907300317</v>
      </c>
      <c r="E7" s="6">
        <f>'SDGE Form 1.1'!E7+'SCG Form 1.1'!E7+'PGE Form 1.1'!E7+'OTH Form 1.1'!E7</f>
        <v>2471.5555223113406</v>
      </c>
      <c r="F7" s="6">
        <f>'SDGE Form 1.1'!F7+'SCG Form 1.1'!F7+'PGE Form 1.1'!F7+'OTH Form 1.1'!F7</f>
        <v>118.04237745571362</v>
      </c>
      <c r="G7" s="6">
        <f>'SDGE Form 1.1'!G7+'SCG Form 1.1'!G7+'PGE Form 1.1'!G7+'OTH Form 1.1'!G7</f>
        <v>166.80738680115317</v>
      </c>
      <c r="H7" s="6"/>
      <c r="I7" s="6">
        <f aca="true" t="shared" si="0" ref="I7:I46">SUM(B7:H7)</f>
        <v>12538.52988548113</v>
      </c>
    </row>
    <row r="8" spans="1:9" ht="13.5" thickBot="1">
      <c r="A8" s="5">
        <v>1992</v>
      </c>
      <c r="B8" s="6">
        <f>'SDGE Form 1.1'!B8+'SCG Form 1.1'!B8+'PGE Form 1.1'!B8+'OTH Form 1.1'!B8</f>
        <v>4982.036343</v>
      </c>
      <c r="C8" s="6">
        <f>'SDGE Form 1.1'!C8+'SCG Form 1.1'!C8+'PGE Form 1.1'!C8+'OTH Form 1.1'!C8</f>
        <v>1570.3644332669528</v>
      </c>
      <c r="D8" s="6">
        <f>'SDGE Form 1.1'!D8+'SCG Form 1.1'!D8+'PGE Form 1.1'!D8+'OTH Form 1.1'!D8</f>
        <v>2642.109789991446</v>
      </c>
      <c r="E8" s="6">
        <f>'SDGE Form 1.1'!E8+'SCG Form 1.1'!E8+'PGE Form 1.1'!E8+'OTH Form 1.1'!E8</f>
        <v>2275.57776409311</v>
      </c>
      <c r="F8" s="6">
        <f>'SDGE Form 1.1'!F8+'SCG Form 1.1'!F8+'PGE Form 1.1'!F8+'OTH Form 1.1'!F8</f>
        <v>110.79513104299224</v>
      </c>
      <c r="G8" s="6">
        <f>'SDGE Form 1.1'!G8+'SCG Form 1.1'!G8+'PGE Form 1.1'!G8+'OTH Form 1.1'!G8</f>
        <v>131.54139630810067</v>
      </c>
      <c r="H8" s="6"/>
      <c r="I8" s="6">
        <f t="shared" si="0"/>
        <v>11712.424857702603</v>
      </c>
    </row>
    <row r="9" spans="1:9" ht="13.5" thickBot="1">
      <c r="A9" s="5">
        <v>1993</v>
      </c>
      <c r="B9" s="6">
        <f>'SDGE Form 1.1'!B9+'SCG Form 1.1'!B9+'PGE Form 1.1'!B9+'OTH Form 1.1'!B9</f>
        <v>5140.31457498963</v>
      </c>
      <c r="C9" s="6">
        <f>'SDGE Form 1.1'!C9+'SCG Form 1.1'!C9+'PGE Form 1.1'!C9+'OTH Form 1.1'!C9</f>
        <v>1606.2738709107207</v>
      </c>
      <c r="D9" s="6">
        <f>'SDGE Form 1.1'!D9+'SCG Form 1.1'!D9+'PGE Form 1.1'!D9+'OTH Form 1.1'!D9</f>
        <v>2672.668172905538</v>
      </c>
      <c r="E9" s="6">
        <f>'SDGE Form 1.1'!E9+'SCG Form 1.1'!E9+'PGE Form 1.1'!E9+'OTH Form 1.1'!E9</f>
        <v>2161.4747532486167</v>
      </c>
      <c r="F9" s="6">
        <f>'SDGE Form 1.1'!F9+'SCG Form 1.1'!F9+'PGE Form 1.1'!F9+'OTH Form 1.1'!F9</f>
        <v>115.79757939217792</v>
      </c>
      <c r="G9" s="6">
        <f>'SDGE Form 1.1'!G9+'SCG Form 1.1'!G9+'PGE Form 1.1'!G9+'OTH Form 1.1'!G9</f>
        <v>123.64082799727002</v>
      </c>
      <c r="H9" s="6"/>
      <c r="I9" s="6">
        <f t="shared" si="0"/>
        <v>11820.169779443951</v>
      </c>
    </row>
    <row r="10" spans="1:9" ht="13.5" thickBot="1">
      <c r="A10" s="5">
        <v>1994</v>
      </c>
      <c r="B10" s="6">
        <f>'SDGE Form 1.1'!B10+'SCG Form 1.1'!B10+'PGE Form 1.1'!B10+'OTH Form 1.1'!B10</f>
        <v>5257.179631122523</v>
      </c>
      <c r="C10" s="6">
        <f>'SDGE Form 1.1'!C10+'SCG Form 1.1'!C10+'PGE Form 1.1'!C10+'OTH Form 1.1'!C10</f>
        <v>1695.243127609039</v>
      </c>
      <c r="D10" s="6">
        <f>'SDGE Form 1.1'!D10+'SCG Form 1.1'!D10+'PGE Form 1.1'!D10+'OTH Form 1.1'!D10</f>
        <v>2774.3012666664745</v>
      </c>
      <c r="E10" s="6">
        <f>'SDGE Form 1.1'!E10+'SCG Form 1.1'!E10+'PGE Form 1.1'!E10+'OTH Form 1.1'!E10</f>
        <v>2111.829937452929</v>
      </c>
      <c r="F10" s="6">
        <f>'SDGE Form 1.1'!F10+'SCG Form 1.1'!F10+'PGE Form 1.1'!F10+'OTH Form 1.1'!F10</f>
        <v>117.4646845983716</v>
      </c>
      <c r="G10" s="6">
        <f>'SDGE Form 1.1'!G10+'SCG Form 1.1'!G10+'PGE Form 1.1'!G10+'OTH Form 1.1'!G10</f>
        <v>123.76391943392964</v>
      </c>
      <c r="H10" s="6"/>
      <c r="I10" s="6">
        <f t="shared" si="0"/>
        <v>12079.782566883267</v>
      </c>
    </row>
    <row r="11" spans="1:9" ht="13.5" thickBot="1">
      <c r="A11" s="5">
        <v>1995</v>
      </c>
      <c r="B11" s="6">
        <f>'SDGE Form 1.1'!B11+'SCG Form 1.1'!B11+'PGE Form 1.1'!B11+'OTH Form 1.1'!B11</f>
        <v>4805.124767000537</v>
      </c>
      <c r="C11" s="6">
        <f>'SDGE Form 1.1'!C11+'SCG Form 1.1'!C11+'PGE Form 1.1'!C11+'OTH Form 1.1'!C11</f>
        <v>1600.0778440024424</v>
      </c>
      <c r="D11" s="6">
        <f>'SDGE Form 1.1'!D11+'SCG Form 1.1'!D11+'PGE Form 1.1'!D11+'OTH Form 1.1'!D11</f>
        <v>2869.1538927598635</v>
      </c>
      <c r="E11" s="6">
        <f>'SDGE Form 1.1'!E11+'SCG Form 1.1'!E11+'PGE Form 1.1'!E11+'OTH Form 1.1'!E11</f>
        <v>2061.7822684734306</v>
      </c>
      <c r="F11" s="6">
        <f>'SDGE Form 1.1'!F11+'SCG Form 1.1'!F11+'PGE Form 1.1'!F11+'OTH Form 1.1'!F11</f>
        <v>106.72887639557187</v>
      </c>
      <c r="G11" s="6">
        <f>'SDGE Form 1.1'!G11+'SCG Form 1.1'!G11+'PGE Form 1.1'!G11+'OTH Form 1.1'!G11</f>
        <v>149.28370272200146</v>
      </c>
      <c r="H11" s="6"/>
      <c r="I11" s="6">
        <f t="shared" si="0"/>
        <v>11592.151351353847</v>
      </c>
    </row>
    <row r="12" spans="1:9" ht="13.5" thickBot="1">
      <c r="A12" s="5">
        <v>1996</v>
      </c>
      <c r="B12" s="6">
        <f>'SDGE Form 1.1'!B12+'SCG Form 1.1'!B12+'PGE Form 1.1'!B12+'OTH Form 1.1'!B12</f>
        <v>4842.637864895665</v>
      </c>
      <c r="C12" s="6">
        <f>'SDGE Form 1.1'!C12+'SCG Form 1.1'!C12+'PGE Form 1.1'!C12+'OTH Form 1.1'!C12</f>
        <v>1645.1182631020063</v>
      </c>
      <c r="D12" s="6">
        <f>'SDGE Form 1.1'!D12+'SCG Form 1.1'!D12+'PGE Form 1.1'!D12+'OTH Form 1.1'!D12</f>
        <v>3446.4753999281465</v>
      </c>
      <c r="E12" s="6">
        <f>'SDGE Form 1.1'!E12+'SCG Form 1.1'!E12+'PGE Form 1.1'!E12+'OTH Form 1.1'!E12</f>
        <v>2157.180078825135</v>
      </c>
      <c r="F12" s="6">
        <f>'SDGE Form 1.1'!F12+'SCG Form 1.1'!F12+'PGE Form 1.1'!F12+'OTH Form 1.1'!F12</f>
        <v>123.04929800000004</v>
      </c>
      <c r="G12" s="6">
        <f>'SDGE Form 1.1'!G12+'SCG Form 1.1'!G12+'PGE Form 1.1'!G12+'OTH Form 1.1'!G12</f>
        <v>177.1440803602249</v>
      </c>
      <c r="H12" s="6"/>
      <c r="I12" s="6">
        <f t="shared" si="0"/>
        <v>12391.604985111178</v>
      </c>
    </row>
    <row r="13" spans="1:9" ht="13.5" thickBot="1">
      <c r="A13" s="5">
        <v>1997</v>
      </c>
      <c r="B13" s="6">
        <f>'SDGE Form 1.1'!B13+'SCG Form 1.1'!B13+'PGE Form 1.1'!B13+'OTH Form 1.1'!B13</f>
        <v>4805.0890039999995</v>
      </c>
      <c r="C13" s="6">
        <f>'SDGE Form 1.1'!C13+'SCG Form 1.1'!C13+'PGE Form 1.1'!C13+'OTH Form 1.1'!C13</f>
        <v>1645.3826699003878</v>
      </c>
      <c r="D13" s="6">
        <f>'SDGE Form 1.1'!D13+'SCG Form 1.1'!D13+'PGE Form 1.1'!D13+'OTH Form 1.1'!D13</f>
        <v>3481.320098665487</v>
      </c>
      <c r="E13" s="6">
        <f>'SDGE Form 1.1'!E13+'SCG Form 1.1'!E13+'PGE Form 1.1'!E13+'OTH Form 1.1'!E13</f>
        <v>2465.112061719577</v>
      </c>
      <c r="F13" s="6">
        <f>'SDGE Form 1.1'!F13+'SCG Form 1.1'!F13+'PGE Form 1.1'!F13+'OTH Form 1.1'!F13</f>
        <v>136.14877795675721</v>
      </c>
      <c r="G13" s="6">
        <f>'SDGE Form 1.1'!G13+'SCG Form 1.1'!G13+'PGE Form 1.1'!G13+'OTH Form 1.1'!G13</f>
        <v>161.72423143934182</v>
      </c>
      <c r="H13" s="6"/>
      <c r="I13" s="6">
        <f t="shared" si="0"/>
        <v>12694.776843681551</v>
      </c>
    </row>
    <row r="14" spans="1:9" ht="13.5" thickBot="1">
      <c r="A14" s="5">
        <v>1998</v>
      </c>
      <c r="B14" s="6">
        <f>'SDGE Form 1.1'!B14+'SCG Form 1.1'!B14+'PGE Form 1.1'!B14+'OTH Form 1.1'!B14</f>
        <v>5483.943924061293</v>
      </c>
      <c r="C14" s="6">
        <f>'SDGE Form 1.1'!C14+'SCG Form 1.1'!C14+'PGE Form 1.1'!C14+'OTH Form 1.1'!C14</f>
        <v>1850.0733765736543</v>
      </c>
      <c r="D14" s="6">
        <f>'SDGE Form 1.1'!D14+'SCG Form 1.1'!D14+'PGE Form 1.1'!D14+'OTH Form 1.1'!D14</f>
        <v>3565.0898033741796</v>
      </c>
      <c r="E14" s="6">
        <f>'SDGE Form 1.1'!E14+'SCG Form 1.1'!E14+'PGE Form 1.1'!E14+'OTH Form 1.1'!E14</f>
        <v>2741.5536307192433</v>
      </c>
      <c r="F14" s="6">
        <f>'SDGE Form 1.1'!F14+'SCG Form 1.1'!F14+'PGE Form 1.1'!F14+'OTH Form 1.1'!F14</f>
        <v>148.43963270857236</v>
      </c>
      <c r="G14" s="6">
        <f>'SDGE Form 1.1'!G14+'SCG Form 1.1'!G14+'PGE Form 1.1'!G14+'OTH Form 1.1'!G14</f>
        <v>138.35208944791978</v>
      </c>
      <c r="H14" s="6"/>
      <c r="I14" s="6">
        <f t="shared" si="0"/>
        <v>13927.452456884863</v>
      </c>
    </row>
    <row r="15" spans="1:9" ht="13.5" thickBot="1">
      <c r="A15" s="5">
        <v>1999</v>
      </c>
      <c r="B15" s="6">
        <f>'SDGE Form 1.1'!B15+'SCG Form 1.1'!B15+'PGE Form 1.1'!B15+'OTH Form 1.1'!B15</f>
        <v>5711.925590999999</v>
      </c>
      <c r="C15" s="6">
        <f>'SDGE Form 1.1'!C15+'SCG Form 1.1'!C15+'PGE Form 1.1'!C15+'OTH Form 1.1'!C15</f>
        <v>1929.628642908691</v>
      </c>
      <c r="D15" s="6">
        <f>'SDGE Form 1.1'!D15+'SCG Form 1.1'!D15+'PGE Form 1.1'!D15+'OTH Form 1.1'!D15</f>
        <v>3421.001786017175</v>
      </c>
      <c r="E15" s="6">
        <f>'SDGE Form 1.1'!E15+'SCG Form 1.1'!E15+'PGE Form 1.1'!E15+'OTH Form 1.1'!E15</f>
        <v>2723.376063052573</v>
      </c>
      <c r="F15" s="6">
        <f>'SDGE Form 1.1'!F15+'SCG Form 1.1'!F15+'PGE Form 1.1'!F15+'OTH Form 1.1'!F15</f>
        <v>167.17740139228155</v>
      </c>
      <c r="G15" s="6">
        <f>'SDGE Form 1.1'!G15+'SCG Form 1.1'!G15+'PGE Form 1.1'!G15+'OTH Form 1.1'!G15</f>
        <v>143.25627630334506</v>
      </c>
      <c r="H15" s="6"/>
      <c r="I15" s="6">
        <f t="shared" si="0"/>
        <v>14096.365760674065</v>
      </c>
    </row>
    <row r="16" spans="1:9" ht="13.5" thickBot="1">
      <c r="A16" s="5">
        <v>2000</v>
      </c>
      <c r="B16" s="6">
        <f>'SDGE Form 1.1'!B16+'SCG Form 1.1'!B16+'PGE Form 1.1'!B16+'OTH Form 1.1'!B16</f>
        <v>5235.797307000002</v>
      </c>
      <c r="C16" s="6">
        <f>'SDGE Form 1.1'!C16+'SCG Form 1.1'!C16+'PGE Form 1.1'!C16+'OTH Form 1.1'!C16</f>
        <v>1894.5469072871076</v>
      </c>
      <c r="D16" s="6">
        <f>'SDGE Form 1.1'!D16+'SCG Form 1.1'!D16+'PGE Form 1.1'!D16+'OTH Form 1.1'!D16</f>
        <v>3522.7174094452953</v>
      </c>
      <c r="E16" s="6">
        <f>'SDGE Form 1.1'!E16+'SCG Form 1.1'!E16+'PGE Form 1.1'!E16+'OTH Form 1.1'!E16</f>
        <v>2766.1840420252965</v>
      </c>
      <c r="F16" s="6">
        <f>'SDGE Form 1.1'!F16+'SCG Form 1.1'!F16+'PGE Form 1.1'!F16+'OTH Form 1.1'!F16</f>
        <v>158.85678079402368</v>
      </c>
      <c r="G16" s="6">
        <f>'SDGE Form 1.1'!G16+'SCG Form 1.1'!G16+'PGE Form 1.1'!G16+'OTH Form 1.1'!G16</f>
        <v>134.73424258475453</v>
      </c>
      <c r="H16" s="6"/>
      <c r="I16" s="6">
        <f t="shared" si="0"/>
        <v>13712.83668913648</v>
      </c>
    </row>
    <row r="17" spans="1:9" ht="13.5" thickBot="1">
      <c r="A17" s="5">
        <v>2001</v>
      </c>
      <c r="B17" s="6">
        <f>'SDGE Form 1.1'!B17+'SCG Form 1.1'!B17+'PGE Form 1.1'!B17+'OTH Form 1.1'!B17</f>
        <v>5108.397915661376</v>
      </c>
      <c r="C17" s="6">
        <f>'SDGE Form 1.1'!C17+'SCG Form 1.1'!C17+'PGE Form 1.1'!C17+'OTH Form 1.1'!C17</f>
        <v>1803.9763092100104</v>
      </c>
      <c r="D17" s="6">
        <f>'SDGE Form 1.1'!D17+'SCG Form 1.1'!D17+'PGE Form 1.1'!D17+'OTH Form 1.1'!D17</f>
        <v>3394.126715021172</v>
      </c>
      <c r="E17" s="6">
        <f>'SDGE Form 1.1'!E17+'SCG Form 1.1'!E17+'PGE Form 1.1'!E17+'OTH Form 1.1'!E17</f>
        <v>2765.9368792784517</v>
      </c>
      <c r="F17" s="6">
        <f>'SDGE Form 1.1'!F17+'SCG Form 1.1'!F17+'PGE Form 1.1'!F17+'OTH Form 1.1'!F17</f>
        <v>136.7911737871633</v>
      </c>
      <c r="G17" s="6">
        <f>'SDGE Form 1.1'!G17+'SCG Form 1.1'!G17+'PGE Form 1.1'!G17+'OTH Form 1.1'!G17</f>
        <v>163.076344634713</v>
      </c>
      <c r="H17" s="6"/>
      <c r="I17" s="6">
        <f t="shared" si="0"/>
        <v>13372.305337592887</v>
      </c>
    </row>
    <row r="18" spans="1:9" ht="13.5" thickBot="1">
      <c r="A18" s="5">
        <v>2002</v>
      </c>
      <c r="B18" s="6">
        <f>'SDGE Form 1.1'!B18+'SCG Form 1.1'!B18+'PGE Form 1.1'!B18+'OTH Form 1.1'!B18</f>
        <v>5189.5016120086075</v>
      </c>
      <c r="C18" s="6">
        <f>'SDGE Form 1.1'!C18+'SCG Form 1.1'!C18+'PGE Form 1.1'!C18+'OTH Form 1.1'!C18</f>
        <v>1915.561913421374</v>
      </c>
      <c r="D18" s="6">
        <f>'SDGE Form 1.1'!D18+'SCG Form 1.1'!D18+'PGE Form 1.1'!D18+'OTH Form 1.1'!D18</f>
        <v>3106.980610995395</v>
      </c>
      <c r="E18" s="6">
        <f>'SDGE Form 1.1'!E18+'SCG Form 1.1'!E18+'PGE Form 1.1'!E18+'OTH Form 1.1'!E18</f>
        <v>2691.04804155988</v>
      </c>
      <c r="F18" s="6">
        <f>'SDGE Form 1.1'!F18+'SCG Form 1.1'!F18+'PGE Form 1.1'!F18+'OTH Form 1.1'!F18</f>
        <v>147.09541997632522</v>
      </c>
      <c r="G18" s="6">
        <f>'SDGE Form 1.1'!G18+'SCG Form 1.1'!G18+'PGE Form 1.1'!G18+'OTH Form 1.1'!G18</f>
        <v>143.9271075746253</v>
      </c>
      <c r="H18" s="6"/>
      <c r="I18" s="6">
        <f t="shared" si="0"/>
        <v>13194.114705536207</v>
      </c>
    </row>
    <row r="19" spans="1:9" ht="13.5" thickBot="1">
      <c r="A19" s="5">
        <v>2003</v>
      </c>
      <c r="B19" s="6">
        <f>'SDGE Form 1.1'!B19+'SCG Form 1.1'!B19+'PGE Form 1.1'!B19+'OTH Form 1.1'!B19</f>
        <v>4982.150004255259</v>
      </c>
      <c r="C19" s="6">
        <f>'SDGE Form 1.1'!C19+'SCG Form 1.1'!C19+'PGE Form 1.1'!C19+'OTH Form 1.1'!C19</f>
        <v>1968.2883274543292</v>
      </c>
      <c r="D19" s="6">
        <f>'SDGE Form 1.1'!D19+'SCG Form 1.1'!D19+'PGE Form 1.1'!D19+'OTH Form 1.1'!D19</f>
        <v>2985.874378176497</v>
      </c>
      <c r="E19" s="6">
        <f>'SDGE Form 1.1'!E19+'SCG Form 1.1'!E19+'PGE Form 1.1'!E19+'OTH Form 1.1'!E19</f>
        <v>2521.640326557055</v>
      </c>
      <c r="F19" s="6">
        <f>'SDGE Form 1.1'!F19+'SCG Form 1.1'!F19+'PGE Form 1.1'!F19+'OTH Form 1.1'!F19</f>
        <v>179.08419259132378</v>
      </c>
      <c r="G19" s="6">
        <f>'SDGE Form 1.1'!G19+'SCG Form 1.1'!G19+'PGE Form 1.1'!G19+'OTH Form 1.1'!G19</f>
        <v>145.88134123828465</v>
      </c>
      <c r="H19" s="6"/>
      <c r="I19" s="6">
        <f t="shared" si="0"/>
        <v>12782.91857027275</v>
      </c>
    </row>
    <row r="20" spans="1:9" ht="13.5" thickBot="1">
      <c r="A20" s="5">
        <v>2004</v>
      </c>
      <c r="B20" s="6">
        <f>'SDGE Form 1.1'!B20+'SCG Form 1.1'!B20+'PGE Form 1.1'!B20+'OTH Form 1.1'!B20</f>
        <v>5191.954191917066</v>
      </c>
      <c r="C20" s="6">
        <f>'SDGE Form 1.1'!C20+'SCG Form 1.1'!C20+'PGE Form 1.1'!C20+'OTH Form 1.1'!C20</f>
        <v>2102.420152786389</v>
      </c>
      <c r="D20" s="6">
        <f>'SDGE Form 1.1'!D20+'SCG Form 1.1'!D20+'PGE Form 1.1'!D20+'OTH Form 1.1'!D20</f>
        <v>3548.8694911398843</v>
      </c>
      <c r="E20" s="6">
        <f>'SDGE Form 1.1'!E20+'SCG Form 1.1'!E20+'PGE Form 1.1'!E20+'OTH Form 1.1'!E20</f>
        <v>2584.991503194278</v>
      </c>
      <c r="F20" s="6">
        <f>'SDGE Form 1.1'!F20+'SCG Form 1.1'!F20+'PGE Form 1.1'!F20+'OTH Form 1.1'!F20</f>
        <v>173.54339513446155</v>
      </c>
      <c r="G20" s="6">
        <f>'SDGE Form 1.1'!G20+'SCG Form 1.1'!G20+'PGE Form 1.1'!G20+'OTH Form 1.1'!G20</f>
        <v>156.96913381574842</v>
      </c>
      <c r="H20" s="6"/>
      <c r="I20" s="6">
        <f t="shared" si="0"/>
        <v>13758.747867987828</v>
      </c>
    </row>
    <row r="21" spans="1:9" ht="13.5" thickBot="1">
      <c r="A21" s="5">
        <v>2005</v>
      </c>
      <c r="B21" s="6">
        <f>'SDGE Form 1.1'!B21+'SCG Form 1.1'!B21+'PGE Form 1.1'!B21+'OTH Form 1.1'!B21</f>
        <v>4889.715244656493</v>
      </c>
      <c r="C21" s="6">
        <f>'SDGE Form 1.1'!C21+'SCG Form 1.1'!C21+'PGE Form 1.1'!C21+'OTH Form 1.1'!C21</f>
        <v>2031.9136677867098</v>
      </c>
      <c r="D21" s="6">
        <f>'SDGE Form 1.1'!D21+'SCG Form 1.1'!D21+'PGE Form 1.1'!D21+'OTH Form 1.1'!D21</f>
        <v>3246.0158737026786</v>
      </c>
      <c r="E21" s="6">
        <f>'SDGE Form 1.1'!E21+'SCG Form 1.1'!E21+'PGE Form 1.1'!E21+'OTH Form 1.1'!E21</f>
        <v>2502.165766160354</v>
      </c>
      <c r="F21" s="6">
        <f>'SDGE Form 1.1'!F21+'SCG Form 1.1'!F21+'PGE Form 1.1'!F21+'OTH Form 1.1'!F21</f>
        <v>131.41591885984636</v>
      </c>
      <c r="G21" s="6">
        <f>'SDGE Form 1.1'!G21+'SCG Form 1.1'!G21+'PGE Form 1.1'!G21+'OTH Form 1.1'!G21</f>
        <v>158.46528594528377</v>
      </c>
      <c r="H21" s="6"/>
      <c r="I21" s="6">
        <f t="shared" si="0"/>
        <v>12959.691757111366</v>
      </c>
    </row>
    <row r="22" spans="1:9" ht="13.5" thickBot="1">
      <c r="A22" s="5">
        <v>2006</v>
      </c>
      <c r="B22" s="6">
        <f>'SDGE Form 1.1'!B22+'SCG Form 1.1'!B22+'PGE Form 1.1'!B22+'OTH Form 1.1'!B22</f>
        <v>5003.95088480904</v>
      </c>
      <c r="C22" s="6">
        <f>'SDGE Form 1.1'!C22+'SCG Form 1.1'!C22+'PGE Form 1.1'!C22+'OTH Form 1.1'!C22</f>
        <v>2052.471534977307</v>
      </c>
      <c r="D22" s="6">
        <f>'SDGE Form 1.1'!D22+'SCG Form 1.1'!D22+'PGE Form 1.1'!D22+'OTH Form 1.1'!D22</f>
        <v>3273.8718987583243</v>
      </c>
      <c r="E22" s="6">
        <f>'SDGE Form 1.1'!E22+'SCG Form 1.1'!E22+'PGE Form 1.1'!E22+'OTH Form 1.1'!E22</f>
        <v>2447.018962923662</v>
      </c>
      <c r="F22" s="6">
        <f>'SDGE Form 1.1'!F22+'SCG Form 1.1'!F22+'PGE Form 1.1'!F22+'OTH Form 1.1'!F22</f>
        <v>131.95357311748333</v>
      </c>
      <c r="G22" s="6">
        <f>'SDGE Form 1.1'!G22+'SCG Form 1.1'!G22+'PGE Form 1.1'!G22+'OTH Form 1.1'!G22</f>
        <v>164.64717722841056</v>
      </c>
      <c r="H22" s="6"/>
      <c r="I22" s="6">
        <f t="shared" si="0"/>
        <v>13073.914031814229</v>
      </c>
    </row>
    <row r="23" spans="1:9" ht="13.5" thickBot="1">
      <c r="A23" s="5">
        <v>2007</v>
      </c>
      <c r="B23" s="6">
        <f>'SDGE Form 1.1'!B23+'SCG Form 1.1'!B23+'PGE Form 1.1'!B23+'OTH Form 1.1'!B23</f>
        <v>5033.6515445760415</v>
      </c>
      <c r="C23" s="6">
        <f>'SDGE Form 1.1'!C23+'SCG Form 1.1'!C23+'PGE Form 1.1'!C23+'OTH Form 1.1'!C23</f>
        <v>2022.000098364885</v>
      </c>
      <c r="D23" s="6">
        <f>'SDGE Form 1.1'!D23+'SCG Form 1.1'!D23+'PGE Form 1.1'!D23+'OTH Form 1.1'!D23</f>
        <v>3060.3547594564707</v>
      </c>
      <c r="E23" s="6">
        <f>'SDGE Form 1.1'!E23+'SCG Form 1.1'!E23+'PGE Form 1.1'!E23+'OTH Form 1.1'!E23</f>
        <v>2563.5997186351906</v>
      </c>
      <c r="F23" s="6">
        <f>'SDGE Form 1.1'!F23+'SCG Form 1.1'!F23+'PGE Form 1.1'!F23+'OTH Form 1.1'!F23</f>
        <v>137.06500700510372</v>
      </c>
      <c r="G23" s="6">
        <f>'SDGE Form 1.1'!G23+'SCG Form 1.1'!G23+'PGE Form 1.1'!G23+'OTH Form 1.1'!G23</f>
        <v>147.61929776898165</v>
      </c>
      <c r="H23" s="6"/>
      <c r="I23" s="6">
        <f t="shared" si="0"/>
        <v>12964.290425806674</v>
      </c>
    </row>
    <row r="24" spans="1:9" ht="13.5" thickBot="1">
      <c r="A24" s="5">
        <v>2008</v>
      </c>
      <c r="B24" s="6">
        <f>'SDGE Form 1.1'!B24+'SCG Form 1.1'!B24+'PGE Form 1.1'!B24+'OTH Form 1.1'!B24</f>
        <v>5017.09641</v>
      </c>
      <c r="C24" s="6">
        <f>'SDGE Form 1.1'!C24+'SCG Form 1.1'!C24+'PGE Form 1.1'!C24+'OTH Form 1.1'!C24</f>
        <v>2015.3956049279561</v>
      </c>
      <c r="D24" s="6">
        <f>'SDGE Form 1.1'!D24+'SCG Form 1.1'!D24+'PGE Form 1.1'!D24+'OTH Form 1.1'!D24</f>
        <v>3161.7967307971444</v>
      </c>
      <c r="E24" s="6">
        <f>'SDGE Form 1.1'!E24+'SCG Form 1.1'!E24+'PGE Form 1.1'!E24+'OTH Form 1.1'!E24</f>
        <v>2455.8600389966487</v>
      </c>
      <c r="F24" s="6">
        <f>'SDGE Form 1.1'!F24+'SCG Form 1.1'!F24+'PGE Form 1.1'!F24+'OTH Form 1.1'!F24</f>
        <v>130.34764100000004</v>
      </c>
      <c r="G24" s="6">
        <f>'SDGE Form 1.1'!G24+'SCG Form 1.1'!G24+'PGE Form 1.1'!G24+'OTH Form 1.1'!G24</f>
        <v>148.11612985677638</v>
      </c>
      <c r="H24" s="6"/>
      <c r="I24" s="6">
        <f t="shared" si="0"/>
        <v>12928.612555578526</v>
      </c>
    </row>
    <row r="25" spans="1:9" ht="13.5" thickBot="1">
      <c r="A25" s="5">
        <v>2009</v>
      </c>
      <c r="B25" s="6">
        <f>'SDGE Form 1.1'!B25+'SCG Form 1.1'!B25+'PGE Form 1.1'!B25+'OTH Form 1.1'!B25</f>
        <v>4957.101767200001</v>
      </c>
      <c r="C25" s="6">
        <f>'SDGE Form 1.1'!C25+'SCG Form 1.1'!C25+'PGE Form 1.1'!C25+'OTH Form 1.1'!C25</f>
        <v>1974.3796646858548</v>
      </c>
      <c r="D25" s="6">
        <f>'SDGE Form 1.1'!D25+'SCG Form 1.1'!D25+'PGE Form 1.1'!D25+'OTH Form 1.1'!D25</f>
        <v>2985.4441673984747</v>
      </c>
      <c r="E25" s="6">
        <f>'SDGE Form 1.1'!E25+'SCG Form 1.1'!E25+'PGE Form 1.1'!E25+'OTH Form 1.1'!E25</f>
        <v>2354.0692218432705</v>
      </c>
      <c r="F25" s="6">
        <f>'SDGE Form 1.1'!F25+'SCG Form 1.1'!F25+'PGE Form 1.1'!F25+'OTH Form 1.1'!F25</f>
        <v>119.95195246</v>
      </c>
      <c r="G25" s="6">
        <f>'SDGE Form 1.1'!G25+'SCG Form 1.1'!G25+'PGE Form 1.1'!G25+'OTH Form 1.1'!G25</f>
        <v>135.1760418107318</v>
      </c>
      <c r="H25" s="6"/>
      <c r="I25" s="6">
        <f t="shared" si="0"/>
        <v>12526.122815398332</v>
      </c>
    </row>
    <row r="26" spans="1:9" ht="13.5" thickBot="1">
      <c r="A26" s="5">
        <v>2010</v>
      </c>
      <c r="B26" s="6">
        <f>'SDGE Form 1.1'!B26+'SCG Form 1.1'!B26+'PGE Form 1.1'!B26+'OTH Form 1.1'!B26</f>
        <v>5085.453388018</v>
      </c>
      <c r="C26" s="6">
        <f>'SDGE Form 1.1'!C26+'SCG Form 1.1'!C26+'PGE Form 1.1'!C26+'OTH Form 1.1'!C26</f>
        <v>2008.8224836768138</v>
      </c>
      <c r="D26" s="6">
        <f>'SDGE Form 1.1'!D26+'SCG Form 1.1'!D26+'PGE Form 1.1'!D26+'OTH Form 1.1'!D26</f>
        <v>3132.8166140271865</v>
      </c>
      <c r="E26" s="6">
        <f>'SDGE Form 1.1'!E26+'SCG Form 1.1'!E26+'PGE Form 1.1'!E26+'OTH Form 1.1'!E26</f>
        <v>2192.937511109116</v>
      </c>
      <c r="F26" s="6">
        <f>'SDGE Form 1.1'!F26+'SCG Form 1.1'!F26+'PGE Form 1.1'!F26+'OTH Form 1.1'!F26</f>
        <v>104.91221434200003</v>
      </c>
      <c r="G26" s="6">
        <f>'SDGE Form 1.1'!G26+'SCG Form 1.1'!G26+'PGE Form 1.1'!G26+'OTH Form 1.1'!G26</f>
        <v>134.30683857637058</v>
      </c>
      <c r="H26" s="6"/>
      <c r="I26" s="6">
        <f t="shared" si="0"/>
        <v>12659.249049749487</v>
      </c>
    </row>
    <row r="27" spans="1:9" ht="13.5" thickBot="1">
      <c r="A27" s="5">
        <v>2011</v>
      </c>
      <c r="B27" s="6">
        <f>'SDGE Form 1.1'!B27+'SCG Form 1.1'!B27+'PGE Form 1.1'!B27+'OTH Form 1.1'!B27</f>
        <v>5185.057679881999</v>
      </c>
      <c r="C27" s="6">
        <f>'SDGE Form 1.1'!C27+'SCG Form 1.1'!C27+'PGE Form 1.1'!C27+'OTH Form 1.1'!C27</f>
        <v>2045.8632941546027</v>
      </c>
      <c r="D27" s="6">
        <f>'SDGE Form 1.1'!D27+'SCG Form 1.1'!D27+'PGE Form 1.1'!D27+'OTH Form 1.1'!D27</f>
        <v>3213.861509234358</v>
      </c>
      <c r="E27" s="6">
        <f>'SDGE Form 1.1'!E27+'SCG Form 1.1'!E27+'PGE Form 1.1'!E27+'OTH Form 1.1'!E27</f>
        <v>2231.4302937073835</v>
      </c>
      <c r="F27" s="6">
        <f>'SDGE Form 1.1'!F27+'SCG Form 1.1'!F27+'PGE Form 1.1'!F27+'OTH Form 1.1'!F27</f>
        <v>104.64266842200001</v>
      </c>
      <c r="G27" s="6">
        <f>'SDGE Form 1.1'!G27+'SCG Form 1.1'!G27+'PGE Form 1.1'!G27+'OTH Form 1.1'!G27</f>
        <v>138.07236706910118</v>
      </c>
      <c r="H27" s="6"/>
      <c r="I27" s="6">
        <f t="shared" si="0"/>
        <v>12918.927812469445</v>
      </c>
    </row>
    <row r="28" spans="1:9" ht="13.5" thickBot="1">
      <c r="A28" s="5">
        <v>2012</v>
      </c>
      <c r="B28" s="6">
        <f>'SDGE Form 1.1'!B28+'SCG Form 1.1'!B28+'PGE Form 1.1'!B28+'OTH Form 1.1'!B28</f>
        <v>4854.200378726001</v>
      </c>
      <c r="C28" s="6">
        <f>'SDGE Form 1.1'!C28+'SCG Form 1.1'!C28+'PGE Form 1.1'!C28+'OTH Form 1.1'!C28</f>
        <v>2037.6554479587894</v>
      </c>
      <c r="D28" s="6">
        <f>'SDGE Form 1.1'!D28+'SCG Form 1.1'!D28+'PGE Form 1.1'!D28+'OTH Form 1.1'!D28</f>
        <v>3306.551615672553</v>
      </c>
      <c r="E28" s="6">
        <f>'SDGE Form 1.1'!E28+'SCG Form 1.1'!E28+'PGE Form 1.1'!E28+'OTH Form 1.1'!E28</f>
        <v>2170.166519413582</v>
      </c>
      <c r="F28" s="6">
        <f>'SDGE Form 1.1'!F28+'SCG Form 1.1'!F28+'PGE Form 1.1'!F28+'OTH Form 1.1'!F28</f>
        <v>112.70044334500001</v>
      </c>
      <c r="G28" s="6">
        <f>'SDGE Form 1.1'!G28+'SCG Form 1.1'!G28+'PGE Form 1.1'!G28+'OTH Form 1.1'!G28</f>
        <v>139.8687937330363</v>
      </c>
      <c r="H28" s="6"/>
      <c r="I28" s="6">
        <f t="shared" si="0"/>
        <v>12621.143198848962</v>
      </c>
    </row>
    <row r="29" spans="1:9" ht="13.5" thickBot="1">
      <c r="A29" s="5">
        <v>2013</v>
      </c>
      <c r="B29" s="6">
        <f>'SDGE Form 1.1'!B29+'SCG Form 1.1'!B29+'PGE Form 1.1'!B29+'OTH Form 1.1'!B29</f>
        <v>4997.488280531001</v>
      </c>
      <c r="C29" s="6">
        <f>'SDGE Form 1.1'!C29+'SCG Form 1.1'!C29+'PGE Form 1.1'!C29+'OTH Form 1.1'!C29</f>
        <v>2053.3065452071646</v>
      </c>
      <c r="D29" s="6">
        <f>'SDGE Form 1.1'!D29+'SCG Form 1.1'!D29+'PGE Form 1.1'!D29+'OTH Form 1.1'!D29</f>
        <v>3363.2698021077426</v>
      </c>
      <c r="E29" s="6">
        <f>'SDGE Form 1.1'!E29+'SCG Form 1.1'!E29+'PGE Form 1.1'!E29+'OTH Form 1.1'!E29</f>
        <v>2544.747006283787</v>
      </c>
      <c r="F29" s="6">
        <f>'SDGE Form 1.1'!F29+'SCG Form 1.1'!F29+'PGE Form 1.1'!F29+'OTH Form 1.1'!F29</f>
        <v>116.14029620599999</v>
      </c>
      <c r="G29" s="6">
        <f>'SDGE Form 1.1'!G29+'SCG Form 1.1'!G29+'PGE Form 1.1'!G29+'OTH Form 1.1'!G29</f>
        <v>138.25349231465512</v>
      </c>
      <c r="H29" s="6"/>
      <c r="I29" s="6">
        <f t="shared" si="0"/>
        <v>13213.205422650351</v>
      </c>
    </row>
    <row r="30" spans="1:9" ht="13.5" thickBot="1">
      <c r="A30" s="5">
        <v>2014</v>
      </c>
      <c r="B30" s="6">
        <f>'SDGE Form 1.1'!B30+'SCG Form 1.1'!B30+'PGE Form 1.1'!B30+'OTH Form 1.1'!B30</f>
        <v>4067.46972257</v>
      </c>
      <c r="C30" s="6">
        <f>'SDGE Form 1.1'!C30+'SCG Form 1.1'!C30+'PGE Form 1.1'!C30+'OTH Form 1.1'!C30</f>
        <v>1882.2527883433513</v>
      </c>
      <c r="D30" s="6">
        <f>'SDGE Form 1.1'!D30+'SCG Form 1.1'!D30+'PGE Form 1.1'!D30+'OTH Form 1.1'!D30</f>
        <v>3457.778785641426</v>
      </c>
      <c r="E30" s="6">
        <f>'SDGE Form 1.1'!E30+'SCG Form 1.1'!E30+'PGE Form 1.1'!E30+'OTH Form 1.1'!E30</f>
        <v>2606.7857003427343</v>
      </c>
      <c r="F30" s="6">
        <f>'SDGE Form 1.1'!F30+'SCG Form 1.1'!F30+'PGE Form 1.1'!F30+'OTH Form 1.1'!F30</f>
        <v>108.933574</v>
      </c>
      <c r="G30" s="6">
        <f>'SDGE Form 1.1'!G30+'SCG Form 1.1'!G30+'PGE Form 1.1'!G30+'OTH Form 1.1'!G30</f>
        <v>133.89596471590303</v>
      </c>
      <c r="H30" s="6"/>
      <c r="I30" s="6">
        <f t="shared" si="0"/>
        <v>12257.116535613415</v>
      </c>
    </row>
    <row r="31" spans="1:9" ht="13.5" thickBot="1">
      <c r="A31" s="5">
        <v>2015</v>
      </c>
      <c r="B31" s="6">
        <f>'SDGE Form 1.1'!B31+'SCG Form 1.1'!B31+'PGE Form 1.1'!B31+'OTH Form 1.1'!B31</f>
        <v>4125.850132289999</v>
      </c>
      <c r="C31" s="6">
        <f>'SDGE Form 1.1'!C31+'SCG Form 1.1'!C31+'PGE Form 1.1'!C31+'OTH Form 1.1'!C31</f>
        <v>1897.618967292835</v>
      </c>
      <c r="D31" s="6">
        <f>'SDGE Form 1.1'!D31+'SCG Form 1.1'!D31+'PGE Form 1.1'!D31+'OTH Form 1.1'!D31</f>
        <v>3400.8696714413227</v>
      </c>
      <c r="E31" s="6">
        <f>'SDGE Form 1.1'!E31+'SCG Form 1.1'!E31+'PGE Form 1.1'!E31+'OTH Form 1.1'!E31</f>
        <v>2640.76066967392</v>
      </c>
      <c r="F31" s="6">
        <f>'SDGE Form 1.1'!F31+'SCG Form 1.1'!F31+'PGE Form 1.1'!F31+'OTH Form 1.1'!F31</f>
        <v>110.49257362000003</v>
      </c>
      <c r="G31" s="6">
        <f>'SDGE Form 1.1'!G31+'SCG Form 1.1'!G31+'PGE Form 1.1'!G31+'OTH Form 1.1'!G31</f>
        <v>139.4659471878164</v>
      </c>
      <c r="H31" s="6"/>
      <c r="I31" s="6">
        <f t="shared" si="0"/>
        <v>12315.057961505894</v>
      </c>
    </row>
    <row r="32" spans="1:9" ht="13.5" thickBot="1">
      <c r="A32" s="5">
        <v>2016</v>
      </c>
      <c r="B32" s="6">
        <f>'SDGE Form 1.1'!B32+'SCG Form 1.1'!B32+'PGE Form 1.1'!B32+'OTH Form 1.1'!B32</f>
        <v>4297.510483360001</v>
      </c>
      <c r="C32" s="6">
        <f>'SDGE Form 1.1'!C32+'SCG Form 1.1'!C32+'PGE Form 1.1'!C32+'OTH Form 1.1'!C32</f>
        <v>1978.1260090785681</v>
      </c>
      <c r="D32" s="6">
        <f>'SDGE Form 1.1'!D32+'SCG Form 1.1'!D32+'PGE Form 1.1'!D32+'OTH Form 1.1'!D32</f>
        <v>3554.9935630443806</v>
      </c>
      <c r="E32" s="6">
        <f>'SDGE Form 1.1'!E32+'SCG Form 1.1'!E32+'PGE Form 1.1'!E32+'OTH Form 1.1'!E32</f>
        <v>2650.044915371802</v>
      </c>
      <c r="F32" s="6">
        <f>'SDGE Form 1.1'!F32+'SCG Form 1.1'!F32+'PGE Form 1.1'!F32+'OTH Form 1.1'!F32</f>
        <v>116.53858634000004</v>
      </c>
      <c r="G32" s="6">
        <f>'SDGE Form 1.1'!G32+'SCG Form 1.1'!G32+'PGE Form 1.1'!G32+'OTH Form 1.1'!G32</f>
        <v>153.883987357384</v>
      </c>
      <c r="H32" s="6"/>
      <c r="I32" s="6">
        <f t="shared" si="0"/>
        <v>12751.097544552136</v>
      </c>
    </row>
    <row r="33" spans="1:9" ht="13.5" thickBot="1">
      <c r="A33" s="5">
        <v>2017</v>
      </c>
      <c r="B33" s="6">
        <f>'SDGE Form 1.1'!B33+'SCG Form 1.1'!B33+'PGE Form 1.1'!B33+'OTH Form 1.1'!B33</f>
        <v>4664.372611496268</v>
      </c>
      <c r="C33" s="6">
        <f>'SDGE Form 1.1'!C33+'SCG Form 1.1'!C33+'PGE Form 1.1'!C33+'OTH Form 1.1'!C33</f>
        <v>2114.6922427038357</v>
      </c>
      <c r="D33" s="6">
        <f>'SDGE Form 1.1'!D33+'SCG Form 1.1'!D33+'PGE Form 1.1'!D33+'OTH Form 1.1'!D33</f>
        <v>3538.3166293397016</v>
      </c>
      <c r="E33" s="6">
        <f>'SDGE Form 1.1'!E33+'SCG Form 1.1'!E33+'PGE Form 1.1'!E33+'OTH Form 1.1'!E33</f>
        <v>2595.031104161421</v>
      </c>
      <c r="F33" s="6">
        <f>'SDGE Form 1.1'!F33+'SCG Form 1.1'!F33+'PGE Form 1.1'!F33+'OTH Form 1.1'!F33</f>
        <v>114.00589848609812</v>
      </c>
      <c r="G33" s="6">
        <f>'SDGE Form 1.1'!G33+'SCG Form 1.1'!G33+'PGE Form 1.1'!G33+'OTH Form 1.1'!G33</f>
        <v>155.30962347186363</v>
      </c>
      <c r="H33" s="6">
        <v>15.428139750685926</v>
      </c>
      <c r="I33" s="6">
        <f t="shared" si="0"/>
        <v>13197.156249409873</v>
      </c>
    </row>
    <row r="34" spans="1:9" ht="13.5" thickBot="1">
      <c r="A34" s="5">
        <v>2018</v>
      </c>
      <c r="B34" s="6">
        <f>'SDGE Form 1.1'!B34+'SCG Form 1.1'!B34+'PGE Form 1.1'!B34+'OTH Form 1.1'!B34</f>
        <v>4688.629266673574</v>
      </c>
      <c r="C34" s="6">
        <f>'SDGE Form 1.1'!C34+'SCG Form 1.1'!C34+'PGE Form 1.1'!C34+'OTH Form 1.1'!C34</f>
        <v>2171.392139942402</v>
      </c>
      <c r="D34" s="6">
        <f>'SDGE Form 1.1'!D34+'SCG Form 1.1'!D34+'PGE Form 1.1'!D34+'OTH Form 1.1'!D34</f>
        <v>3622.928878459904</v>
      </c>
      <c r="E34" s="6">
        <f>'SDGE Form 1.1'!E34+'SCG Form 1.1'!E34+'PGE Form 1.1'!E34+'OTH Form 1.1'!E34</f>
        <v>2696.7015816005446</v>
      </c>
      <c r="F34" s="6">
        <f>'SDGE Form 1.1'!F34+'SCG Form 1.1'!F34+'PGE Form 1.1'!F34+'OTH Form 1.1'!F34</f>
        <v>113.45473582882768</v>
      </c>
      <c r="G34" s="6">
        <f>'SDGE Form 1.1'!G34+'SCG Form 1.1'!G34+'PGE Form 1.1'!G34+'OTH Form 1.1'!G34</f>
        <v>158.34934847493196</v>
      </c>
      <c r="H34" s="6">
        <v>24.518137209460942</v>
      </c>
      <c r="I34" s="6">
        <f t="shared" si="0"/>
        <v>13475.974088189645</v>
      </c>
    </row>
    <row r="35" spans="1:9" ht="13.5" thickBot="1">
      <c r="A35" s="5">
        <v>2019</v>
      </c>
      <c r="B35" s="6">
        <f>'SDGE Form 1.1'!B35+'SCG Form 1.1'!B35+'PGE Form 1.1'!B35+'OTH Form 1.1'!B35</f>
        <v>4666.3575108176465</v>
      </c>
      <c r="C35" s="6">
        <f>'SDGE Form 1.1'!C35+'SCG Form 1.1'!C35+'PGE Form 1.1'!C35+'OTH Form 1.1'!C35</f>
        <v>2199.08029412705</v>
      </c>
      <c r="D35" s="6">
        <f>'SDGE Form 1.1'!D35+'SCG Form 1.1'!D35+'PGE Form 1.1'!D35+'OTH Form 1.1'!D35</f>
        <v>3608.5696485465173</v>
      </c>
      <c r="E35" s="6">
        <f>'SDGE Form 1.1'!E35+'SCG Form 1.1'!E35+'PGE Form 1.1'!E35+'OTH Form 1.1'!E35</f>
        <v>2705.8400471553337</v>
      </c>
      <c r="F35" s="6">
        <f>'SDGE Form 1.1'!F35+'SCG Form 1.1'!F35+'PGE Form 1.1'!F35+'OTH Form 1.1'!F35</f>
        <v>112.92575964562336</v>
      </c>
      <c r="G35" s="6">
        <f>'SDGE Form 1.1'!G35+'SCG Form 1.1'!G35+'PGE Form 1.1'!G35+'OTH Form 1.1'!G35</f>
        <v>159.53772680646503</v>
      </c>
      <c r="H35" s="6">
        <v>27.621990752813304</v>
      </c>
      <c r="I35" s="6">
        <f t="shared" si="0"/>
        <v>13479.932977851451</v>
      </c>
    </row>
    <row r="36" spans="1:9" ht="13.5" thickBot="1">
      <c r="A36" s="5">
        <v>2020</v>
      </c>
      <c r="B36" s="6">
        <f>'SDGE Form 1.1'!B36+'SCG Form 1.1'!B36+'PGE Form 1.1'!B36+'OTH Form 1.1'!B36</f>
        <v>4663.640081943871</v>
      </c>
      <c r="C36" s="6">
        <f>'SDGE Form 1.1'!C36+'SCG Form 1.1'!C36+'PGE Form 1.1'!C36+'OTH Form 1.1'!C36</f>
        <v>2228.595511766084</v>
      </c>
      <c r="D36" s="6">
        <f>'SDGE Form 1.1'!D36+'SCG Form 1.1'!D36+'PGE Form 1.1'!D36+'OTH Form 1.1'!D36</f>
        <v>3602.0290270528753</v>
      </c>
      <c r="E36" s="6">
        <f>'SDGE Form 1.1'!E36+'SCG Form 1.1'!E36+'PGE Form 1.1'!E36+'OTH Form 1.1'!E36</f>
        <v>2712.3906609333085</v>
      </c>
      <c r="F36" s="6">
        <f>'SDGE Form 1.1'!F36+'SCG Form 1.1'!F36+'PGE Form 1.1'!F36+'OTH Form 1.1'!F36</f>
        <v>112.42044979198306</v>
      </c>
      <c r="G36" s="6">
        <f>'SDGE Form 1.1'!G36+'SCG Form 1.1'!G36+'PGE Form 1.1'!G36+'OTH Form 1.1'!G36</f>
        <v>160.71216437303113</v>
      </c>
      <c r="H36" s="6">
        <v>31.989469001561098</v>
      </c>
      <c r="I36" s="6">
        <f t="shared" si="0"/>
        <v>13511.777364862715</v>
      </c>
    </row>
    <row r="37" spans="1:9" ht="13.5" thickBot="1">
      <c r="A37" s="5">
        <v>2021</v>
      </c>
      <c r="B37" s="6">
        <f>'SDGE Form 1.1'!B37+'SCG Form 1.1'!B37+'PGE Form 1.1'!B37+'OTH Form 1.1'!B37</f>
        <v>4669.883741275842</v>
      </c>
      <c r="C37" s="6">
        <f>'SDGE Form 1.1'!C37+'SCG Form 1.1'!C37+'PGE Form 1.1'!C37+'OTH Form 1.1'!C37</f>
        <v>2257.1174654882725</v>
      </c>
      <c r="D37" s="6">
        <f>'SDGE Form 1.1'!D37+'SCG Form 1.1'!D37+'PGE Form 1.1'!D37+'OTH Form 1.1'!D37</f>
        <v>3594.844461844114</v>
      </c>
      <c r="E37" s="6">
        <f>'SDGE Form 1.1'!E37+'SCG Form 1.1'!E37+'PGE Form 1.1'!E37+'OTH Form 1.1'!E37</f>
        <v>2718.8811877522494</v>
      </c>
      <c r="F37" s="6">
        <f>'SDGE Form 1.1'!F37+'SCG Form 1.1'!F37+'PGE Form 1.1'!F37+'OTH Form 1.1'!F37</f>
        <v>111.93858465528959</v>
      </c>
      <c r="G37" s="6">
        <f>'SDGE Form 1.1'!G37+'SCG Form 1.1'!G37+'PGE Form 1.1'!G37+'OTH Form 1.1'!G37</f>
        <v>161.78346238896057</v>
      </c>
      <c r="H37" s="6">
        <v>32.80537093207637</v>
      </c>
      <c r="I37" s="6">
        <f t="shared" si="0"/>
        <v>13547.254274336805</v>
      </c>
    </row>
    <row r="38" spans="1:9" ht="13.5" thickBot="1">
      <c r="A38" s="5">
        <v>2022</v>
      </c>
      <c r="B38" s="6">
        <f>'SDGE Form 1.1'!B38+'SCG Form 1.1'!B38+'PGE Form 1.1'!B38+'OTH Form 1.1'!B38</f>
        <v>4683.841836041769</v>
      </c>
      <c r="C38" s="6">
        <f>'SDGE Form 1.1'!C38+'SCG Form 1.1'!C38+'PGE Form 1.1'!C38+'OTH Form 1.1'!C38</f>
        <v>2282.5556061470566</v>
      </c>
      <c r="D38" s="6">
        <f>'SDGE Form 1.1'!D38+'SCG Form 1.1'!D38+'PGE Form 1.1'!D38+'OTH Form 1.1'!D38</f>
        <v>3590.147071372022</v>
      </c>
      <c r="E38" s="6">
        <f>'SDGE Form 1.1'!E38+'SCG Form 1.1'!E38+'PGE Form 1.1'!E38+'OTH Form 1.1'!E38</f>
        <v>2729.4853311102943</v>
      </c>
      <c r="F38" s="6">
        <f>'SDGE Form 1.1'!F38+'SCG Form 1.1'!F38+'PGE Form 1.1'!F38+'OTH Form 1.1'!F38</f>
        <v>111.48441610736081</v>
      </c>
      <c r="G38" s="6">
        <f>'SDGE Form 1.1'!G38+'SCG Form 1.1'!G38+'PGE Form 1.1'!G38+'OTH Form 1.1'!G38</f>
        <v>162.80614752701658</v>
      </c>
      <c r="H38" s="6">
        <v>61.77199411048156</v>
      </c>
      <c r="I38" s="6">
        <f t="shared" si="0"/>
        <v>13622.092402416001</v>
      </c>
    </row>
    <row r="39" spans="1:9" ht="13.5" thickBot="1">
      <c r="A39" s="5">
        <v>2023</v>
      </c>
      <c r="B39" s="6">
        <f>'SDGE Form 1.1'!B39+'SCG Form 1.1'!B39+'PGE Form 1.1'!B39+'OTH Form 1.1'!B39</f>
        <v>4699.052754737946</v>
      </c>
      <c r="C39" s="6">
        <f>'SDGE Form 1.1'!C39+'SCG Form 1.1'!C39+'PGE Form 1.1'!C39+'OTH Form 1.1'!C39</f>
        <v>2301.213181090826</v>
      </c>
      <c r="D39" s="6">
        <f>'SDGE Form 1.1'!D39+'SCG Form 1.1'!D39+'PGE Form 1.1'!D39+'OTH Form 1.1'!D39</f>
        <v>3586.091386962422</v>
      </c>
      <c r="E39" s="6">
        <f>'SDGE Form 1.1'!E39+'SCG Form 1.1'!E39+'PGE Form 1.1'!E39+'OTH Form 1.1'!E39</f>
        <v>2738.3801062160965</v>
      </c>
      <c r="F39" s="6">
        <f>'SDGE Form 1.1'!F39+'SCG Form 1.1'!F39+'PGE Form 1.1'!F39+'OTH Form 1.1'!F39</f>
        <v>111.07056705651081</v>
      </c>
      <c r="G39" s="6">
        <f>'SDGE Form 1.1'!G39+'SCG Form 1.1'!G39+'PGE Form 1.1'!G39+'OTH Form 1.1'!G39</f>
        <v>164.05503733085206</v>
      </c>
      <c r="H39" s="6">
        <v>93.25497216963863</v>
      </c>
      <c r="I39" s="6">
        <f t="shared" si="0"/>
        <v>13693.118005564293</v>
      </c>
    </row>
    <row r="40" spans="1:9" ht="13.5" thickBot="1">
      <c r="A40" s="5">
        <v>2024</v>
      </c>
      <c r="B40" s="6">
        <f>'SDGE Form 1.1'!B40+'SCG Form 1.1'!B40+'PGE Form 1.1'!B40+'OTH Form 1.1'!B40</f>
        <v>4722.107086418544</v>
      </c>
      <c r="C40" s="6">
        <f>'SDGE Form 1.1'!C40+'SCG Form 1.1'!C40+'PGE Form 1.1'!C40+'OTH Form 1.1'!C40</f>
        <v>2317.2374667073987</v>
      </c>
      <c r="D40" s="6">
        <f>'SDGE Form 1.1'!D40+'SCG Form 1.1'!D40+'PGE Form 1.1'!D40+'OTH Form 1.1'!D40</f>
        <v>3578.162321045567</v>
      </c>
      <c r="E40" s="6">
        <f>'SDGE Form 1.1'!E40+'SCG Form 1.1'!E40+'PGE Form 1.1'!E40+'OTH Form 1.1'!E40</f>
        <v>2739.497513800138</v>
      </c>
      <c r="F40" s="6">
        <f>'SDGE Form 1.1'!F40+'SCG Form 1.1'!F40+'PGE Form 1.1'!F40+'OTH Form 1.1'!F40</f>
        <v>110.7202396999486</v>
      </c>
      <c r="G40" s="6">
        <f>'SDGE Form 1.1'!G40+'SCG Form 1.1'!G40+'PGE Form 1.1'!G40+'OTH Form 1.1'!G40</f>
        <v>165.01106185278917</v>
      </c>
      <c r="H40" s="6">
        <v>129.0752753888371</v>
      </c>
      <c r="I40" s="6">
        <f t="shared" si="0"/>
        <v>13761.810964913222</v>
      </c>
    </row>
    <row r="41" spans="1:11" ht="13.5" thickBot="1">
      <c r="A41" s="8">
        <v>2025</v>
      </c>
      <c r="B41" s="6">
        <f>'SDGE Form 1.1'!B41+'SCG Form 1.1'!B41+'PGE Form 1.1'!B41+'OTH Form 1.1'!B41</f>
        <v>4737.826562515962</v>
      </c>
      <c r="C41" s="6">
        <f>'SDGE Form 1.1'!C41+'SCG Form 1.1'!C41+'PGE Form 1.1'!C41+'OTH Form 1.1'!C41</f>
        <v>2332.8035783363785</v>
      </c>
      <c r="D41" s="6">
        <f>'SDGE Form 1.1'!D41+'SCG Form 1.1'!D41+'PGE Form 1.1'!D41+'OTH Form 1.1'!D41</f>
        <v>3573.893728320634</v>
      </c>
      <c r="E41" s="6">
        <f>'SDGE Form 1.1'!E41+'SCG Form 1.1'!E41+'PGE Form 1.1'!E41+'OTH Form 1.1'!E41</f>
        <v>2732.8363139913763</v>
      </c>
      <c r="F41" s="6">
        <f>'SDGE Form 1.1'!F41+'SCG Form 1.1'!F41+'PGE Form 1.1'!F41+'OTH Form 1.1'!F41</f>
        <v>110.46631329164117</v>
      </c>
      <c r="G41" s="6">
        <f>'SDGE Form 1.1'!G41+'SCG Form 1.1'!G41+'PGE Form 1.1'!G41+'OTH Form 1.1'!G41</f>
        <v>165.85601577563202</v>
      </c>
      <c r="H41" s="6">
        <v>168.61547726306992</v>
      </c>
      <c r="I41" s="6">
        <f t="shared" si="0"/>
        <v>13822.297989494697</v>
      </c>
      <c r="K41" s="1" t="s">
        <v>8</v>
      </c>
    </row>
    <row r="42" spans="1:9" ht="13.5" thickBot="1">
      <c r="A42" s="5">
        <v>2026</v>
      </c>
      <c r="B42" s="6">
        <f>'SDGE Form 1.1'!B42+'SCG Form 1.1'!B42+'PGE Form 1.1'!B42+'OTH Form 1.1'!B42</f>
        <v>4763.111787885155</v>
      </c>
      <c r="C42" s="6">
        <f>'SDGE Form 1.1'!C42+'SCG Form 1.1'!C42+'PGE Form 1.1'!C42+'OTH Form 1.1'!C42</f>
        <v>2346.0358711406775</v>
      </c>
      <c r="D42" s="6">
        <f>'SDGE Form 1.1'!D42+'SCG Form 1.1'!D42+'PGE Form 1.1'!D42+'OTH Form 1.1'!D42</f>
        <v>3575.224388406933</v>
      </c>
      <c r="E42" s="6">
        <f>'SDGE Form 1.1'!E42+'SCG Form 1.1'!E42+'PGE Form 1.1'!E42+'OTH Form 1.1'!E42</f>
        <v>2721.236019398771</v>
      </c>
      <c r="F42" s="6">
        <f>'SDGE Form 1.1'!F42+'SCG Form 1.1'!F42+'PGE Form 1.1'!F42+'OTH Form 1.1'!F42</f>
        <v>110.34402965007021</v>
      </c>
      <c r="G42" s="6">
        <f>'SDGE Form 1.1'!G42+'SCG Form 1.1'!G42+'PGE Form 1.1'!G42+'OTH Form 1.1'!G42</f>
        <v>166.70479337701227</v>
      </c>
      <c r="H42" s="6">
        <v>208.63849282212766</v>
      </c>
      <c r="I42" s="6">
        <f t="shared" si="0"/>
        <v>13891.295382680744</v>
      </c>
    </row>
    <row r="43" spans="1:9" ht="13.5" thickBot="1">
      <c r="A43" s="5">
        <v>2027</v>
      </c>
      <c r="B43" s="6">
        <f>'SDGE Form 1.1'!B43+'SCG Form 1.1'!B43+'PGE Form 1.1'!B43+'OTH Form 1.1'!B43</f>
        <v>4790.849709270319</v>
      </c>
      <c r="C43" s="6">
        <f>'SDGE Form 1.1'!C43+'SCG Form 1.1'!C43+'PGE Form 1.1'!C43+'OTH Form 1.1'!C43</f>
        <v>2357.2308230780177</v>
      </c>
      <c r="D43" s="6">
        <f>'SDGE Form 1.1'!D43+'SCG Form 1.1'!D43+'PGE Form 1.1'!D43+'OTH Form 1.1'!D43</f>
        <v>3581.5216673765585</v>
      </c>
      <c r="E43" s="6">
        <f>'SDGE Form 1.1'!E43+'SCG Form 1.1'!E43+'PGE Form 1.1'!E43+'OTH Form 1.1'!E43</f>
        <v>2707.9326714231465</v>
      </c>
      <c r="F43" s="6">
        <f>'SDGE Form 1.1'!F43+'SCG Form 1.1'!F43+'PGE Form 1.1'!F43+'OTH Form 1.1'!F43</f>
        <v>110.37080355951326</v>
      </c>
      <c r="G43" s="6">
        <f>'SDGE Form 1.1'!G43+'SCG Form 1.1'!G43+'PGE Form 1.1'!G43+'OTH Form 1.1'!G43</f>
        <v>167.56975305069327</v>
      </c>
      <c r="H43" s="6">
        <v>249.26532860186998</v>
      </c>
      <c r="I43" s="6">
        <f t="shared" si="0"/>
        <v>13964.74075636012</v>
      </c>
    </row>
    <row r="44" spans="1:9" ht="13.5" thickBot="1">
      <c r="A44" s="5">
        <v>2028</v>
      </c>
      <c r="B44" s="6">
        <f>'SDGE Form 1.1'!B44+'SCG Form 1.1'!B44+'PGE Form 1.1'!B44+'OTH Form 1.1'!B44</f>
        <v>4821.869014643844</v>
      </c>
      <c r="C44" s="6">
        <f>'SDGE Form 1.1'!C44+'SCG Form 1.1'!C44+'PGE Form 1.1'!C44+'OTH Form 1.1'!C44</f>
        <v>2368.770254337729</v>
      </c>
      <c r="D44" s="6">
        <f>'SDGE Form 1.1'!D44+'SCG Form 1.1'!D44+'PGE Form 1.1'!D44+'OTH Form 1.1'!D44</f>
        <v>3590.4534264198865</v>
      </c>
      <c r="E44" s="6">
        <f>'SDGE Form 1.1'!E44+'SCG Form 1.1'!E44+'PGE Form 1.1'!E44+'OTH Form 1.1'!E44</f>
        <v>2696.10183844968</v>
      </c>
      <c r="F44" s="6">
        <f>'SDGE Form 1.1'!F44+'SCG Form 1.1'!F44+'PGE Form 1.1'!F44+'OTH Form 1.1'!F44</f>
        <v>110.53056848823061</v>
      </c>
      <c r="G44" s="6">
        <f>'SDGE Form 1.1'!G44+'SCG Form 1.1'!G44+'PGE Form 1.1'!G44+'OTH Form 1.1'!G44</f>
        <v>168.6091164092178</v>
      </c>
      <c r="H44" s="6">
        <v>288.611450872921</v>
      </c>
      <c r="I44" s="6">
        <f t="shared" si="0"/>
        <v>14044.94566962151</v>
      </c>
    </row>
    <row r="45" spans="1:9" ht="13.5" thickBot="1">
      <c r="A45" s="5">
        <v>2029</v>
      </c>
      <c r="B45" s="6">
        <f>'SDGE Form 1.1'!B45+'SCG Form 1.1'!B45+'PGE Form 1.1'!B45+'OTH Form 1.1'!B45</f>
        <v>4851.66961835418</v>
      </c>
      <c r="C45" s="6">
        <f>'SDGE Form 1.1'!C45+'SCG Form 1.1'!C45+'PGE Form 1.1'!C45+'OTH Form 1.1'!C45</f>
        <v>2377.5435498466577</v>
      </c>
      <c r="D45" s="6">
        <f>'SDGE Form 1.1'!D45+'SCG Form 1.1'!D45+'PGE Form 1.1'!D45+'OTH Form 1.1'!D45</f>
        <v>3590.9694897609756</v>
      </c>
      <c r="E45" s="6">
        <f>'SDGE Form 1.1'!E45+'SCG Form 1.1'!E45+'PGE Form 1.1'!E45+'OTH Form 1.1'!E45</f>
        <v>2684.348566211316</v>
      </c>
      <c r="F45" s="6">
        <f>'SDGE Form 1.1'!F45+'SCG Form 1.1'!F45+'PGE Form 1.1'!F45+'OTH Form 1.1'!F45</f>
        <v>110.66131928851004</v>
      </c>
      <c r="G45" s="6">
        <f>'SDGE Form 1.1'!G45+'SCG Form 1.1'!G45+'PGE Form 1.1'!G45+'OTH Form 1.1'!G45</f>
        <v>169.46751755064076</v>
      </c>
      <c r="H45" s="6">
        <v>331.3842451095129</v>
      </c>
      <c r="I45" s="6">
        <f t="shared" si="0"/>
        <v>14116.044306121794</v>
      </c>
    </row>
    <row r="46" spans="1:9" ht="13.5" customHeight="1" thickBot="1">
      <c r="A46" s="5">
        <v>2030</v>
      </c>
      <c r="B46" s="6">
        <f>'SDGE Form 1.1'!B46+'SCG Form 1.1'!B46+'PGE Form 1.1'!B46+'OTH Form 1.1'!B46</f>
        <v>4878.888539438171</v>
      </c>
      <c r="C46" s="6">
        <f>'SDGE Form 1.1'!C46+'SCG Form 1.1'!C46+'PGE Form 1.1'!C46+'OTH Form 1.1'!C46</f>
        <v>2391.5311757714153</v>
      </c>
      <c r="D46" s="6">
        <f>'SDGE Form 1.1'!D46+'SCG Form 1.1'!D46+'PGE Form 1.1'!D46+'OTH Form 1.1'!D46</f>
        <v>3594.5160483593195</v>
      </c>
      <c r="E46" s="6">
        <f>'SDGE Form 1.1'!E46+'SCG Form 1.1'!E46+'PGE Form 1.1'!E46+'OTH Form 1.1'!E46</f>
        <v>2670.190951437309</v>
      </c>
      <c r="F46" s="6">
        <f>'SDGE Form 1.1'!F46+'SCG Form 1.1'!F46+'PGE Form 1.1'!F46+'OTH Form 1.1'!F46</f>
        <v>110.74168276140216</v>
      </c>
      <c r="G46" s="6">
        <f>'SDGE Form 1.1'!G46+'SCG Form 1.1'!G46+'PGE Form 1.1'!G46+'OTH Form 1.1'!G46</f>
        <v>170.46033610394113</v>
      </c>
      <c r="H46" s="6">
        <v>373.7560076656322</v>
      </c>
      <c r="I46" s="6">
        <f t="shared" si="0"/>
        <v>14190.08474153719</v>
      </c>
    </row>
    <row r="47" spans="1:9" ht="15.75" customHeight="1">
      <c r="A47" s="15" t="s">
        <v>8</v>
      </c>
      <c r="B47" s="15"/>
      <c r="C47" s="15"/>
      <c r="D47" s="15"/>
      <c r="E47" s="15"/>
      <c r="F47" s="15"/>
      <c r="G47" s="15"/>
      <c r="H47" s="15"/>
      <c r="I47" s="15"/>
    </row>
    <row r="48" ht="12.75">
      <c r="A48" s="3"/>
    </row>
    <row r="49" spans="1:9" ht="15.75">
      <c r="A49" s="16" t="s">
        <v>9</v>
      </c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7" t="s">
        <v>10</v>
      </c>
      <c r="B50" s="10">
        <f>EXP((LN(B16/B6)/10))-1</f>
        <v>0.0005643589692037043</v>
      </c>
      <c r="C50" s="10">
        <f aca="true" t="shared" si="1" ref="C50:I50">EXP((LN(C16/C6)/10))-1</f>
        <v>0.013261732185617658</v>
      </c>
      <c r="D50" s="10">
        <f t="shared" si="1"/>
        <v>0.012833872508174471</v>
      </c>
      <c r="E50" s="10">
        <f t="shared" si="1"/>
        <v>0.009917689081683223</v>
      </c>
      <c r="F50" s="10">
        <f t="shared" si="1"/>
        <v>0.024315939723112745</v>
      </c>
      <c r="G50" s="10">
        <f t="shared" si="1"/>
        <v>0.007542096859840974</v>
      </c>
      <c r="H50" s="10"/>
      <c r="I50" s="10">
        <f t="shared" si="1"/>
        <v>0.007511277393448479</v>
      </c>
    </row>
    <row r="51" spans="1:9" ht="12.75">
      <c r="A51" s="9" t="s">
        <v>19</v>
      </c>
      <c r="B51" s="10">
        <f>EXP((LN(B32/B16)/16))-1</f>
        <v>-0.012266843657499082</v>
      </c>
      <c r="C51" s="10">
        <f aca="true" t="shared" si="2" ref="C51:I51">EXP((LN(C32/C16)/16))-1</f>
        <v>0.0027017823519956963</v>
      </c>
      <c r="D51" s="10">
        <f t="shared" si="2"/>
        <v>0.0005701980936148043</v>
      </c>
      <c r="E51" s="10">
        <f t="shared" si="2"/>
        <v>-0.0026771711699559164</v>
      </c>
      <c r="F51" s="10">
        <f t="shared" si="2"/>
        <v>-0.019175062499062312</v>
      </c>
      <c r="G51" s="10">
        <f t="shared" si="2"/>
        <v>0.00834051016071169</v>
      </c>
      <c r="H51" s="10"/>
      <c r="I51" s="10">
        <f t="shared" si="2"/>
        <v>-0.004534377833856462</v>
      </c>
    </row>
    <row r="52" spans="1:9" ht="13.5" customHeight="1">
      <c r="A52" s="9" t="s">
        <v>20</v>
      </c>
      <c r="B52" s="10">
        <f>EXP((LN(B36/B32)/4))-1</f>
        <v>0.02065042409171358</v>
      </c>
      <c r="C52" s="10">
        <f aca="true" t="shared" si="3" ref="C52:I52">EXP((LN(C36/C32)/4))-1</f>
        <v>0.030254036086291958</v>
      </c>
      <c r="D52" s="10">
        <f t="shared" si="3"/>
        <v>0.0032914180442651375</v>
      </c>
      <c r="E52" s="10">
        <f t="shared" si="3"/>
        <v>0.005830385839536101</v>
      </c>
      <c r="F52" s="10">
        <f t="shared" si="3"/>
        <v>-0.008953816890678645</v>
      </c>
      <c r="G52" s="10">
        <f t="shared" si="3"/>
        <v>0.010913112382302526</v>
      </c>
      <c r="H52" s="10"/>
      <c r="I52" s="10">
        <f t="shared" si="3"/>
        <v>0.014591520033272687</v>
      </c>
    </row>
    <row r="53" spans="1:9" ht="12.75">
      <c r="A53" s="9" t="s">
        <v>27</v>
      </c>
      <c r="B53" s="10">
        <f>EXP((LN(B46/B32)/14))-1</f>
        <v>0.009104160030146913</v>
      </c>
      <c r="C53" s="10">
        <f aca="true" t="shared" si="4" ref="C53:I53">EXP((LN(C46/C32)/14))-1</f>
        <v>0.013648290742058977</v>
      </c>
      <c r="D53" s="10">
        <f t="shared" si="4"/>
        <v>0.0007900341665503241</v>
      </c>
      <c r="E53" s="10">
        <f t="shared" si="4"/>
        <v>0.000541103357615702</v>
      </c>
      <c r="F53" s="10">
        <f t="shared" si="4"/>
        <v>-0.003637804562273028</v>
      </c>
      <c r="G53" s="10">
        <f t="shared" si="4"/>
        <v>0.007334167593766372</v>
      </c>
      <c r="H53" s="10"/>
      <c r="I53" s="10">
        <f t="shared" si="4"/>
        <v>0.007666820223516613</v>
      </c>
    </row>
  </sheetData>
  <sheetProtection/>
  <mergeCells count="5">
    <mergeCell ref="A1:I1"/>
    <mergeCell ref="A2:K2"/>
    <mergeCell ref="A3:I3"/>
    <mergeCell ref="A47:I47"/>
    <mergeCell ref="A49:I49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0" width="14.28125" style="1" bestFit="1" customWidth="1"/>
    <col min="11" max="16384" width="9.140625" style="1" customWidth="1"/>
  </cols>
  <sheetData>
    <row r="1" spans="1:9" ht="15.7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10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</row>
    <row r="3" spans="1:9" ht="15.75" customHeight="1">
      <c r="A3" s="14" t="s">
        <v>25</v>
      </c>
      <c r="B3" s="14"/>
      <c r="C3" s="14"/>
      <c r="D3" s="14"/>
      <c r="E3" s="14"/>
      <c r="F3" s="14"/>
      <c r="G3" s="14"/>
      <c r="H3" s="14"/>
      <c r="I3" s="14"/>
    </row>
    <row r="4" ht="13.5" customHeight="1" thickBot="1">
      <c r="A4" s="3"/>
    </row>
    <row r="5" spans="1:10" ht="13.5" thickBot="1">
      <c r="A5" s="11" t="s">
        <v>14</v>
      </c>
      <c r="B5" s="17" t="s">
        <v>15</v>
      </c>
      <c r="C5" s="18"/>
      <c r="D5" s="19"/>
      <c r="E5" s="17" t="s">
        <v>16</v>
      </c>
      <c r="F5" s="18"/>
      <c r="G5" s="19"/>
      <c r="H5" s="17" t="s">
        <v>17</v>
      </c>
      <c r="I5" s="18"/>
      <c r="J5" s="19"/>
    </row>
    <row r="6" spans="1:10" ht="13.5" thickBot="1">
      <c r="A6" s="11" t="s">
        <v>1</v>
      </c>
      <c r="B6" s="11" t="s">
        <v>2</v>
      </c>
      <c r="C6" s="11" t="s">
        <v>3</v>
      </c>
      <c r="D6" s="11" t="s">
        <v>18</v>
      </c>
      <c r="E6" s="11" t="s">
        <v>2</v>
      </c>
      <c r="F6" s="11" t="s">
        <v>3</v>
      </c>
      <c r="G6" s="11" t="s">
        <v>18</v>
      </c>
      <c r="H6" s="11" t="s">
        <v>2</v>
      </c>
      <c r="I6" s="11" t="s">
        <v>3</v>
      </c>
      <c r="J6" s="11" t="s">
        <v>18</v>
      </c>
    </row>
    <row r="7" spans="1:10" ht="13.5" thickBot="1">
      <c r="A7" s="12">
        <v>1990</v>
      </c>
      <c r="B7" s="13">
        <v>0.905345357329436</v>
      </c>
      <c r="C7" s="13">
        <v>0.9653182303730787</v>
      </c>
      <c r="D7" s="13">
        <v>0.6436543247733466</v>
      </c>
      <c r="E7" s="13">
        <v>0.9588872870639723</v>
      </c>
      <c r="F7" s="13">
        <v>0.982328326090332</v>
      </c>
      <c r="G7" s="13">
        <v>0.8701521959191219</v>
      </c>
      <c r="H7" s="13">
        <v>0.9554096399952389</v>
      </c>
      <c r="I7" s="13">
        <v>0.965422160305985</v>
      </c>
      <c r="J7" s="13">
        <v>0.6057824284840662</v>
      </c>
    </row>
    <row r="8" spans="1:10" ht="13.5" thickBot="1">
      <c r="A8" s="12">
        <v>1991</v>
      </c>
      <c r="B8" s="13">
        <v>0.9148828539753733</v>
      </c>
      <c r="C8" s="13">
        <v>0.9574970501562033</v>
      </c>
      <c r="D8" s="13">
        <v>0.5472974800381097</v>
      </c>
      <c r="E8" s="13">
        <v>1.0521800463564692</v>
      </c>
      <c r="F8" s="13">
        <v>1.0669563169042178</v>
      </c>
      <c r="G8" s="13">
        <v>0.9764097724566927</v>
      </c>
      <c r="H8" s="13">
        <v>0.8923658481456662</v>
      </c>
      <c r="I8" s="13">
        <v>0.8953059642057963</v>
      </c>
      <c r="J8" s="13">
        <v>0.5573198342053409</v>
      </c>
    </row>
    <row r="9" spans="1:10" ht="13.5" thickBot="1">
      <c r="A9" s="12">
        <v>1992</v>
      </c>
      <c r="B9" s="13">
        <v>0.8669974668639883</v>
      </c>
      <c r="C9" s="13">
        <v>0.9611616017166261</v>
      </c>
      <c r="D9" s="13">
        <v>0.42629146806378865</v>
      </c>
      <c r="E9" s="13">
        <v>0.9339428535723532</v>
      </c>
      <c r="F9" s="13">
        <v>0.9852681500462076</v>
      </c>
      <c r="G9" s="13">
        <v>0.8709404792827196</v>
      </c>
      <c r="H9" s="13">
        <v>0.916070211066437</v>
      </c>
      <c r="I9" s="13">
        <v>0.9322777048363079</v>
      </c>
      <c r="J9" s="13">
        <v>0.5694354827750222</v>
      </c>
    </row>
    <row r="10" spans="1:10" ht="13.5" thickBot="1">
      <c r="A10" s="12">
        <v>1993</v>
      </c>
      <c r="B10" s="13">
        <v>0.8387969878338002</v>
      </c>
      <c r="C10" s="13">
        <v>0.8833884544117808</v>
      </c>
      <c r="D10" s="13">
        <v>0.46146424352993964</v>
      </c>
      <c r="E10" s="13">
        <v>1.0013076197136763</v>
      </c>
      <c r="F10" s="13">
        <v>1.0509069947490912</v>
      </c>
      <c r="G10" s="13">
        <v>0.94711425561567</v>
      </c>
      <c r="H10" s="13">
        <v>0.9626201474374588</v>
      </c>
      <c r="I10" s="13">
        <v>1.0046657475508698</v>
      </c>
      <c r="J10" s="13">
        <v>0.6057824284840662</v>
      </c>
    </row>
    <row r="11" spans="1:10" ht="13.5" thickBot="1">
      <c r="A11" s="12">
        <v>1994</v>
      </c>
      <c r="B11" s="13">
        <v>0.869311257073036</v>
      </c>
      <c r="C11" s="13">
        <v>0.8907397167403792</v>
      </c>
      <c r="D11" s="13">
        <v>0.5972784967878442</v>
      </c>
      <c r="E11" s="13">
        <v>0.9810256589520107</v>
      </c>
      <c r="F11" s="13">
        <v>1.017140212750277</v>
      </c>
      <c r="G11" s="13">
        <v>0.935422033939941</v>
      </c>
      <c r="H11" s="13">
        <v>0.9780909688090521</v>
      </c>
      <c r="I11" s="13">
        <v>0.936507628968176</v>
      </c>
      <c r="J11" s="13">
        <v>0.6178980770537474</v>
      </c>
    </row>
    <row r="12" spans="1:10" ht="13.5" thickBot="1">
      <c r="A12" s="12">
        <v>1995</v>
      </c>
      <c r="B12" s="13">
        <v>0.9042349707491875</v>
      </c>
      <c r="C12" s="13">
        <v>0.9263242440818538</v>
      </c>
      <c r="D12" s="13">
        <v>0.5742115858799172</v>
      </c>
      <c r="E12" s="13">
        <v>0.9333608239591051</v>
      </c>
      <c r="F12" s="13">
        <v>1.0003122301903957</v>
      </c>
      <c r="G12" s="13">
        <v>0.8795648041463345</v>
      </c>
      <c r="H12" s="13">
        <v>0.9257542090804839</v>
      </c>
      <c r="I12" s="13">
        <v>0.8901661953980143</v>
      </c>
      <c r="J12" s="13">
        <v>0.5815511313447035</v>
      </c>
    </row>
    <row r="13" spans="1:10" ht="13.5" thickBot="1">
      <c r="A13" s="12">
        <v>1996</v>
      </c>
      <c r="B13" s="13">
        <v>0.8238389262650446</v>
      </c>
      <c r="C13" s="13">
        <v>0.8162862087451075</v>
      </c>
      <c r="D13" s="13">
        <v>0.5757147409353414</v>
      </c>
      <c r="E13" s="13">
        <v>0.9687197041301835</v>
      </c>
      <c r="F13" s="13">
        <v>0.8800214726677277</v>
      </c>
      <c r="G13" s="13">
        <v>0.7473049150957096</v>
      </c>
      <c r="H13" s="13">
        <v>0.935957131908573</v>
      </c>
      <c r="I13" s="13">
        <v>0.9046462488596934</v>
      </c>
      <c r="J13" s="13">
        <v>0.5936667799143849</v>
      </c>
    </row>
    <row r="14" spans="1:10" ht="13.5" thickBot="1">
      <c r="A14" s="12">
        <v>1997</v>
      </c>
      <c r="B14" s="13">
        <v>0.8493663297190949</v>
      </c>
      <c r="C14" s="13">
        <v>0.8522847748648011</v>
      </c>
      <c r="D14" s="13">
        <v>0.6288410053854222</v>
      </c>
      <c r="E14" s="13">
        <v>1.006269742433452</v>
      </c>
      <c r="F14" s="13">
        <v>0.9187520401098966</v>
      </c>
      <c r="G14" s="13">
        <v>0.7425167806963724</v>
      </c>
      <c r="H14" s="13">
        <v>1.0332677439598184</v>
      </c>
      <c r="I14" s="13">
        <v>0.9608648160687079</v>
      </c>
      <c r="J14" s="13">
        <v>0.48462594278725296</v>
      </c>
    </row>
    <row r="15" spans="1:10" ht="13.5" thickBot="1">
      <c r="A15" s="12">
        <v>1998</v>
      </c>
      <c r="B15" s="13">
        <v>0.868588978684704</v>
      </c>
      <c r="C15" s="13">
        <v>0.9076488342308779</v>
      </c>
      <c r="D15" s="13">
        <v>0.8995294505007082</v>
      </c>
      <c r="E15" s="13">
        <v>1.003643251006597</v>
      </c>
      <c r="F15" s="13">
        <v>0.8296591076718467</v>
      </c>
      <c r="G15" s="13">
        <v>0.6821742705351574</v>
      </c>
      <c r="H15" s="13">
        <v>1.0016240016773594</v>
      </c>
      <c r="I15" s="13">
        <v>0.8850186888390044</v>
      </c>
      <c r="J15" s="13">
        <v>0.37558510566012104</v>
      </c>
    </row>
    <row r="16" spans="1:10" ht="13.5" thickBot="1">
      <c r="A16" s="12">
        <v>1999</v>
      </c>
      <c r="B16" s="13">
        <v>0.894969256744825</v>
      </c>
      <c r="C16" s="13">
        <v>0.9220289366458638</v>
      </c>
      <c r="D16" s="13">
        <v>0.6639406702656363</v>
      </c>
      <c r="E16" s="13">
        <v>0.8920193994902398</v>
      </c>
      <c r="F16" s="13">
        <v>0.7505788179866435</v>
      </c>
      <c r="G16" s="13">
        <v>0.60528203693126</v>
      </c>
      <c r="H16" s="13">
        <v>0.9607445623848179</v>
      </c>
      <c r="I16" s="13">
        <v>0.8101663427183761</v>
      </c>
      <c r="J16" s="13">
        <v>0.4725102942175716</v>
      </c>
    </row>
    <row r="17" spans="1:10" ht="13.5" thickBot="1">
      <c r="A17" s="12">
        <v>2000</v>
      </c>
      <c r="B17" s="13">
        <v>1.057326956504866</v>
      </c>
      <c r="C17" s="13">
        <v>1.0363017617710713</v>
      </c>
      <c r="D17" s="13">
        <v>0.9749349042443324</v>
      </c>
      <c r="E17" s="13">
        <v>1.1360933997087554</v>
      </c>
      <c r="F17" s="13">
        <v>0.9588917431179587</v>
      </c>
      <c r="G17" s="13">
        <v>0.824466483522776</v>
      </c>
      <c r="H17" s="13">
        <v>1.1214815727326914</v>
      </c>
      <c r="I17" s="13">
        <v>0.9984403772063519</v>
      </c>
      <c r="J17" s="13">
        <v>0.6663606713324728</v>
      </c>
    </row>
    <row r="18" spans="1:10" ht="13.5" thickBot="1">
      <c r="A18" s="12">
        <v>2001</v>
      </c>
      <c r="B18" s="13">
        <v>0.76394828318401</v>
      </c>
      <c r="C18" s="13">
        <v>1.3686705430766037</v>
      </c>
      <c r="D18" s="13">
        <v>1.151051390212639</v>
      </c>
      <c r="E18" s="13">
        <v>1.1443344286645032</v>
      </c>
      <c r="F18" s="13">
        <v>0.9579073145016774</v>
      </c>
      <c r="G18" s="13">
        <v>0.8271608820480538</v>
      </c>
      <c r="H18" s="13">
        <v>1.7522314998041892</v>
      </c>
      <c r="I18" s="13">
        <v>1.605988605277836</v>
      </c>
      <c r="J18" s="13">
        <v>1.7083064483250665</v>
      </c>
    </row>
    <row r="19" spans="1:10" ht="13.5" thickBot="1">
      <c r="A19" s="12">
        <v>2002</v>
      </c>
      <c r="B19" s="13">
        <v>0.869721014787193</v>
      </c>
      <c r="C19" s="13">
        <v>0.7707875317452367</v>
      </c>
      <c r="D19" s="13">
        <v>0.7147793930524643</v>
      </c>
      <c r="E19" s="13">
        <v>0.9144239908592529</v>
      </c>
      <c r="F19" s="13">
        <v>0.7492522089447051</v>
      </c>
      <c r="G19" s="13">
        <v>0.620808357865157</v>
      </c>
      <c r="H19" s="13">
        <v>0.9526560504279383</v>
      </c>
      <c r="I19" s="13">
        <v>0.7653198597119637</v>
      </c>
      <c r="J19" s="13">
        <v>0.5815511313447035</v>
      </c>
    </row>
    <row r="20" spans="1:10" ht="13.5" thickBot="1">
      <c r="A20" s="12">
        <v>2003</v>
      </c>
      <c r="B20" s="13">
        <v>1.156554867143436</v>
      </c>
      <c r="C20" s="13">
        <v>1.054947127911992</v>
      </c>
      <c r="D20" s="13">
        <v>1.029514259043126</v>
      </c>
      <c r="E20" s="13">
        <v>1.1294129388854823</v>
      </c>
      <c r="F20" s="13">
        <v>0.9846832509665114</v>
      </c>
      <c r="G20" s="13">
        <v>0.8310473869081769</v>
      </c>
      <c r="H20" s="13">
        <v>1.1348149431990564</v>
      </c>
      <c r="I20" s="13">
        <v>0.9565692158821932</v>
      </c>
      <c r="J20" s="13">
        <v>0.6300137256234288</v>
      </c>
    </row>
    <row r="21" spans="1:10" ht="13.5" thickBot="1">
      <c r="A21" s="12">
        <v>2004</v>
      </c>
      <c r="B21" s="13">
        <v>1.173157835140357</v>
      </c>
      <c r="C21" s="13">
        <v>1.0338783022277727</v>
      </c>
      <c r="D21" s="13">
        <v>1.026109703698324</v>
      </c>
      <c r="E21" s="13">
        <v>1.209659173900449</v>
      </c>
      <c r="F21" s="13">
        <v>1.0568320209130186</v>
      </c>
      <c r="G21" s="13">
        <v>0.9139547695462814</v>
      </c>
      <c r="H21" s="13">
        <v>1.202194720200533</v>
      </c>
      <c r="I21" s="13">
        <v>1.0012370353815512</v>
      </c>
      <c r="J21" s="13">
        <v>0.787517157029286</v>
      </c>
    </row>
    <row r="22" spans="1:10" ht="13.5" thickBot="1">
      <c r="A22" s="12">
        <v>2005</v>
      </c>
      <c r="B22" s="13">
        <v>1.4190565776985742</v>
      </c>
      <c r="C22" s="13">
        <v>1.2939061577602862</v>
      </c>
      <c r="D22" s="13">
        <v>1.2505592092260143</v>
      </c>
      <c r="E22" s="13">
        <v>1.3625279601919655</v>
      </c>
      <c r="F22" s="13">
        <v>1.2276952983342861</v>
      </c>
      <c r="G22" s="13">
        <v>1.095429902998611</v>
      </c>
      <c r="H22" s="13">
        <v>1.4342339513270133</v>
      </c>
      <c r="I22" s="13">
        <v>1.2077063344403298</v>
      </c>
      <c r="J22" s="13">
        <v>0.9692518855745059</v>
      </c>
    </row>
    <row r="23" spans="1:10" ht="13.5" thickBot="1">
      <c r="A23" s="12">
        <v>2006</v>
      </c>
      <c r="B23" s="13">
        <v>1.4300432818127606</v>
      </c>
      <c r="C23" s="13">
        <v>1.2782939372572573</v>
      </c>
      <c r="D23" s="13">
        <v>1.1963971703818814</v>
      </c>
      <c r="E23" s="13">
        <v>1.2561129997543368</v>
      </c>
      <c r="F23" s="13">
        <v>1.1127399728014506</v>
      </c>
      <c r="G23" s="13">
        <v>0.9653557790585032</v>
      </c>
      <c r="H23" s="13">
        <v>1.447853133602346</v>
      </c>
      <c r="I23" s="13">
        <v>1.1758075660470837</v>
      </c>
      <c r="J23" s="13">
        <v>0.9329049398654619</v>
      </c>
    </row>
    <row r="24" spans="1:10" ht="13.5" thickBot="1">
      <c r="A24" s="12">
        <v>2007</v>
      </c>
      <c r="B24" s="13">
        <v>1.3452575311624309</v>
      </c>
      <c r="C24" s="13">
        <v>1.270528302714665</v>
      </c>
      <c r="D24" s="13">
        <v>1.1578366869802692</v>
      </c>
      <c r="E24" s="13">
        <v>1.2120233052661862</v>
      </c>
      <c r="F24" s="13">
        <v>1.0376140145965447</v>
      </c>
      <c r="G24" s="13">
        <v>0.9118129580701201</v>
      </c>
      <c r="H24" s="13">
        <v>1.3837900103189467</v>
      </c>
      <c r="I24" s="13">
        <v>1.09855257437306</v>
      </c>
      <c r="J24" s="13">
        <v>0.787517157029286</v>
      </c>
    </row>
    <row r="25" spans="1:10" ht="13.5" thickBot="1">
      <c r="A25" s="12">
        <v>2008</v>
      </c>
      <c r="B25" s="13">
        <v>1.4159718970812252</v>
      </c>
      <c r="C25" s="13">
        <v>1.3370972184726915</v>
      </c>
      <c r="D25" s="13">
        <v>1.2718602079683377</v>
      </c>
      <c r="E25" s="13">
        <v>1.34537351453502</v>
      </c>
      <c r="F25" s="13">
        <v>1.244353569035456</v>
      </c>
      <c r="G25" s="13">
        <v>1.1106186339781812</v>
      </c>
      <c r="H25" s="13">
        <v>1.4898307130800734</v>
      </c>
      <c r="I25" s="13">
        <v>1.213210305345186</v>
      </c>
      <c r="J25" s="13">
        <v>0.9692518855745059</v>
      </c>
    </row>
    <row r="26" spans="1:10" ht="13.5" thickBot="1">
      <c r="A26" s="12">
        <v>2009</v>
      </c>
      <c r="B26" s="13">
        <v>1.0847669487387706</v>
      </c>
      <c r="C26" s="13">
        <v>0.9429588069185708</v>
      </c>
      <c r="D26" s="13">
        <v>0.8455643147025269</v>
      </c>
      <c r="E26" s="13">
        <v>0.9395203523835132</v>
      </c>
      <c r="F26" s="13">
        <v>0.7703368615919514</v>
      </c>
      <c r="G26" s="13">
        <v>0.6248489774154302</v>
      </c>
      <c r="H26" s="13">
        <v>1.0955028576072785</v>
      </c>
      <c r="I26" s="13">
        <v>0.7473606291240907</v>
      </c>
      <c r="J26" s="13">
        <v>0.6905919684718353</v>
      </c>
    </row>
    <row r="27" spans="1:10" ht="13.5" thickBot="1">
      <c r="A27" s="12">
        <v>2010</v>
      </c>
      <c r="B27" s="13">
        <v>1.0925813928051307</v>
      </c>
      <c r="C27" s="13">
        <v>0.9471594166849217</v>
      </c>
      <c r="D27" s="13">
        <v>0.8446617694791833</v>
      </c>
      <c r="E27" s="13">
        <v>1.0076321653080473</v>
      </c>
      <c r="F27" s="13">
        <v>0.8510533725339855</v>
      </c>
      <c r="G27" s="13">
        <v>0.7028699155345194</v>
      </c>
      <c r="H27" s="13">
        <v>1.1657521432935787</v>
      </c>
      <c r="I27" s="13">
        <v>0.7993462587214931</v>
      </c>
      <c r="J27" s="13">
        <v>0.7269389141808794</v>
      </c>
    </row>
    <row r="28" spans="1:10" ht="13.5" thickBot="1">
      <c r="A28" s="12">
        <v>2011</v>
      </c>
      <c r="B28" s="13">
        <v>1.0902966437454351</v>
      </c>
      <c r="C28" s="13">
        <v>0.9427578558865097</v>
      </c>
      <c r="D28" s="13">
        <v>0.8470229097103168</v>
      </c>
      <c r="E28" s="13">
        <v>0.9771794084904007</v>
      </c>
      <c r="F28" s="13">
        <v>0.83052684820539</v>
      </c>
      <c r="G28" s="13">
        <v>0.6860569195228133</v>
      </c>
      <c r="H28" s="13">
        <v>1.1117270473951972</v>
      </c>
      <c r="I28" s="13">
        <v>0.7387778395949406</v>
      </c>
      <c r="J28" s="13">
        <v>0.7027076170415167</v>
      </c>
    </row>
    <row r="29" spans="1:10" ht="13.5" thickBot="1">
      <c r="A29" s="12">
        <v>2012</v>
      </c>
      <c r="B29" s="13">
        <v>1.0295967295181567</v>
      </c>
      <c r="C29" s="13">
        <v>0.8512867322473416</v>
      </c>
      <c r="D29" s="13">
        <v>0.7305603764768372</v>
      </c>
      <c r="E29" s="13">
        <v>0.8629386905131682</v>
      </c>
      <c r="F29" s="13">
        <v>0.6773683129426047</v>
      </c>
      <c r="G29" s="13">
        <v>0.5331898203517533</v>
      </c>
      <c r="H29" s="13">
        <v>0.9017417059520509</v>
      </c>
      <c r="I29" s="13">
        <v>0.5390997928441003</v>
      </c>
      <c r="J29" s="13">
        <v>0.5694354827750222</v>
      </c>
    </row>
    <row r="30" spans="1:10" ht="13.5" thickBot="1">
      <c r="A30" s="12">
        <v>2013</v>
      </c>
      <c r="B30" s="13">
        <v>1.0432715326241702</v>
      </c>
      <c r="C30" s="13">
        <v>0.8602856381753259</v>
      </c>
      <c r="D30" s="13">
        <v>0.7720556651606271</v>
      </c>
      <c r="E30" s="13">
        <v>0.9544656897320677</v>
      </c>
      <c r="F30" s="13">
        <v>0.758559939493457</v>
      </c>
      <c r="G30" s="13">
        <v>0.6159242553995913</v>
      </c>
      <c r="H30" s="13">
        <v>1.0616825255327287</v>
      </c>
      <c r="I30" s="13">
        <v>0.6746485782740106</v>
      </c>
      <c r="J30" s="13">
        <v>0.6663606713324728</v>
      </c>
    </row>
    <row r="31" spans="1:10" ht="13.5" thickBot="1">
      <c r="A31" s="12">
        <v>2014</v>
      </c>
      <c r="B31" s="13">
        <v>1.165284646207279</v>
      </c>
      <c r="C31" s="13">
        <v>1.2720950951878567</v>
      </c>
      <c r="D31" s="13">
        <v>0.7996328055989673</v>
      </c>
      <c r="E31" s="13">
        <v>1.07225857379756</v>
      </c>
      <c r="F31" s="13">
        <v>0.8960068002742055</v>
      </c>
      <c r="G31" s="13">
        <v>0.8942923678738874</v>
      </c>
      <c r="H31" s="13">
        <v>1.0765669226936927</v>
      </c>
      <c r="I31" s="13">
        <v>0.9005705605878074</v>
      </c>
      <c r="J31" s="13">
        <v>0.7632858598899234</v>
      </c>
    </row>
    <row r="32" spans="1:10" ht="13.5" thickBot="1">
      <c r="A32" s="12">
        <v>2015</v>
      </c>
      <c r="B32" s="13">
        <v>1.262048005067399</v>
      </c>
      <c r="C32" s="13">
        <v>1.0877948898900323</v>
      </c>
      <c r="D32" s="13">
        <v>0.6178980770537474</v>
      </c>
      <c r="E32" s="13">
        <v>0.8985667583590735</v>
      </c>
      <c r="F32" s="13">
        <v>0.7051312085139192</v>
      </c>
      <c r="G32" s="13">
        <v>0.7037859097642184</v>
      </c>
      <c r="H32" s="13">
        <v>0.8877133993210252</v>
      </c>
      <c r="I32" s="13">
        <v>0.7007476175389447</v>
      </c>
      <c r="J32" s="13">
        <v>0.6905919684718353</v>
      </c>
    </row>
    <row r="33" spans="1:11" ht="13.5" thickBot="1">
      <c r="A33" s="12">
        <v>2016</v>
      </c>
      <c r="B33" s="13">
        <v>1.3667427867849056</v>
      </c>
      <c r="C33" s="13">
        <v>1.0539005992605472</v>
      </c>
      <c r="D33" s="13">
        <v>0.5815511313447035</v>
      </c>
      <c r="E33" s="13">
        <v>0.8697249322804719</v>
      </c>
      <c r="F33" s="13">
        <v>0.6763010426634539</v>
      </c>
      <c r="G33" s="13">
        <v>0.6750112444112252</v>
      </c>
      <c r="H33" s="13">
        <v>1.2773175803524401</v>
      </c>
      <c r="I33" s="13">
        <v>0.6709233956961115</v>
      </c>
      <c r="J33" s="13">
        <v>0.6696440120948565</v>
      </c>
      <c r="K33" s="1" t="s">
        <v>28</v>
      </c>
    </row>
    <row r="34" spans="1:10" ht="13.5" thickBot="1">
      <c r="A34" s="12">
        <v>2017</v>
      </c>
      <c r="B34" s="13">
        <v>1.4171866361578864</v>
      </c>
      <c r="C34" s="13">
        <v>1.1005052488760891</v>
      </c>
      <c r="D34" s="13">
        <v>0.6300137256234288</v>
      </c>
      <c r="E34" s="13">
        <v>0.9151243967161542</v>
      </c>
      <c r="F34" s="13">
        <v>0.7199480976625986</v>
      </c>
      <c r="G34" s="13">
        <v>0.7185791166677993</v>
      </c>
      <c r="H34" s="13">
        <v>1.3319968095312655</v>
      </c>
      <c r="I34" s="13">
        <v>0.7194638329852299</v>
      </c>
      <c r="J34" s="13">
        <v>0.7180944907250121</v>
      </c>
    </row>
    <row r="35" spans="1:10" ht="13.5" thickBot="1">
      <c r="A35" s="12">
        <v>2018</v>
      </c>
      <c r="B35" s="13">
        <v>1.3115400836974933</v>
      </c>
      <c r="C35" s="13">
        <v>0.9924671974946058</v>
      </c>
      <c r="D35" s="13">
        <v>0.5088572399266156</v>
      </c>
      <c r="E35" s="13">
        <v>0.8004677478897696</v>
      </c>
      <c r="F35" s="13">
        <v>0.6035790414837043</v>
      </c>
      <c r="G35" s="13">
        <v>0.6024263938302644</v>
      </c>
      <c r="H35" s="13">
        <v>1.2177145238637492</v>
      </c>
      <c r="I35" s="13">
        <v>0.5990401722897835</v>
      </c>
      <c r="J35" s="13">
        <v>0.5978951412652036</v>
      </c>
    </row>
    <row r="36" spans="1:10" ht="13.5" thickBot="1">
      <c r="A36" s="12">
        <v>2019</v>
      </c>
      <c r="B36" s="13">
        <v>1.3400932059840858</v>
      </c>
      <c r="C36" s="13">
        <v>1.0178879154667198</v>
      </c>
      <c r="D36" s="13">
        <v>0.5330885370659783</v>
      </c>
      <c r="E36" s="13">
        <v>0.8241065605739254</v>
      </c>
      <c r="F36" s="13">
        <v>0.6254375754303173</v>
      </c>
      <c r="G36" s="13">
        <v>0.6242466769042605</v>
      </c>
      <c r="H36" s="13">
        <v>1.2467467040909284</v>
      </c>
      <c r="I36" s="13">
        <v>0.6218138520833926</v>
      </c>
      <c r="J36" s="13">
        <v>0.6206240979819257</v>
      </c>
    </row>
    <row r="37" spans="1:10" ht="13.5" thickBot="1">
      <c r="A37" s="12">
        <v>2020</v>
      </c>
      <c r="B37" s="13">
        <v>1.3521489687273138</v>
      </c>
      <c r="C37" s="13">
        <v>1.0263614881240908</v>
      </c>
      <c r="D37" s="13">
        <v>0.5330885370659783</v>
      </c>
      <c r="E37" s="13">
        <v>0.8309022036781346</v>
      </c>
      <c r="F37" s="13">
        <v>0.6304375128964576</v>
      </c>
      <c r="G37" s="13">
        <v>0.6292383241149693</v>
      </c>
      <c r="H37" s="13">
        <v>1.257987116564417</v>
      </c>
      <c r="I37" s="13">
        <v>0.6267340320468952</v>
      </c>
      <c r="J37" s="13">
        <v>0.6255430513012165</v>
      </c>
    </row>
    <row r="38" spans="1:10" ht="13.5" thickBot="1">
      <c r="A38" s="12">
        <v>2021</v>
      </c>
      <c r="B38" s="13">
        <v>1.3632529607276556</v>
      </c>
      <c r="C38" s="13">
        <v>1.0337758641992907</v>
      </c>
      <c r="D38" s="13">
        <v>0.5452041856356595</v>
      </c>
      <c r="E38" s="13">
        <v>0.836761938885172</v>
      </c>
      <c r="F38" s="13">
        <v>0.6344857622335167</v>
      </c>
      <c r="G38" s="13">
        <v>0.633272835088673</v>
      </c>
      <c r="H38" s="13">
        <v>1.2683392096778783</v>
      </c>
      <c r="I38" s="13">
        <v>0.6307016765240511</v>
      </c>
      <c r="J38" s="13">
        <v>0.6294927527349324</v>
      </c>
    </row>
    <row r="39" spans="1:10" ht="13.5" thickBot="1">
      <c r="A39" s="12">
        <v>2022</v>
      </c>
      <c r="B39" s="13">
        <v>1.3753087234708834</v>
      </c>
      <c r="C39" s="13">
        <v>1.0433086334388333</v>
      </c>
      <c r="D39" s="13">
        <v>0.5452041856356595</v>
      </c>
      <c r="E39" s="13">
        <v>0.8436781396168134</v>
      </c>
      <c r="F39" s="13">
        <v>0.6395709650245215</v>
      </c>
      <c r="G39" s="13">
        <v>0.6383492918393696</v>
      </c>
      <c r="H39" s="13">
        <v>1.2797953568530878</v>
      </c>
      <c r="I39" s="13">
        <v>0.6357054270978869</v>
      </c>
      <c r="J39" s="13">
        <v>0.6344965155942109</v>
      </c>
    </row>
    <row r="40" spans="1:10" ht="13.5" thickBot="1">
      <c r="A40" s="12">
        <v>2023</v>
      </c>
      <c r="B40" s="13">
        <v>1.3886335138712937</v>
      </c>
      <c r="C40" s="13">
        <v>1.052841402678376</v>
      </c>
      <c r="D40" s="13">
        <v>0.5452041856356595</v>
      </c>
      <c r="E40" s="13">
        <v>0.8516539784422017</v>
      </c>
      <c r="F40" s="13">
        <v>0.6456936508677634</v>
      </c>
      <c r="G40" s="13">
        <v>0.6444555787184889</v>
      </c>
      <c r="H40" s="13">
        <v>1.2923587306591886</v>
      </c>
      <c r="I40" s="13">
        <v>0.6417457074470359</v>
      </c>
      <c r="J40" s="13">
        <v>0.6405179929333424</v>
      </c>
    </row>
    <row r="41" spans="1:10" ht="13.5" thickBot="1">
      <c r="A41" s="12">
        <v>2024</v>
      </c>
      <c r="B41" s="13">
        <v>1.399737505871635</v>
      </c>
      <c r="C41" s="13">
        <v>1.0613149753357471</v>
      </c>
      <c r="D41" s="13">
        <v>0.5573198342053409</v>
      </c>
      <c r="E41" s="13">
        <v>0.8577008952286733</v>
      </c>
      <c r="F41" s="13">
        <v>0.6498718636254549</v>
      </c>
      <c r="G41" s="13">
        <v>0.648635477475029</v>
      </c>
      <c r="H41" s="13">
        <v>1.3030439435326604</v>
      </c>
      <c r="I41" s="13">
        <v>0.6458406673533686</v>
      </c>
      <c r="J41" s="13">
        <v>0.6446130821498949</v>
      </c>
    </row>
    <row r="42" spans="1:10" ht="13.5" thickBot="1">
      <c r="A42" s="12">
        <v>2025</v>
      </c>
      <c r="B42" s="13">
        <v>1.4143313239292268</v>
      </c>
      <c r="C42" s="13">
        <v>1.071906941157461</v>
      </c>
      <c r="D42" s="13">
        <v>0.5573198342053409</v>
      </c>
      <c r="E42" s="13">
        <v>0.8667998235306676</v>
      </c>
      <c r="F42" s="13">
        <v>0.657076624697043</v>
      </c>
      <c r="G42" s="13">
        <v>0.65582005707685</v>
      </c>
      <c r="H42" s="13">
        <v>1.3168255838896556</v>
      </c>
      <c r="I42" s="13">
        <v>0.6529613282163325</v>
      </c>
      <c r="J42" s="13">
        <v>0.651712852211728</v>
      </c>
    </row>
    <row r="43" spans="1:10" ht="13.5" thickBot="1">
      <c r="A43" s="12">
        <v>2026</v>
      </c>
      <c r="B43" s="13">
        <v>1.4289251419868187</v>
      </c>
      <c r="C43" s="13">
        <v>1.0835581035613466</v>
      </c>
      <c r="D43" s="13">
        <v>0.5694354827750222</v>
      </c>
      <c r="E43" s="13">
        <v>0.874966016504633</v>
      </c>
      <c r="F43" s="13">
        <v>0.6633319219523727</v>
      </c>
      <c r="G43" s="13">
        <v>0.6620596160902359</v>
      </c>
      <c r="H43" s="13">
        <v>1.3297284225940527</v>
      </c>
      <c r="I43" s="13">
        <v>0.659131677905772</v>
      </c>
      <c r="J43" s="13">
        <v>0.6578676016851261</v>
      </c>
    </row>
    <row r="44" spans="1:10" ht="13.5" thickBot="1">
      <c r="A44" s="12">
        <v>2027</v>
      </c>
      <c r="B44" s="13">
        <v>1.4416154185586376</v>
      </c>
      <c r="C44" s="13">
        <v>1.0930908728008895</v>
      </c>
      <c r="D44" s="13">
        <v>0.5694354827750222</v>
      </c>
      <c r="E44" s="13">
        <v>0.8831956608614577</v>
      </c>
      <c r="F44" s="13">
        <v>0.669632446901761</v>
      </c>
      <c r="G44" s="13">
        <v>0.6683597533464701</v>
      </c>
      <c r="H44" s="13">
        <v>1.342745473787596</v>
      </c>
      <c r="I44" s="13">
        <v>0.6653463020123462</v>
      </c>
      <c r="J44" s="13">
        <v>0.664070813752803</v>
      </c>
    </row>
    <row r="45" spans="1:10" ht="13.5" thickBot="1">
      <c r="A45" s="12">
        <v>2028</v>
      </c>
      <c r="B45" s="13">
        <v>1.453671181301866</v>
      </c>
      <c r="C45" s="13">
        <v>1.1015644454582607</v>
      </c>
      <c r="D45" s="13">
        <v>0.5694354827750222</v>
      </c>
      <c r="E45" s="13">
        <v>0.888509714175907</v>
      </c>
      <c r="F45" s="13">
        <v>0.6729961374877628</v>
      </c>
      <c r="G45" s="13">
        <v>0.671715788000272</v>
      </c>
      <c r="H45" s="13">
        <v>1.3528945224759084</v>
      </c>
      <c r="I45" s="13">
        <v>0.6686232443982681</v>
      </c>
      <c r="J45" s="13">
        <v>0.667342038866617</v>
      </c>
    </row>
    <row r="46" spans="1:10" ht="13.5" customHeight="1" thickBot="1">
      <c r="A46" s="12">
        <v>2029</v>
      </c>
      <c r="B46" s="13">
        <v>1.468582256273753</v>
      </c>
      <c r="C46" s="13">
        <v>1.1121564112799747</v>
      </c>
      <c r="D46" s="13">
        <v>0.5815511313447035</v>
      </c>
      <c r="E46" s="13">
        <v>0.8978687931476234</v>
      </c>
      <c r="F46" s="13">
        <v>0.680382444853535</v>
      </c>
      <c r="G46" s="13">
        <v>0.6790821023306381</v>
      </c>
      <c r="H46" s="13">
        <v>1.3671425304969178</v>
      </c>
      <c r="I46" s="13">
        <v>0.6759218502870367</v>
      </c>
      <c r="J46" s="13">
        <v>0.6746356593055651</v>
      </c>
    </row>
    <row r="47" spans="1:10" ht="13.5" thickBot="1">
      <c r="A47" s="12">
        <v>2030</v>
      </c>
      <c r="B47" s="13">
        <v>1.4857141296457086</v>
      </c>
      <c r="C47" s="13">
        <v>1.1259259668482031</v>
      </c>
      <c r="D47" s="13">
        <v>0.5815511313447035</v>
      </c>
      <c r="E47" s="13">
        <v>0.9072976686404849</v>
      </c>
      <c r="F47" s="13">
        <v>0.6878154627885811</v>
      </c>
      <c r="G47" s="13">
        <v>0.6864968792552831</v>
      </c>
      <c r="H47" s="13">
        <v>1.3815079235762173</v>
      </c>
      <c r="I47" s="13">
        <v>0.6832662134681549</v>
      </c>
      <c r="J47" s="13">
        <v>0.6819656266902224</v>
      </c>
    </row>
  </sheetData>
  <sheetProtection/>
  <mergeCells count="6">
    <mergeCell ref="A1:I1"/>
    <mergeCell ref="A2:J2"/>
    <mergeCell ref="A3:I3"/>
    <mergeCell ref="B5:D5"/>
    <mergeCell ref="E5:G5"/>
    <mergeCell ref="H5:J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Baseline Natural Gas Planning Area and Sector High</dc:title>
  <dc:subject/>
  <dc:creator>Kavalec, Chris@Energy</dc:creator>
  <cp:keywords/>
  <dc:description/>
  <cp:lastModifiedBy>CNRA</cp:lastModifiedBy>
  <dcterms:created xsi:type="dcterms:W3CDTF">2014-02-07T17:53:54Z</dcterms:created>
  <dcterms:modified xsi:type="dcterms:W3CDTF">2018-01-21T05:57:24Z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Z5JXHV6S7NA6-3-114137</vt:lpwstr>
  </property>
  <property fmtid="{D5CDD505-2E9C-101B-9397-08002B2CF9AE}" pid="4" name="_dlc_DocIdItemGu">
    <vt:lpwstr>d43a0ba6-194c-4b6d-a5ce-404383840ec1</vt:lpwstr>
  </property>
  <property fmtid="{D5CDD505-2E9C-101B-9397-08002B2CF9AE}" pid="5" name="_dlc_DocIdU">
    <vt:lpwstr>http://efilingspinternal/_layouts/DocIdRedir.aspx?ID=Z5JXHV6S7NA6-3-114137, Z5JXHV6S7NA6-3-114137</vt:lpwstr>
  </property>
  <property fmtid="{D5CDD505-2E9C-101B-9397-08002B2CF9AE}" pid="6" name="_CopySour">
    <vt:lpwstr>http://efilingspinternal/PendingDocuments/17-IEPR-03/20180122T142709_CED_2017_Revised_Baseline_Natural_Gas_Planning_Area_and_Sector.xls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157;#CED 2018-2030 Revised Forecast Adoption 02-21-18 Business Meeting|9ba88596-079d-46b4-8c04-47f9248e8d9f;#87;#IEPR Reports|1a96db64-c85f-491f-ba69-812585a0c007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2575600.00000000</vt:lpwstr>
  </property>
  <property fmtid="{D5CDD505-2E9C-101B-9397-08002B2CF9AE}" pid="14" name="bfc617c42d804116a0a5feb0906d72">
    <vt:lpwstr>CED 2018-2030 Revised Forecast Adoption 02-21-18 Business Meeting|9ba88596-079d-46b4-8c04-47f9248e8d9f;IEPR Reports|1a96db64-c85f-491f-ba69-812585a0c007</vt:lpwstr>
  </property>
  <property fmtid="{D5CDD505-2E9C-101B-9397-08002B2CF9AE}" pid="15" name="TaxCatchA">
    <vt:lpwstr>87;#IEPR Reports|1a96db64-c85f-491f-ba69-812585a0c007;#157;#CED 2018-2030 Revised Forecast Adoption 02-21-18 Business Meeting|9ba88596-079d-46b4-8c04-47f9248e8d9f;#8;#Commission Staff|33d9c16f-f938-4210-84d3-7f3ed959b9d5;#6;#Document|6786e4f6-aafd-416d-a9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k2a3b5fc29f742a38f72e68b777baa">
    <vt:lpwstr>Document|f3c81208-9d0f-49cc-afc5-e227f36ec0e7</vt:lpwstr>
  </property>
  <property fmtid="{D5CDD505-2E9C-101B-9397-08002B2CF9AE}" pid="18" name="Document Ty">
    <vt:lpwstr>3;#Document|f3c81208-9d0f-49cc-afc5-e227f36ec0e7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