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7a" sheetId="7" r:id="rId7"/>
    <sheet name="Form 2.2" sheetId="8" r:id="rId8"/>
  </sheets>
  <definedNames/>
  <calcPr fullCalcOnLoad="1"/>
</workbook>
</file>

<file path=xl/sharedStrings.xml><?xml version="1.0" encoding="utf-8"?>
<sst xmlns="http://schemas.openxmlformats.org/spreadsheetml/2006/main" count="165" uniqueCount="79">
  <si>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</si>
  <si>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</si>
  <si>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</si>
  <si>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</si>
  <si>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</si>
  <si>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</si>
  <si>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</si>
  <si>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</si>
  <si>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</si>
  <si>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</si>
  <si>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</si>
  <si>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</si>
  <si>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</si>
  <si>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</si>
  <si>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</si>
  <si>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</si>
  <si>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</si>
  <si>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</si>
  <si>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</si>
  <si>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</si>
  <si>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</si>
  <si>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</si>
  <si>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</si>
  <si>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</si>
  <si>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</si>
  <si>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</si>
  <si>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</si>
  <si>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</si>
  <si>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Electricity Sales by Sector (GWh)</t>
  </si>
  <si>
    <t>Total Sales</t>
  </si>
  <si>
    <t>Last historic year is 2015. Sales excludes self-generation.</t>
  </si>
  <si>
    <t>Gross
Generation</t>
  </si>
  <si>
    <t>Non-PV
Self Generation</t>
  </si>
  <si>
    <t>PV</t>
  </si>
  <si>
    <t>Total
Private Supply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</si>
  <si>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</si>
  <si>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</si>
  <si>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</si>
  <si>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</si>
  <si>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</si>
  <si>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</si>
  <si>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</si>
  <si>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</si>
  <si>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</si>
  <si>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</si>
  <si>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Private Supply by Sector (GWh)</t>
  </si>
  <si>
    <t>Planning Area Economic and Demographic Assumptions</t>
  </si>
  <si>
    <t>Population
(Thousands)</t>
  </si>
  <si>
    <t>Manufacturing
Output
(Millions 2009$)</t>
  </si>
  <si>
    <t>Last historic year is 2015.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</si>
  <si>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</si>
  <si>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</si>
  <si>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</si>
  <si>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</si>
  <si>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</si>
  <si>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</si>
  <si>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</si>
  <si>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</si>
  <si>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</si>
  <si>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</si>
  <si>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</si>
  <si>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</si>
  <si>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</si>
  <si>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</si>
  <si>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</si>
  <si>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</si>
  <si>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</si>
  <si>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</si>
  <si>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</si>
  <si>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</si>
  <si>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</si>
  <si>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California Energy Demand 2018-2028 Preliminary Baseline Forecast - High Demand Case</t>
  </si>
  <si>
    <t>Form 1.1 - STATEWIDE</t>
  </si>
  <si>
    <t>Form 1.1b - STATEWIDE</t>
  </si>
  <si>
    <t>Form 1.2 - STATEWIDE</t>
  </si>
  <si>
    <t>Form 1.3 - STATEWIDE</t>
  </si>
  <si>
    <t>Form 1.4 - STATEWIDE</t>
  </si>
  <si>
    <t>Form 1.7a - STATEWIDE</t>
  </si>
  <si>
    <t>Form 2.2 - STATEWIDE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</si>
</sst>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15">
      <c r="A2" s="10" t="s">
        <v>51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55</v>
      </c>
    </row>
    <row r="9" ht="15">
      <c r="A9" s="2" t="s">
        <v>64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67013.24624599998</v>
      </c>
      <c r="C6" s="7">
        <v>0</v>
      </c>
      <c r="D6" s="7">
        <v>72097.43923233484</v>
      </c>
      <c r="E6" s="7">
        <v>0</v>
      </c>
      <c r="F6" s="7">
        <v>46836.28434086384</v>
      </c>
      <c r="G6" s="7">
        <v>7051.879265813635</v>
      </c>
      <c r="H6" s="7">
        <v>20561.877006000006</v>
      </c>
      <c r="I6" s="7">
        <v>12438.555737645875</v>
      </c>
      <c r="J6" s="7">
        <v>1593.8363860000002</v>
      </c>
      <c r="K6" s="7">
        <v>227593.1182146582</v>
      </c>
      <c r="L6" s="13"/>
    </row>
    <row r="7" spans="1:11" ht="15.75" thickBot="1">
      <c r="A7" s="6">
        <v>1991</v>
      </c>
      <c r="B7" s="7">
        <v>66457.59437699999</v>
      </c>
      <c r="C7" s="7">
        <v>0</v>
      </c>
      <c r="D7" s="7">
        <v>71823.53201643626</v>
      </c>
      <c r="E7" s="7">
        <v>0</v>
      </c>
      <c r="F7" s="7">
        <v>45704.23115078539</v>
      </c>
      <c r="G7" s="7">
        <v>6980.847341357452</v>
      </c>
      <c r="H7" s="7">
        <v>16099.674566000007</v>
      </c>
      <c r="I7" s="7">
        <v>12501.310499022362</v>
      </c>
      <c r="J7" s="7">
        <v>1627.4133689999999</v>
      </c>
      <c r="K7" s="7">
        <v>221194.60331960148</v>
      </c>
    </row>
    <row r="8" spans="1:11" ht="15.75" thickBot="1">
      <c r="A8" s="6">
        <v>1992</v>
      </c>
      <c r="B8" s="7">
        <v>67437.4660174898</v>
      </c>
      <c r="C8" s="7">
        <v>0</v>
      </c>
      <c r="D8" s="7">
        <v>75645.42787568638</v>
      </c>
      <c r="E8" s="7">
        <v>0</v>
      </c>
      <c r="F8" s="7">
        <v>45649.03295878783</v>
      </c>
      <c r="G8" s="7">
        <v>6644.581095201115</v>
      </c>
      <c r="H8" s="7">
        <v>15238.046842229382</v>
      </c>
      <c r="I8" s="7">
        <v>12679.844472867713</v>
      </c>
      <c r="J8" s="7">
        <v>1655.038771184178</v>
      </c>
      <c r="K8" s="7">
        <v>224949.43803344647</v>
      </c>
    </row>
    <row r="9" spans="1:11" ht="15.75" thickBot="1">
      <c r="A9" s="6">
        <v>1993</v>
      </c>
      <c r="B9" s="7">
        <v>66621.84120129055</v>
      </c>
      <c r="C9" s="7">
        <v>0</v>
      </c>
      <c r="D9" s="7">
        <v>75929.94815285467</v>
      </c>
      <c r="E9" s="7">
        <v>0</v>
      </c>
      <c r="F9" s="7">
        <v>45066.05653472646</v>
      </c>
      <c r="G9" s="7">
        <v>6334.750083435667</v>
      </c>
      <c r="H9" s="7">
        <v>15688.896553305096</v>
      </c>
      <c r="I9" s="7">
        <v>12728.539905419164</v>
      </c>
      <c r="J9" s="7">
        <v>1650.038496118561</v>
      </c>
      <c r="K9" s="7">
        <v>224020.07092715017</v>
      </c>
    </row>
    <row r="10" spans="1:11" ht="15.75" thickBot="1">
      <c r="A10" s="6">
        <v>1994</v>
      </c>
      <c r="B10" s="7">
        <v>68121.4903318253</v>
      </c>
      <c r="C10" s="7">
        <v>0</v>
      </c>
      <c r="D10" s="7">
        <v>76903.90944661867</v>
      </c>
      <c r="E10" s="7">
        <v>0</v>
      </c>
      <c r="F10" s="7">
        <v>45399.32795350413</v>
      </c>
      <c r="G10" s="7">
        <v>5843.354363456252</v>
      </c>
      <c r="H10" s="7">
        <v>16781.219076920836</v>
      </c>
      <c r="I10" s="7">
        <v>12649.633907293099</v>
      </c>
      <c r="J10" s="7">
        <v>1674.935673601845</v>
      </c>
      <c r="K10" s="7">
        <v>227373.87075322017</v>
      </c>
    </row>
    <row r="11" spans="1:11" ht="15.75" thickBot="1">
      <c r="A11" s="6">
        <v>1995</v>
      </c>
      <c r="B11" s="7">
        <v>68824.98086905234</v>
      </c>
      <c r="C11" s="7">
        <v>0</v>
      </c>
      <c r="D11" s="7">
        <v>77606.9429222737</v>
      </c>
      <c r="E11" s="7">
        <v>0</v>
      </c>
      <c r="F11" s="7">
        <v>46266.63385877428</v>
      </c>
      <c r="G11" s="7">
        <v>6020.533031073268</v>
      </c>
      <c r="H11" s="7">
        <v>14087.53049917483</v>
      </c>
      <c r="I11" s="7">
        <v>12862.719709064613</v>
      </c>
      <c r="J11" s="7">
        <v>1622.6046610084734</v>
      </c>
      <c r="K11" s="7">
        <v>227291.94555042151</v>
      </c>
    </row>
    <row r="12" spans="1:11" ht="15.75" thickBot="1">
      <c r="A12" s="6">
        <v>1996</v>
      </c>
      <c r="B12" s="7">
        <v>70639.09046483187</v>
      </c>
      <c r="C12" s="7">
        <v>0</v>
      </c>
      <c r="D12" s="7">
        <v>80534.49427428834</v>
      </c>
      <c r="E12" s="7">
        <v>0</v>
      </c>
      <c r="F12" s="7">
        <v>46731.476269159</v>
      </c>
      <c r="G12" s="7">
        <v>6252.4553018924125</v>
      </c>
      <c r="H12" s="7">
        <v>16631.4266709686</v>
      </c>
      <c r="I12" s="7">
        <v>13131.089927388035</v>
      </c>
      <c r="J12" s="7">
        <v>1689.8411837596207</v>
      </c>
      <c r="K12" s="7">
        <v>235609.87409228788</v>
      </c>
    </row>
    <row r="13" spans="1:11" ht="15.75" thickBot="1">
      <c r="A13" s="6">
        <v>1997</v>
      </c>
      <c r="B13" s="7">
        <v>72889.73699783407</v>
      </c>
      <c r="C13" s="7">
        <v>0</v>
      </c>
      <c r="D13" s="7">
        <v>83613.16255283372</v>
      </c>
      <c r="E13" s="7">
        <v>0</v>
      </c>
      <c r="F13" s="7">
        <v>48140.26443949807</v>
      </c>
      <c r="G13" s="7">
        <v>6165.240961137589</v>
      </c>
      <c r="H13" s="7">
        <v>17246.958668399835</v>
      </c>
      <c r="I13" s="7">
        <v>13651.53305071374</v>
      </c>
      <c r="J13" s="7">
        <v>1701.6298582394982</v>
      </c>
      <c r="K13" s="7">
        <v>243408.5265286565</v>
      </c>
    </row>
    <row r="14" spans="1:11" ht="15.75" thickBot="1">
      <c r="A14" s="6">
        <v>1998</v>
      </c>
      <c r="B14" s="7">
        <v>74033.60189563746</v>
      </c>
      <c r="C14" s="7">
        <v>0</v>
      </c>
      <c r="D14" s="7">
        <v>85877.40959575895</v>
      </c>
      <c r="E14" s="7">
        <v>0</v>
      </c>
      <c r="F14" s="7">
        <v>46536.91497484263</v>
      </c>
      <c r="G14" s="7">
        <v>5919.231956308662</v>
      </c>
      <c r="H14" s="7">
        <v>13260.888619172141</v>
      </c>
      <c r="I14" s="7">
        <v>13493.632922029645</v>
      </c>
      <c r="J14" s="7">
        <v>1799.3261970937133</v>
      </c>
      <c r="K14" s="7">
        <v>240921.00616084322</v>
      </c>
    </row>
    <row r="15" spans="1:11" ht="15.75" thickBot="1">
      <c r="A15" s="6">
        <v>1999</v>
      </c>
      <c r="B15" s="7">
        <v>75820.52494444122</v>
      </c>
      <c r="C15" s="7">
        <v>0</v>
      </c>
      <c r="D15" s="7">
        <v>89571.54784258129</v>
      </c>
      <c r="E15" s="7">
        <v>0</v>
      </c>
      <c r="F15" s="7">
        <v>47872.101979034385</v>
      </c>
      <c r="G15" s="7">
        <v>5677.375701355752</v>
      </c>
      <c r="H15" s="7">
        <v>18180.771639585866</v>
      </c>
      <c r="I15" s="7">
        <v>14487.595133166913</v>
      </c>
      <c r="J15" s="7">
        <v>1680.314227841999</v>
      </c>
      <c r="K15" s="7">
        <v>253290.2314680074</v>
      </c>
    </row>
    <row r="16" spans="1:11" ht="15.75" thickBot="1">
      <c r="A16" s="6">
        <v>2000</v>
      </c>
      <c r="B16" s="7">
        <v>79526.45648350035</v>
      </c>
      <c r="C16" s="7">
        <v>0</v>
      </c>
      <c r="D16" s="7">
        <v>93722.86856168318</v>
      </c>
      <c r="E16" s="7">
        <v>0</v>
      </c>
      <c r="F16" s="7">
        <v>48099.115949336425</v>
      </c>
      <c r="G16" s="7">
        <v>6077.4164720804065</v>
      </c>
      <c r="H16" s="7">
        <v>17607.752326426547</v>
      </c>
      <c r="I16" s="7">
        <v>14443.81210003587</v>
      </c>
      <c r="J16" s="7">
        <v>1462.5198375127743</v>
      </c>
      <c r="K16" s="7">
        <v>260939.94173057552</v>
      </c>
    </row>
    <row r="17" spans="1:11" ht="15.75" thickBot="1">
      <c r="A17" s="6">
        <v>2001</v>
      </c>
      <c r="B17" s="7">
        <v>75237.94886577367</v>
      </c>
      <c r="C17" s="7">
        <v>0</v>
      </c>
      <c r="D17" s="7">
        <v>91435.84724960689</v>
      </c>
      <c r="E17" s="7">
        <v>0</v>
      </c>
      <c r="F17" s="7">
        <v>45103.489543206975</v>
      </c>
      <c r="G17" s="7">
        <v>5801.395562045164</v>
      </c>
      <c r="H17" s="7">
        <v>18946.429711899164</v>
      </c>
      <c r="I17" s="7">
        <v>13041.725396529322</v>
      </c>
      <c r="J17" s="7">
        <v>1513.3490632242965</v>
      </c>
      <c r="K17" s="7">
        <v>251080.18539228546</v>
      </c>
    </row>
    <row r="18" spans="1:11" ht="15.75" thickBot="1">
      <c r="A18" s="6">
        <v>2002</v>
      </c>
      <c r="B18" s="7">
        <v>76764.11041646964</v>
      </c>
      <c r="C18" s="7">
        <v>0</v>
      </c>
      <c r="D18" s="7">
        <v>93337.96429425651</v>
      </c>
      <c r="E18" s="7">
        <v>0</v>
      </c>
      <c r="F18" s="7">
        <v>45140.288737732495</v>
      </c>
      <c r="G18" s="7">
        <v>5737.326949963498</v>
      </c>
      <c r="H18" s="7">
        <v>20806.512714003744</v>
      </c>
      <c r="I18" s="7">
        <v>13074.342715002154</v>
      </c>
      <c r="J18" s="7">
        <v>1481.8523423848799</v>
      </c>
      <c r="K18" s="7">
        <v>256342.39816981295</v>
      </c>
    </row>
    <row r="19" spans="1:11" ht="15.75" thickBot="1">
      <c r="A19" s="6">
        <v>2003</v>
      </c>
      <c r="B19" s="7">
        <v>81713.76028234034</v>
      </c>
      <c r="C19" s="7">
        <v>0</v>
      </c>
      <c r="D19" s="7">
        <v>97151.52967116615</v>
      </c>
      <c r="E19" s="7">
        <v>0</v>
      </c>
      <c r="F19" s="7">
        <v>43000.31959188605</v>
      </c>
      <c r="G19" s="7">
        <v>6283.11449008993</v>
      </c>
      <c r="H19" s="7">
        <v>19324.8451459756</v>
      </c>
      <c r="I19" s="7">
        <v>12975.794614840965</v>
      </c>
      <c r="J19" s="7">
        <v>1517.556216583935</v>
      </c>
      <c r="K19" s="7">
        <v>261966.920012883</v>
      </c>
    </row>
    <row r="20" spans="1:11" ht="15.75" thickBot="1">
      <c r="A20" s="6">
        <v>2004</v>
      </c>
      <c r="B20" s="7">
        <v>83840.50383931602</v>
      </c>
      <c r="C20" s="7">
        <v>0</v>
      </c>
      <c r="D20" s="7">
        <v>99482.5538006761</v>
      </c>
      <c r="E20" s="7">
        <v>0</v>
      </c>
      <c r="F20" s="7">
        <v>44170.46479319157</v>
      </c>
      <c r="G20" s="7">
        <v>6887.460807907172</v>
      </c>
      <c r="H20" s="7">
        <v>21845.558633698547</v>
      </c>
      <c r="I20" s="7">
        <v>13281.160072551611</v>
      </c>
      <c r="J20" s="7">
        <v>1547.50750956841</v>
      </c>
      <c r="K20" s="7">
        <v>271055.20945690945</v>
      </c>
    </row>
    <row r="21" spans="1:11" ht="15.75" thickBot="1">
      <c r="A21" s="6">
        <v>2005</v>
      </c>
      <c r="B21" s="7">
        <v>85684.12078283665</v>
      </c>
      <c r="C21" s="7">
        <v>0</v>
      </c>
      <c r="D21" s="7">
        <v>100155.05565525027</v>
      </c>
      <c r="E21" s="7">
        <v>0</v>
      </c>
      <c r="F21" s="7">
        <v>44638.70294081854</v>
      </c>
      <c r="G21" s="7">
        <v>7083.102105901191</v>
      </c>
      <c r="H21" s="7">
        <v>19464.971361827862</v>
      </c>
      <c r="I21" s="7">
        <v>14171.300358600047</v>
      </c>
      <c r="J21" s="7">
        <v>1544.1547680313342</v>
      </c>
      <c r="K21" s="7">
        <v>272741.40797326586</v>
      </c>
    </row>
    <row r="22" spans="1:11" ht="15.75" thickBot="1">
      <c r="A22" s="6">
        <v>2006</v>
      </c>
      <c r="B22" s="7">
        <v>89741.46511805509</v>
      </c>
      <c r="C22" s="7">
        <v>0</v>
      </c>
      <c r="D22" s="7">
        <v>103445.5349028891</v>
      </c>
      <c r="E22" s="7">
        <v>0</v>
      </c>
      <c r="F22" s="7">
        <v>44330.19734170931</v>
      </c>
      <c r="G22" s="7">
        <v>7377.24729757374</v>
      </c>
      <c r="H22" s="7">
        <v>20642.643583146597</v>
      </c>
      <c r="I22" s="7">
        <v>14551.791683921354</v>
      </c>
      <c r="J22" s="7">
        <v>1556.216607410005</v>
      </c>
      <c r="K22" s="7">
        <v>281645.0965347052</v>
      </c>
    </row>
    <row r="23" spans="1:11" ht="15.75" thickBot="1">
      <c r="A23" s="6">
        <v>2007</v>
      </c>
      <c r="B23" s="7">
        <v>89125.26951955134</v>
      </c>
      <c r="C23" s="7">
        <v>0</v>
      </c>
      <c r="D23" s="7">
        <v>104639.06649982036</v>
      </c>
      <c r="E23" s="7">
        <v>0</v>
      </c>
      <c r="F23" s="7">
        <v>44613.6326335377</v>
      </c>
      <c r="G23" s="7">
        <v>7719.382275457597</v>
      </c>
      <c r="H23" s="7">
        <v>22737.275372995377</v>
      </c>
      <c r="I23" s="7">
        <v>14927.230054756697</v>
      </c>
      <c r="J23" s="7">
        <v>1562.2846055637851</v>
      </c>
      <c r="K23" s="7">
        <v>285324.14096168283</v>
      </c>
    </row>
    <row r="24" spans="1:11" ht="15.75" thickBot="1">
      <c r="A24" s="6">
        <v>2008</v>
      </c>
      <c r="B24" s="7">
        <v>90976.20228072819</v>
      </c>
      <c r="C24" s="7">
        <v>0</v>
      </c>
      <c r="D24" s="7">
        <v>105832.19828251473</v>
      </c>
      <c r="E24" s="7">
        <v>0</v>
      </c>
      <c r="F24" s="7">
        <v>44120.10903986499</v>
      </c>
      <c r="G24" s="7">
        <v>7816.448976717567</v>
      </c>
      <c r="H24" s="7">
        <v>19497.60076244636</v>
      </c>
      <c r="I24" s="7">
        <v>15516.439951352488</v>
      </c>
      <c r="J24" s="7">
        <v>1597.7505287058175</v>
      </c>
      <c r="K24" s="7">
        <v>285356.74982233014</v>
      </c>
    </row>
    <row r="25" spans="1:11" ht="15.75" thickBot="1">
      <c r="A25" s="6">
        <v>2009</v>
      </c>
      <c r="B25" s="7">
        <v>90114.23116336582</v>
      </c>
      <c r="C25" s="7">
        <v>0</v>
      </c>
      <c r="D25" s="7">
        <v>102464.7003601248</v>
      </c>
      <c r="E25" s="7">
        <v>0</v>
      </c>
      <c r="F25" s="7">
        <v>40016.798005414086</v>
      </c>
      <c r="G25" s="7">
        <v>7810.678335827434</v>
      </c>
      <c r="H25" s="7">
        <v>19305.347024165592</v>
      </c>
      <c r="I25" s="7">
        <v>15822.278888089839</v>
      </c>
      <c r="J25" s="7">
        <v>1584.1317312717074</v>
      </c>
      <c r="K25" s="7">
        <v>277118.16550825926</v>
      </c>
    </row>
    <row r="26" spans="1:11" ht="15.75" thickBot="1">
      <c r="A26" s="6">
        <v>2010</v>
      </c>
      <c r="B26" s="7">
        <v>87477.28363054965</v>
      </c>
      <c r="C26" s="7">
        <v>0</v>
      </c>
      <c r="D26" s="7">
        <v>100210.93862152456</v>
      </c>
      <c r="E26" s="7">
        <v>0</v>
      </c>
      <c r="F26" s="7">
        <v>40005.33745245631</v>
      </c>
      <c r="G26" s="7">
        <v>7611.558201963144</v>
      </c>
      <c r="H26" s="7">
        <v>20083.892876368896</v>
      </c>
      <c r="I26" s="7">
        <v>15641.156022653653</v>
      </c>
      <c r="J26" s="7">
        <v>1538.2656459251514</v>
      </c>
      <c r="K26" s="7">
        <v>272568.43245144136</v>
      </c>
    </row>
    <row r="27" spans="1:11" ht="15.75" thickBot="1">
      <c r="A27" s="6">
        <v>2011</v>
      </c>
      <c r="B27" s="7">
        <v>88777.2284155851</v>
      </c>
      <c r="C27" s="7">
        <v>0</v>
      </c>
      <c r="D27" s="7">
        <v>100665.75498060296</v>
      </c>
      <c r="E27" s="7">
        <v>0</v>
      </c>
      <c r="F27" s="7">
        <v>40466.2020261304</v>
      </c>
      <c r="G27" s="7">
        <v>7800.993043621611</v>
      </c>
      <c r="H27" s="7">
        <v>20154.25447520112</v>
      </c>
      <c r="I27" s="7">
        <v>16031.214988289339</v>
      </c>
      <c r="J27" s="7">
        <v>1487.7349120480087</v>
      </c>
      <c r="K27" s="7">
        <v>275383.3828414785</v>
      </c>
    </row>
    <row r="28" spans="1:11" ht="15.75" thickBot="1">
      <c r="A28" s="6">
        <v>2012</v>
      </c>
      <c r="B28" s="7">
        <v>91151.36681471267</v>
      </c>
      <c r="C28" s="7">
        <v>0</v>
      </c>
      <c r="D28" s="7">
        <v>103323.27632728028</v>
      </c>
      <c r="E28" s="7">
        <v>0</v>
      </c>
      <c r="F28" s="7">
        <v>40643.60416185039</v>
      </c>
      <c r="G28" s="7">
        <v>7522.758705488599</v>
      </c>
      <c r="H28" s="7">
        <v>20975.718833932195</v>
      </c>
      <c r="I28" s="7">
        <v>15974.140922859799</v>
      </c>
      <c r="J28" s="7">
        <v>1444.9680243526554</v>
      </c>
      <c r="K28" s="7">
        <v>281035.83379047667</v>
      </c>
    </row>
    <row r="29" spans="1:11" ht="15.75" thickBot="1">
      <c r="A29" s="6">
        <v>2013</v>
      </c>
      <c r="B29" s="7">
        <v>90047.95055503643</v>
      </c>
      <c r="C29" s="7">
        <v>0</v>
      </c>
      <c r="D29" s="7">
        <v>103299.29810482642</v>
      </c>
      <c r="E29" s="7">
        <v>0</v>
      </c>
      <c r="F29" s="7">
        <v>40609.09315077569</v>
      </c>
      <c r="G29" s="7">
        <v>7344.390850491238</v>
      </c>
      <c r="H29" s="7">
        <v>20560.12965797357</v>
      </c>
      <c r="I29" s="7">
        <v>15656.70238576666</v>
      </c>
      <c r="J29" s="7">
        <v>1365.4669518745643</v>
      </c>
      <c r="K29" s="7">
        <v>278883.0316567446</v>
      </c>
    </row>
    <row r="30" spans="1:11" ht="15.75" thickBot="1">
      <c r="A30" s="6">
        <v>2014</v>
      </c>
      <c r="B30" s="7">
        <v>90092.34015554364</v>
      </c>
      <c r="C30" s="7">
        <v>0</v>
      </c>
      <c r="D30" s="7">
        <v>106211.17464699241</v>
      </c>
      <c r="E30" s="7">
        <v>0</v>
      </c>
      <c r="F30" s="7">
        <v>41415.49624196057</v>
      </c>
      <c r="G30" s="7">
        <v>7723.147900755416</v>
      </c>
      <c r="H30" s="7">
        <v>18609.07092736928</v>
      </c>
      <c r="I30" s="7">
        <v>15087.20380031612</v>
      </c>
      <c r="J30" s="7">
        <v>1361.2946989244915</v>
      </c>
      <c r="K30" s="7">
        <v>280499.728371862</v>
      </c>
    </row>
    <row r="31" spans="1:11" ht="15.75" thickBot="1">
      <c r="A31" s="6">
        <v>2015</v>
      </c>
      <c r="B31" s="7">
        <v>88075.60901249397</v>
      </c>
      <c r="C31" s="7">
        <v>612.771215219562</v>
      </c>
      <c r="D31" s="7">
        <v>107359.82259070977</v>
      </c>
      <c r="E31" s="7">
        <v>80.61556140103686</v>
      </c>
      <c r="F31" s="7">
        <v>40819.75832941066</v>
      </c>
      <c r="G31" s="7">
        <v>8945.013370359675</v>
      </c>
      <c r="H31" s="7">
        <v>18851.65116712429</v>
      </c>
      <c r="I31" s="7">
        <v>15300.75067649054</v>
      </c>
      <c r="J31" s="7">
        <v>1357.4023262944254</v>
      </c>
      <c r="K31" s="7">
        <v>280710.00747288327</v>
      </c>
    </row>
    <row r="32" spans="1:11" ht="15.75" thickBot="1">
      <c r="A32" s="6">
        <v>2016</v>
      </c>
      <c r="B32" s="7">
        <v>87743.04382698511</v>
      </c>
      <c r="C32" s="7">
        <v>998.0947274852064</v>
      </c>
      <c r="D32" s="7">
        <v>106888.27437399396</v>
      </c>
      <c r="E32" s="7">
        <v>168.65179107228008</v>
      </c>
      <c r="F32" s="7">
        <v>39900.17524170903</v>
      </c>
      <c r="G32" s="7">
        <v>8661.91816106128</v>
      </c>
      <c r="H32" s="7">
        <v>21609.929875184673</v>
      </c>
      <c r="I32" s="7">
        <v>15503.049110870996</v>
      </c>
      <c r="J32" s="7">
        <v>1357.4023262944254</v>
      </c>
      <c r="K32" s="7">
        <v>281663.7929160994</v>
      </c>
    </row>
    <row r="33" spans="1:11" ht="15.75" thickBot="1">
      <c r="A33" s="6">
        <v>2017</v>
      </c>
      <c r="B33" s="7">
        <v>89494.70742179542</v>
      </c>
      <c r="C33" s="7">
        <v>1276.6222009168187</v>
      </c>
      <c r="D33" s="7">
        <v>107517.73766026254</v>
      </c>
      <c r="E33" s="7">
        <v>308.112434156432</v>
      </c>
      <c r="F33" s="7">
        <v>40044.340033636785</v>
      </c>
      <c r="G33" s="7">
        <v>8617.010219620142</v>
      </c>
      <c r="H33" s="7">
        <v>21281.694917350876</v>
      </c>
      <c r="I33" s="7">
        <v>15694.913545688481</v>
      </c>
      <c r="J33" s="7">
        <v>1357.4023262944254</v>
      </c>
      <c r="K33" s="7">
        <v>284007.80612464866</v>
      </c>
    </row>
    <row r="34" spans="1:11" ht="15.75" thickBot="1">
      <c r="A34" s="6">
        <v>2018</v>
      </c>
      <c r="B34" s="7">
        <v>91245.94967036534</v>
      </c>
      <c r="C34" s="7">
        <v>1564.9609061657993</v>
      </c>
      <c r="D34" s="7">
        <v>108539.03536186006</v>
      </c>
      <c r="E34" s="7">
        <v>454.6641083178783</v>
      </c>
      <c r="F34" s="7">
        <v>40343.129614918274</v>
      </c>
      <c r="G34" s="7">
        <v>8635.707683050203</v>
      </c>
      <c r="H34" s="7">
        <v>21298.647990803474</v>
      </c>
      <c r="I34" s="7">
        <v>15868.428371876118</v>
      </c>
      <c r="J34" s="7">
        <v>1357.4023262944254</v>
      </c>
      <c r="K34" s="7">
        <v>287288.30101916794</v>
      </c>
    </row>
    <row r="35" spans="1:11" ht="15.75" thickBot="1">
      <c r="A35" s="6">
        <v>2019</v>
      </c>
      <c r="B35" s="7">
        <v>93411.28425536305</v>
      </c>
      <c r="C35" s="7">
        <v>1894.4655595081067</v>
      </c>
      <c r="D35" s="7">
        <v>110072.25386810697</v>
      </c>
      <c r="E35" s="7">
        <v>639.8926082617744</v>
      </c>
      <c r="F35" s="7">
        <v>40495.73370059702</v>
      </c>
      <c r="G35" s="7">
        <v>8653.442238433077</v>
      </c>
      <c r="H35" s="7">
        <v>21407.17443708297</v>
      </c>
      <c r="I35" s="7">
        <v>16048.237994314268</v>
      </c>
      <c r="J35" s="7">
        <v>1357.4023262944254</v>
      </c>
      <c r="K35" s="7">
        <v>291445.5288201918</v>
      </c>
    </row>
    <row r="36" spans="1:11" ht="15.75" thickBot="1">
      <c r="A36" s="6">
        <v>2020</v>
      </c>
      <c r="B36" s="7">
        <v>96040.49851514872</v>
      </c>
      <c r="C36" s="7">
        <v>2202.8623858154797</v>
      </c>
      <c r="D36" s="7">
        <v>112004.15468868494</v>
      </c>
      <c r="E36" s="7">
        <v>805.6842352048235</v>
      </c>
      <c r="F36" s="7">
        <v>40525.60716242291</v>
      </c>
      <c r="G36" s="7">
        <v>8656.387483622457</v>
      </c>
      <c r="H36" s="7">
        <v>21557.38141689717</v>
      </c>
      <c r="I36" s="7">
        <v>16227.524834390677</v>
      </c>
      <c r="J36" s="7">
        <v>1357.4023262944254</v>
      </c>
      <c r="K36" s="7">
        <v>296368.9564274613</v>
      </c>
    </row>
    <row r="37" spans="1:11" ht="15.75" thickBot="1">
      <c r="A37" s="6">
        <v>2021</v>
      </c>
      <c r="B37" s="7">
        <v>98565.86988718528</v>
      </c>
      <c r="C37" s="7">
        <v>2530.2493206085455</v>
      </c>
      <c r="D37" s="7">
        <v>113642.9902028517</v>
      </c>
      <c r="E37" s="7">
        <v>977.1670533188852</v>
      </c>
      <c r="F37" s="7">
        <v>40846.71867087325</v>
      </c>
      <c r="G37" s="7">
        <v>8667.02500399247</v>
      </c>
      <c r="H37" s="7">
        <v>21702.7031413098</v>
      </c>
      <c r="I37" s="7">
        <v>16357.880984537138</v>
      </c>
      <c r="J37" s="7">
        <v>1357.4023262944254</v>
      </c>
      <c r="K37" s="7">
        <v>301140.5902170441</v>
      </c>
    </row>
    <row r="38" spans="1:11" ht="15.75" thickBot="1">
      <c r="A38" s="6">
        <v>2022</v>
      </c>
      <c r="B38" s="7">
        <v>101381.39114385858</v>
      </c>
      <c r="C38" s="7">
        <v>2870.564299401654</v>
      </c>
      <c r="D38" s="7">
        <v>115745.74610643291</v>
      </c>
      <c r="E38" s="7">
        <v>1153.707585487915</v>
      </c>
      <c r="F38" s="7">
        <v>41132.67472363005</v>
      </c>
      <c r="G38" s="7">
        <v>8682.89582798388</v>
      </c>
      <c r="H38" s="7">
        <v>21871.460122683955</v>
      </c>
      <c r="I38" s="7">
        <v>16494.726448289402</v>
      </c>
      <c r="J38" s="7">
        <v>1357.4023262944254</v>
      </c>
      <c r="K38" s="7">
        <v>306666.29669917317</v>
      </c>
    </row>
    <row r="39" spans="1:11" ht="15.75" thickBot="1">
      <c r="A39" s="6">
        <v>2023</v>
      </c>
      <c r="B39" s="7">
        <v>104191.87748589089</v>
      </c>
      <c r="C39" s="7">
        <v>3234.645003064692</v>
      </c>
      <c r="D39" s="7">
        <v>117214.26200527092</v>
      </c>
      <c r="E39" s="7">
        <v>1338.3722763601306</v>
      </c>
      <c r="F39" s="7">
        <v>41553.28327486943</v>
      </c>
      <c r="G39" s="7">
        <v>8707.621391316296</v>
      </c>
      <c r="H39" s="7">
        <v>22019.39475666878</v>
      </c>
      <c r="I39" s="7">
        <v>16642.989806301834</v>
      </c>
      <c r="J39" s="7">
        <v>1357.4023262944254</v>
      </c>
      <c r="K39" s="7">
        <v>311686.8310466125</v>
      </c>
    </row>
    <row r="40" spans="1:11" ht="15.75" thickBot="1">
      <c r="A40" s="6">
        <v>2024</v>
      </c>
      <c r="B40" s="7">
        <v>106919.73716129894</v>
      </c>
      <c r="C40" s="7">
        <v>3587.2290091562386</v>
      </c>
      <c r="D40" s="7">
        <v>118325.79347724521</v>
      </c>
      <c r="E40" s="7">
        <v>1508.820859385724</v>
      </c>
      <c r="F40" s="7">
        <v>41828.832344105416</v>
      </c>
      <c r="G40" s="7">
        <v>8704.201825192287</v>
      </c>
      <c r="H40" s="7">
        <v>22147.11830203036</v>
      </c>
      <c r="I40" s="7">
        <v>16786.29520877987</v>
      </c>
      <c r="J40" s="7">
        <v>1357.4023262944254</v>
      </c>
      <c r="K40" s="7">
        <v>316069.38064494653</v>
      </c>
    </row>
    <row r="41" spans="1:11" ht="15.75" thickBot="1">
      <c r="A41" s="6">
        <v>2025</v>
      </c>
      <c r="B41" s="7">
        <v>109632.03937253542</v>
      </c>
      <c r="C41" s="7">
        <v>3911.065148358496</v>
      </c>
      <c r="D41" s="7">
        <v>119149.78388997233</v>
      </c>
      <c r="E41" s="7">
        <v>1659.4965348527994</v>
      </c>
      <c r="F41" s="7">
        <v>41898.53677508913</v>
      </c>
      <c r="G41" s="7">
        <v>8652.762111266731</v>
      </c>
      <c r="H41" s="7">
        <v>22258.491905548126</v>
      </c>
      <c r="I41" s="7">
        <v>17059.078996825687</v>
      </c>
      <c r="J41" s="7">
        <v>1357.4023262944254</v>
      </c>
      <c r="K41" s="7">
        <v>320008.09537753183</v>
      </c>
    </row>
    <row r="42" spans="1:11" ht="15.75" thickBot="1">
      <c r="A42" s="6">
        <v>2026</v>
      </c>
      <c r="B42" s="7">
        <v>112394.32859423305</v>
      </c>
      <c r="C42" s="7">
        <v>4218.728545751804</v>
      </c>
      <c r="D42" s="7">
        <v>119898.78513692664</v>
      </c>
      <c r="E42" s="7">
        <v>1829.3834235969084</v>
      </c>
      <c r="F42" s="7">
        <v>42133.38920963581</v>
      </c>
      <c r="G42" s="7">
        <v>8635.666301111001</v>
      </c>
      <c r="H42" s="7">
        <v>22388.330342895486</v>
      </c>
      <c r="I42" s="7">
        <v>17202.01935677116</v>
      </c>
      <c r="J42" s="7">
        <v>1357.4023262944254</v>
      </c>
      <c r="K42" s="7">
        <v>324009.9212678676</v>
      </c>
    </row>
    <row r="43" spans="1:11" ht="15.75" thickBot="1">
      <c r="A43" s="6">
        <v>2027</v>
      </c>
      <c r="B43" s="7">
        <v>115094.25363219115</v>
      </c>
      <c r="C43" s="7">
        <v>4522.153456376265</v>
      </c>
      <c r="D43" s="7">
        <v>120501.64023722213</v>
      </c>
      <c r="E43" s="7">
        <v>1975.0976900477317</v>
      </c>
      <c r="F43" s="7">
        <v>42400.10639109979</v>
      </c>
      <c r="G43" s="7">
        <v>8626.274500000554</v>
      </c>
      <c r="H43" s="7">
        <v>22527.41454201277</v>
      </c>
      <c r="I43" s="7">
        <v>17337.961011439977</v>
      </c>
      <c r="J43" s="7">
        <v>1357.4023262944254</v>
      </c>
      <c r="K43" s="7">
        <v>327845.0526402608</v>
      </c>
    </row>
    <row r="44" spans="1:11" ht="15.75" thickBot="1">
      <c r="A44" s="6">
        <v>2028</v>
      </c>
      <c r="B44" s="7">
        <v>117745.16212610416</v>
      </c>
      <c r="C44" s="7">
        <v>4825.446854044711</v>
      </c>
      <c r="D44" s="7">
        <v>120858.16655872531</v>
      </c>
      <c r="E44" s="7">
        <v>2115.6185383806287</v>
      </c>
      <c r="F44" s="7">
        <v>42670.13125965558</v>
      </c>
      <c r="G44" s="7">
        <v>8614.5238130265</v>
      </c>
      <c r="H44" s="7">
        <v>22601.873737153957</v>
      </c>
      <c r="I44" s="7">
        <v>17472.701517842546</v>
      </c>
      <c r="J44" s="7">
        <v>1357.4023262944254</v>
      </c>
      <c r="K44" s="7">
        <v>331319.9613388025</v>
      </c>
    </row>
    <row r="45" spans="1:11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3.5" customHeight="1">
      <c r="A46" s="31" t="s">
        <v>22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3.5" customHeight="1">
      <c r="A47" s="31" t="s">
        <v>23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ht="13.5" customHeight="1">
      <c r="A48" s="4"/>
    </row>
    <row r="49" spans="1:11" ht="15.75">
      <c r="A49" s="28" t="s">
        <v>24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">
      <c r="A50" s="8" t="s">
        <v>25</v>
      </c>
      <c r="B50" s="11">
        <f>EXP((LN(B16/B6)/10))-1</f>
        <v>0.017267330857315244</v>
      </c>
      <c r="C50" s="12" t="s">
        <v>53</v>
      </c>
      <c r="D50" s="11">
        <f>EXP((LN(D16/D6)/10))-1</f>
        <v>0.02657946643392539</v>
      </c>
      <c r="E50" s="12" t="s">
        <v>53</v>
      </c>
      <c r="F50" s="11">
        <f aca="true" t="shared" si="0" ref="F50:K50">EXP((LN(F16/F6)/10))-1</f>
        <v>0.002664101282986664</v>
      </c>
      <c r="G50" s="11">
        <f t="shared" si="0"/>
        <v>-0.014761412226671378</v>
      </c>
      <c r="H50" s="11">
        <f t="shared" si="0"/>
        <v>-0.015390285469919496</v>
      </c>
      <c r="I50" s="11">
        <f t="shared" si="0"/>
        <v>0.01505876890440283</v>
      </c>
      <c r="J50" s="11">
        <f t="shared" si="0"/>
        <v>-0.008561447009361678</v>
      </c>
      <c r="K50" s="11">
        <f t="shared" si="0"/>
        <v>0.013766984771031332</v>
      </c>
    </row>
    <row r="51" spans="1:11" ht="15">
      <c r="A51" s="8" t="s">
        <v>26</v>
      </c>
      <c r="B51" s="11">
        <f>EXP((LN(B31/B16)/15))-1</f>
        <v>0.006830279795248639</v>
      </c>
      <c r="C51" s="12" t="s">
        <v>53</v>
      </c>
      <c r="D51" s="11">
        <f>EXP((LN(D31/D16)/15))-1</f>
        <v>0.009097385255006474</v>
      </c>
      <c r="E51" s="12" t="s">
        <v>53</v>
      </c>
      <c r="F51" s="11">
        <f aca="true" t="shared" si="1" ref="F51:K51">EXP((LN(F31/F16)/15))-1</f>
        <v>-0.010880214966598856</v>
      </c>
      <c r="G51" s="11">
        <f t="shared" si="1"/>
        <v>0.026102627508996168</v>
      </c>
      <c r="H51" s="11">
        <f t="shared" si="1"/>
        <v>0.004561118845757939</v>
      </c>
      <c r="I51" s="11">
        <f t="shared" si="1"/>
        <v>0.0038497778670718574</v>
      </c>
      <c r="J51" s="11">
        <f t="shared" si="1"/>
        <v>-0.004960193745665364</v>
      </c>
      <c r="K51" s="11">
        <f t="shared" si="1"/>
        <v>0.004880662624296983</v>
      </c>
    </row>
    <row r="52" spans="1:11" ht="15">
      <c r="A52" s="8" t="s">
        <v>27</v>
      </c>
      <c r="B52" s="11">
        <f aca="true" t="shared" si="2" ref="B52:K52">EXP((LN(B36/B31)/5))-1</f>
        <v>0.017465635833057158</v>
      </c>
      <c r="C52" s="11">
        <f t="shared" si="2"/>
        <v>0.29162904423892777</v>
      </c>
      <c r="D52" s="11">
        <f t="shared" si="2"/>
        <v>0.008505960904136467</v>
      </c>
      <c r="E52" s="11">
        <f t="shared" si="2"/>
        <v>0.5847078039718823</v>
      </c>
      <c r="F52" s="11">
        <f t="shared" si="2"/>
        <v>-0.001445391821939257</v>
      </c>
      <c r="G52" s="11">
        <f t="shared" si="2"/>
        <v>-0.0065382770079016606</v>
      </c>
      <c r="H52" s="11">
        <f t="shared" si="2"/>
        <v>0.027186545442237087</v>
      </c>
      <c r="I52" s="11">
        <f t="shared" si="2"/>
        <v>0.01183083182025424</v>
      </c>
      <c r="J52" s="11">
        <f t="shared" si="2"/>
        <v>0</v>
      </c>
      <c r="K52" s="11">
        <f t="shared" si="2"/>
        <v>0.010915750363251098</v>
      </c>
    </row>
    <row r="53" spans="1:11" ht="15">
      <c r="A53" s="8" t="s">
        <v>52</v>
      </c>
      <c r="B53" s="11">
        <f aca="true" t="shared" si="3" ref="B53:K53">EXP((LN(B44/B31)/13))-1</f>
        <v>0.022584091577940946</v>
      </c>
      <c r="C53" s="11">
        <f t="shared" si="3"/>
        <v>0.1720374137166083</v>
      </c>
      <c r="D53" s="11">
        <f t="shared" si="3"/>
        <v>0.009151751216483817</v>
      </c>
      <c r="E53" s="11">
        <f t="shared" si="3"/>
        <v>0.2857462542935718</v>
      </c>
      <c r="F53" s="11">
        <f t="shared" si="3"/>
        <v>0.003416047311656012</v>
      </c>
      <c r="G53" s="11">
        <f t="shared" si="3"/>
        <v>-0.002891704591363342</v>
      </c>
      <c r="H53" s="11">
        <f t="shared" si="3"/>
        <v>0.014054175507707933</v>
      </c>
      <c r="I53" s="11">
        <f t="shared" si="3"/>
        <v>0.010262910612810039</v>
      </c>
      <c r="J53" s="11">
        <f t="shared" si="3"/>
        <v>0</v>
      </c>
      <c r="K53" s="11">
        <f t="shared" si="3"/>
        <v>0.012832595791270718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9" t="s">
        <v>73</v>
      </c>
      <c r="B1" s="29"/>
      <c r="C1" s="29"/>
      <c r="D1" s="29"/>
      <c r="E1" s="29"/>
      <c r="F1" s="29"/>
      <c r="G1" s="29"/>
      <c r="H1" s="29"/>
      <c r="I1" s="29"/>
    </row>
    <row r="2" spans="1:11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9" ht="15.7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29</v>
      </c>
    </row>
    <row r="6" spans="1:9" ht="15.75" thickBot="1">
      <c r="A6" s="6">
        <v>1990</v>
      </c>
      <c r="B6" s="7">
        <v>67013.24624599998</v>
      </c>
      <c r="C6" s="7">
        <v>71301.98927045609</v>
      </c>
      <c r="D6" s="7">
        <v>41489.70181086383</v>
      </c>
      <c r="E6" s="7">
        <v>5622.328566548268</v>
      </c>
      <c r="F6" s="7">
        <v>20561.454095000005</v>
      </c>
      <c r="G6" s="7">
        <v>11776.241074192123</v>
      </c>
      <c r="H6" s="7">
        <v>1593.8363860000002</v>
      </c>
      <c r="I6" s="7">
        <v>219358.7974490603</v>
      </c>
    </row>
    <row r="7" spans="1:9" ht="15.75" thickBot="1">
      <c r="A7" s="6">
        <v>1991</v>
      </c>
      <c r="B7" s="7">
        <v>66457.59437699999</v>
      </c>
      <c r="C7" s="7">
        <v>71044.16188242355</v>
      </c>
      <c r="D7" s="7">
        <v>40209.58005578539</v>
      </c>
      <c r="E7" s="7">
        <v>5511.520974076859</v>
      </c>
      <c r="F7" s="7">
        <v>16099.343118000008</v>
      </c>
      <c r="G7" s="7">
        <v>11978.918493940828</v>
      </c>
      <c r="H7" s="7">
        <v>1627.4133689999999</v>
      </c>
      <c r="I7" s="7">
        <v>212928.53227022663</v>
      </c>
    </row>
    <row r="8" spans="1:9" ht="15.75" thickBot="1">
      <c r="A8" s="6">
        <v>1992</v>
      </c>
      <c r="B8" s="7">
        <v>67437.461946</v>
      </c>
      <c r="C8" s="7">
        <v>74829.37419366917</v>
      </c>
      <c r="D8" s="7">
        <v>40226.800678787826</v>
      </c>
      <c r="E8" s="7">
        <v>5234.144827100906</v>
      </c>
      <c r="F8" s="7">
        <v>15237.715611229381</v>
      </c>
      <c r="G8" s="7">
        <v>12251.495880540515</v>
      </c>
      <c r="H8" s="7">
        <v>1655.038771184178</v>
      </c>
      <c r="I8" s="7">
        <v>216872.03190851203</v>
      </c>
    </row>
    <row r="9" spans="1:9" ht="15.75" thickBot="1">
      <c r="A9" s="6">
        <v>1993</v>
      </c>
      <c r="B9" s="7">
        <v>66621.828826</v>
      </c>
      <c r="C9" s="7">
        <v>75096.20600488872</v>
      </c>
      <c r="D9" s="7">
        <v>38746.62017172646</v>
      </c>
      <c r="E9" s="7">
        <v>5006.1662208072785</v>
      </c>
      <c r="F9" s="7">
        <v>15688.831124305096</v>
      </c>
      <c r="G9" s="7">
        <v>12249.65290362913</v>
      </c>
      <c r="H9" s="7">
        <v>1650.038496118561</v>
      </c>
      <c r="I9" s="7">
        <v>215059.34374747524</v>
      </c>
    </row>
    <row r="10" spans="1:9" ht="15.75" thickBot="1">
      <c r="A10" s="6">
        <v>1994</v>
      </c>
      <c r="B10" s="7">
        <v>68121.19433900001</v>
      </c>
      <c r="C10" s="7">
        <v>75883.08599487206</v>
      </c>
      <c r="D10" s="7">
        <v>38792.946863504134</v>
      </c>
      <c r="E10" s="7">
        <v>4691.320378612585</v>
      </c>
      <c r="F10" s="7">
        <v>16781.219076920836</v>
      </c>
      <c r="G10" s="7">
        <v>12141.43870071231</v>
      </c>
      <c r="H10" s="7">
        <v>1674.935673601845</v>
      </c>
      <c r="I10" s="7">
        <v>218086.14102722378</v>
      </c>
    </row>
    <row r="11" spans="1:9" ht="15.75" thickBot="1">
      <c r="A11" s="6">
        <v>1995</v>
      </c>
      <c r="B11" s="7">
        <v>68824.393084</v>
      </c>
      <c r="C11" s="7">
        <v>76558.70181445962</v>
      </c>
      <c r="D11" s="7">
        <v>39664.18658477429</v>
      </c>
      <c r="E11" s="7">
        <v>4858.077281699979</v>
      </c>
      <c r="F11" s="7">
        <v>14087.53049917483</v>
      </c>
      <c r="G11" s="7">
        <v>12359.514389654292</v>
      </c>
      <c r="H11" s="7">
        <v>1622.6046610084734</v>
      </c>
      <c r="I11" s="7">
        <v>217975.0083147715</v>
      </c>
    </row>
    <row r="12" spans="1:9" ht="15.75" thickBot="1">
      <c r="A12" s="6">
        <v>1996</v>
      </c>
      <c r="B12" s="7">
        <v>70638.266706</v>
      </c>
      <c r="C12" s="7">
        <v>79552.94133845565</v>
      </c>
      <c r="D12" s="7">
        <v>39613.37956515899</v>
      </c>
      <c r="E12" s="7">
        <v>5011.945684656366</v>
      </c>
      <c r="F12" s="7">
        <v>16631.4266709686</v>
      </c>
      <c r="G12" s="7">
        <v>12624.007903332602</v>
      </c>
      <c r="H12" s="7">
        <v>1689.8411837596207</v>
      </c>
      <c r="I12" s="7">
        <v>225761.80905233184</v>
      </c>
    </row>
    <row r="13" spans="1:9" ht="15.75" thickBot="1">
      <c r="A13" s="6">
        <v>1997</v>
      </c>
      <c r="B13" s="7">
        <v>72888.679391</v>
      </c>
      <c r="C13" s="7">
        <v>82612.76344304053</v>
      </c>
      <c r="D13" s="7">
        <v>40949.673544498066</v>
      </c>
      <c r="E13" s="7">
        <v>4870.34373568334</v>
      </c>
      <c r="F13" s="7">
        <v>17246.958668399835</v>
      </c>
      <c r="G13" s="7">
        <v>13150.961432752007</v>
      </c>
      <c r="H13" s="7">
        <v>1701.6298582394982</v>
      </c>
      <c r="I13" s="7">
        <v>233421.0100736133</v>
      </c>
    </row>
    <row r="14" spans="1:9" ht="15.75" thickBot="1">
      <c r="A14" s="6">
        <v>1998</v>
      </c>
      <c r="B14" s="7">
        <v>74032.354381</v>
      </c>
      <c r="C14" s="7">
        <v>84892.2689400197</v>
      </c>
      <c r="D14" s="7">
        <v>39750.69408584263</v>
      </c>
      <c r="E14" s="7">
        <v>4562.146455022587</v>
      </c>
      <c r="F14" s="7">
        <v>13260.888619172141</v>
      </c>
      <c r="G14" s="7">
        <v>13003.478758265937</v>
      </c>
      <c r="H14" s="7">
        <v>1799.3261970937133</v>
      </c>
      <c r="I14" s="7">
        <v>231301.15743641675</v>
      </c>
    </row>
    <row r="15" spans="1:9" ht="15.75" thickBot="1">
      <c r="A15" s="6">
        <v>1999</v>
      </c>
      <c r="B15" s="7">
        <v>75818.77430900004</v>
      </c>
      <c r="C15" s="7">
        <v>88579.4021849865</v>
      </c>
      <c r="D15" s="7">
        <v>41081.385377034385</v>
      </c>
      <c r="E15" s="7">
        <v>4321.315870778014</v>
      </c>
      <c r="F15" s="7">
        <v>18180.771639585866</v>
      </c>
      <c r="G15" s="7">
        <v>13948.379149166913</v>
      </c>
      <c r="H15" s="7">
        <v>1680.314227841999</v>
      </c>
      <c r="I15" s="7">
        <v>243610.34275839373</v>
      </c>
    </row>
    <row r="16" spans="1:9" ht="15.75" thickBot="1">
      <c r="A16" s="6">
        <v>2000</v>
      </c>
      <c r="B16" s="7">
        <v>79523.57752592186</v>
      </c>
      <c r="C16" s="7">
        <v>92746.57111137515</v>
      </c>
      <c r="D16" s="7">
        <v>42140.860678996614</v>
      </c>
      <c r="E16" s="7">
        <v>4715.10125146905</v>
      </c>
      <c r="F16" s="7">
        <v>17607.752326426547</v>
      </c>
      <c r="G16" s="7">
        <v>13884.642092035869</v>
      </c>
      <c r="H16" s="7">
        <v>1462.5198375127743</v>
      </c>
      <c r="I16" s="7">
        <v>252081.02482373785</v>
      </c>
    </row>
    <row r="17" spans="1:9" ht="15.75" thickBot="1">
      <c r="A17" s="6">
        <v>2001</v>
      </c>
      <c r="B17" s="7">
        <v>75231.88115433163</v>
      </c>
      <c r="C17" s="7">
        <v>90762.82176266184</v>
      </c>
      <c r="D17" s="7">
        <v>38572.26908292265</v>
      </c>
      <c r="E17" s="7">
        <v>3773.619562045164</v>
      </c>
      <c r="F17" s="7">
        <v>18946.402062899164</v>
      </c>
      <c r="G17" s="7">
        <v>12740.23360237252</v>
      </c>
      <c r="H17" s="7">
        <v>1513.3490632242965</v>
      </c>
      <c r="I17" s="7">
        <v>241540.57629045728</v>
      </c>
    </row>
    <row r="18" spans="1:9" ht="15.75" thickBot="1">
      <c r="A18" s="6">
        <v>2002</v>
      </c>
      <c r="B18" s="7">
        <v>76746.03250811355</v>
      </c>
      <c r="C18" s="7">
        <v>92273.82268040473</v>
      </c>
      <c r="D18" s="7">
        <v>37934.97242840868</v>
      </c>
      <c r="E18" s="7">
        <v>3470.8425427634984</v>
      </c>
      <c r="F18" s="7">
        <v>20805.804151003744</v>
      </c>
      <c r="G18" s="7">
        <v>12686.773196196653</v>
      </c>
      <c r="H18" s="7">
        <v>1481.8523423848799</v>
      </c>
      <c r="I18" s="7">
        <v>245400.0998492757</v>
      </c>
    </row>
    <row r="19" spans="1:9" ht="15.75" thickBot="1">
      <c r="A19" s="6">
        <v>2003</v>
      </c>
      <c r="B19" s="7">
        <v>81677.72499377164</v>
      </c>
      <c r="C19" s="7">
        <v>95953.92588795078</v>
      </c>
      <c r="D19" s="7">
        <v>35290.67368451876</v>
      </c>
      <c r="E19" s="7">
        <v>3574.687370486197</v>
      </c>
      <c r="F19" s="7">
        <v>19321.303746775604</v>
      </c>
      <c r="G19" s="7">
        <v>12572.074570810266</v>
      </c>
      <c r="H19" s="7">
        <v>1517.556216583935</v>
      </c>
      <c r="I19" s="7">
        <v>249907.9464708972</v>
      </c>
    </row>
    <row r="20" spans="1:9" ht="15.75" thickBot="1">
      <c r="A20" s="6">
        <v>2004</v>
      </c>
      <c r="B20" s="7">
        <v>83771.74618320483</v>
      </c>
      <c r="C20" s="7">
        <v>98018.04751694533</v>
      </c>
      <c r="D20" s="7">
        <v>36621.563292023915</v>
      </c>
      <c r="E20" s="7">
        <v>4254.920394763415</v>
      </c>
      <c r="F20" s="7">
        <v>21841.140455330547</v>
      </c>
      <c r="G20" s="7">
        <v>12823.105596658435</v>
      </c>
      <c r="H20" s="7">
        <v>1547.50750956841</v>
      </c>
      <c r="I20" s="7">
        <v>258878.03094849485</v>
      </c>
    </row>
    <row r="21" spans="1:9" ht="15.75" thickBot="1">
      <c r="A21" s="6">
        <v>2005</v>
      </c>
      <c r="B21" s="7">
        <v>85583.09554860368</v>
      </c>
      <c r="C21" s="7">
        <v>98541.19485834906</v>
      </c>
      <c r="D21" s="7">
        <v>37155.99528569518</v>
      </c>
      <c r="E21" s="7">
        <v>4436.057639923912</v>
      </c>
      <c r="F21" s="7">
        <v>19455.691979373543</v>
      </c>
      <c r="G21" s="7">
        <v>13723.435367628374</v>
      </c>
      <c r="H21" s="7">
        <v>1544.1547680313342</v>
      </c>
      <c r="I21" s="7">
        <v>260439.62544760513</v>
      </c>
    </row>
    <row r="22" spans="1:9" ht="15.75" thickBot="1">
      <c r="A22" s="6">
        <v>2006</v>
      </c>
      <c r="B22" s="7">
        <v>89599.74769852002</v>
      </c>
      <c r="C22" s="7">
        <v>101771.24993090778</v>
      </c>
      <c r="D22" s="7">
        <v>36831.168110370316</v>
      </c>
      <c r="E22" s="7">
        <v>4667.857190042282</v>
      </c>
      <c r="F22" s="7">
        <v>20632.323462452452</v>
      </c>
      <c r="G22" s="7">
        <v>14086.301559025374</v>
      </c>
      <c r="H22" s="7">
        <v>1556.216607410005</v>
      </c>
      <c r="I22" s="7">
        <v>269144.86455872824</v>
      </c>
    </row>
    <row r="23" spans="1:9" ht="15.75" thickBot="1">
      <c r="A23" s="6">
        <v>2007</v>
      </c>
      <c r="B23" s="7">
        <v>88921.2394668043</v>
      </c>
      <c r="C23" s="7">
        <v>102797.309439194</v>
      </c>
      <c r="D23" s="7">
        <v>37169.39665391606</v>
      </c>
      <c r="E23" s="7">
        <v>5027.141666207958</v>
      </c>
      <c r="F23" s="7">
        <v>22727.25922319227</v>
      </c>
      <c r="G23" s="7">
        <v>14468.329896002415</v>
      </c>
      <c r="H23" s="7">
        <v>1562.2846055637851</v>
      </c>
      <c r="I23" s="7">
        <v>272672.9609508808</v>
      </c>
    </row>
    <row r="24" spans="1:9" ht="15.75" thickBot="1">
      <c r="A24" s="6">
        <v>2008</v>
      </c>
      <c r="B24" s="7">
        <v>90684.43352235743</v>
      </c>
      <c r="C24" s="7">
        <v>103815.1770427052</v>
      </c>
      <c r="D24" s="7">
        <v>36190.851378035935</v>
      </c>
      <c r="E24" s="7">
        <v>5153.205683712529</v>
      </c>
      <c r="F24" s="7">
        <v>19484.489681406085</v>
      </c>
      <c r="G24" s="7">
        <v>15102.483066501274</v>
      </c>
      <c r="H24" s="7">
        <v>1597.7505287058175</v>
      </c>
      <c r="I24" s="7">
        <v>272028.3909034243</v>
      </c>
    </row>
    <row r="25" spans="1:9" ht="15.75" thickBot="1">
      <c r="A25" s="6">
        <v>2009</v>
      </c>
      <c r="B25" s="7">
        <v>89704.75943294067</v>
      </c>
      <c r="C25" s="7">
        <v>100229.81594712667</v>
      </c>
      <c r="D25" s="7">
        <v>32335.384986654262</v>
      </c>
      <c r="E25" s="7">
        <v>5196.6541033598805</v>
      </c>
      <c r="F25" s="7">
        <v>19280.0833171619</v>
      </c>
      <c r="G25" s="7">
        <v>15364.708453248537</v>
      </c>
      <c r="H25" s="7">
        <v>1584.1317312717074</v>
      </c>
      <c r="I25" s="7">
        <v>263695.53797176364</v>
      </c>
    </row>
    <row r="26" spans="1:9" ht="15.75" thickBot="1">
      <c r="A26" s="6">
        <v>2010</v>
      </c>
      <c r="B26" s="7">
        <v>86897.23338085196</v>
      </c>
      <c r="C26" s="7">
        <v>97790.07934416246</v>
      </c>
      <c r="D26" s="7">
        <v>32168.355282260225</v>
      </c>
      <c r="E26" s="7">
        <v>5108.38633879143</v>
      </c>
      <c r="F26" s="7">
        <v>20053.40910337217</v>
      </c>
      <c r="G26" s="7">
        <v>15110.694966860947</v>
      </c>
      <c r="H26" s="7">
        <v>1538.2656459251514</v>
      </c>
      <c r="I26" s="7">
        <v>258666.42406222437</v>
      </c>
    </row>
    <row r="27" spans="1:9" ht="15.75" thickBot="1">
      <c r="A27" s="6">
        <v>2011</v>
      </c>
      <c r="B27" s="7">
        <v>87988.22897557516</v>
      </c>
      <c r="C27" s="7">
        <v>97947.04625351538</v>
      </c>
      <c r="D27" s="7">
        <v>32525.672185902353</v>
      </c>
      <c r="E27" s="7">
        <v>5233.533347425839</v>
      </c>
      <c r="F27" s="7">
        <v>20108.40856586199</v>
      </c>
      <c r="G27" s="7">
        <v>15481.882595304714</v>
      </c>
      <c r="H27" s="7">
        <v>1487.7349120480087</v>
      </c>
      <c r="I27" s="7">
        <v>260772.50683563336</v>
      </c>
    </row>
    <row r="28" spans="1:9" ht="15.75" thickBot="1">
      <c r="A28" s="6">
        <v>2012</v>
      </c>
      <c r="B28" s="7">
        <v>90070.60400722653</v>
      </c>
      <c r="C28" s="7">
        <v>100290.56856652541</v>
      </c>
      <c r="D28" s="7">
        <v>32766.757956858764</v>
      </c>
      <c r="E28" s="7">
        <v>5134.8378756585535</v>
      </c>
      <c r="F28" s="7">
        <v>20913.67143967166</v>
      </c>
      <c r="G28" s="7">
        <v>15342.903765551895</v>
      </c>
      <c r="H28" s="7">
        <v>1444.9680243526554</v>
      </c>
      <c r="I28" s="7">
        <v>265964.31163584546</v>
      </c>
    </row>
    <row r="29" spans="1:9" ht="15.75" thickBot="1">
      <c r="A29" s="6">
        <v>2013</v>
      </c>
      <c r="B29" s="7">
        <v>88486.16575816437</v>
      </c>
      <c r="C29" s="7">
        <v>99960.87365805147</v>
      </c>
      <c r="D29" s="7">
        <v>32532.260083494744</v>
      </c>
      <c r="E29" s="7">
        <v>5061.916781946755</v>
      </c>
      <c r="F29" s="7">
        <v>20464.668222007564</v>
      </c>
      <c r="G29" s="7">
        <v>15009.341461961701</v>
      </c>
      <c r="H29" s="7">
        <v>1365.4669518745643</v>
      </c>
      <c r="I29" s="7">
        <v>262880.6929175012</v>
      </c>
    </row>
    <row r="30" spans="1:9" ht="15.75" thickBot="1">
      <c r="A30" s="6">
        <v>2014</v>
      </c>
      <c r="B30" s="7">
        <v>87685.58001372052</v>
      </c>
      <c r="C30" s="7">
        <v>102567.84831134118</v>
      </c>
      <c r="D30" s="7">
        <v>33028.206212323115</v>
      </c>
      <c r="E30" s="7">
        <v>5375.4349065063</v>
      </c>
      <c r="F30" s="7">
        <v>18501.109831512258</v>
      </c>
      <c r="G30" s="7">
        <v>14399.265933958623</v>
      </c>
      <c r="H30" s="7">
        <v>1361.2946989244915</v>
      </c>
      <c r="I30" s="7">
        <v>262918.73990828654</v>
      </c>
    </row>
    <row r="31" spans="1:9" ht="15.75" thickBot="1">
      <c r="A31" s="6">
        <v>2015</v>
      </c>
      <c r="B31" s="7">
        <v>84351.70050220899</v>
      </c>
      <c r="C31" s="7">
        <v>103666.60600528259</v>
      </c>
      <c r="D31" s="7">
        <v>33325.1597655046</v>
      </c>
      <c r="E31" s="7">
        <v>5471.173048500062</v>
      </c>
      <c r="F31" s="7">
        <v>18744.57237044908</v>
      </c>
      <c r="G31" s="7">
        <v>14588.563703301868</v>
      </c>
      <c r="H31" s="7">
        <v>1357.4023262944254</v>
      </c>
      <c r="I31" s="7">
        <v>261505.1777215416</v>
      </c>
    </row>
    <row r="32" spans="1:9" ht="15.75" thickBot="1">
      <c r="A32" s="6">
        <v>2016</v>
      </c>
      <c r="B32" s="7">
        <v>82219.57489589184</v>
      </c>
      <c r="C32" s="7">
        <v>102128.96289792912</v>
      </c>
      <c r="D32" s="7">
        <v>32121.314232449062</v>
      </c>
      <c r="E32" s="7">
        <v>5121.547130635928</v>
      </c>
      <c r="F32" s="7">
        <v>21502.237767181017</v>
      </c>
      <c r="G32" s="7">
        <v>14716.657142800063</v>
      </c>
      <c r="H32" s="7">
        <v>1357.4023262944254</v>
      </c>
      <c r="I32" s="7">
        <v>259167.69639318142</v>
      </c>
    </row>
    <row r="33" spans="1:9" ht="15.75" thickBot="1">
      <c r="A33" s="6">
        <v>2017</v>
      </c>
      <c r="B33" s="7">
        <v>81946.81705013914</v>
      </c>
      <c r="C33" s="7">
        <v>102073.69769602348</v>
      </c>
      <c r="D33" s="7">
        <v>31884.535177052203</v>
      </c>
      <c r="E33" s="7">
        <v>5075.040006019907</v>
      </c>
      <c r="F33" s="7">
        <v>21165.483688786106</v>
      </c>
      <c r="G33" s="7">
        <v>14567.57594340822</v>
      </c>
      <c r="H33" s="7">
        <v>1357.4023262944254</v>
      </c>
      <c r="I33" s="7">
        <v>258070.55188772344</v>
      </c>
    </row>
    <row r="34" spans="1:10" ht="15.75" thickBot="1">
      <c r="A34" s="6">
        <v>2018</v>
      </c>
      <c r="B34" s="7">
        <v>81710.27485314089</v>
      </c>
      <c r="C34" s="7">
        <v>102729.08765235114</v>
      </c>
      <c r="D34" s="7">
        <v>31836.502366621608</v>
      </c>
      <c r="E34" s="7">
        <v>5093.8759345593435</v>
      </c>
      <c r="F34" s="7">
        <v>21168.839602262397</v>
      </c>
      <c r="G34" s="7">
        <v>14733.373471310115</v>
      </c>
      <c r="H34" s="7">
        <v>1357.4023262944254</v>
      </c>
      <c r="I34" s="7">
        <v>258629.35620653996</v>
      </c>
      <c r="J34" s="13"/>
    </row>
    <row r="35" spans="1:9" ht="15.75" thickBot="1">
      <c r="A35" s="6">
        <v>2019</v>
      </c>
      <c r="B35" s="7">
        <v>82627.56462763884</v>
      </c>
      <c r="C35" s="7">
        <v>103918.5471310726</v>
      </c>
      <c r="D35" s="7">
        <v>31866.252144412567</v>
      </c>
      <c r="E35" s="7">
        <v>5111.766279277354</v>
      </c>
      <c r="F35" s="7">
        <v>21270.617395109926</v>
      </c>
      <c r="G35" s="7">
        <v>14909.642166496322</v>
      </c>
      <c r="H35" s="7">
        <v>1357.4023262944254</v>
      </c>
      <c r="I35" s="7">
        <v>261061.79207030206</v>
      </c>
    </row>
    <row r="36" spans="1:9" ht="15.75" thickBot="1">
      <c r="A36" s="6">
        <v>2020</v>
      </c>
      <c r="B36" s="7">
        <v>84040.14151567424</v>
      </c>
      <c r="C36" s="7">
        <v>105485.38263985973</v>
      </c>
      <c r="D36" s="7">
        <v>31774.504520311708</v>
      </c>
      <c r="E36" s="7">
        <v>5114.88430933996</v>
      </c>
      <c r="F36" s="7">
        <v>21414.363416746735</v>
      </c>
      <c r="G36" s="7">
        <v>15085.552021175505</v>
      </c>
      <c r="H36" s="7">
        <v>1357.4023262944254</v>
      </c>
      <c r="I36" s="7">
        <v>264272.23074940237</v>
      </c>
    </row>
    <row r="37" spans="1:9" ht="15.75" thickBot="1">
      <c r="A37" s="6">
        <v>2021</v>
      </c>
      <c r="B37" s="7">
        <v>85456.22990700902</v>
      </c>
      <c r="C37" s="7">
        <v>106740.14034594574</v>
      </c>
      <c r="D37" s="7">
        <v>31975.117808745665</v>
      </c>
      <c r="E37" s="7">
        <v>5125.710710488006</v>
      </c>
      <c r="F37" s="7">
        <v>21553.418579883055</v>
      </c>
      <c r="G37" s="7">
        <v>15212.659525705123</v>
      </c>
      <c r="H37" s="7">
        <v>1357.4023262944254</v>
      </c>
      <c r="I37" s="7">
        <v>267420.67920407106</v>
      </c>
    </row>
    <row r="38" spans="1:9" ht="15.75" thickBot="1">
      <c r="A38" s="6">
        <v>2022</v>
      </c>
      <c r="B38" s="7">
        <v>87165.47689801748</v>
      </c>
      <c r="C38" s="7">
        <v>108446.03404265776</v>
      </c>
      <c r="D38" s="7">
        <v>32141.612571445974</v>
      </c>
      <c r="E38" s="7">
        <v>5141.785585078871</v>
      </c>
      <c r="F38" s="7">
        <v>21716.051565635637</v>
      </c>
      <c r="G38" s="7">
        <v>15346.362354246934</v>
      </c>
      <c r="H38" s="7">
        <v>1357.4023262944254</v>
      </c>
      <c r="I38" s="7">
        <v>271314.7253433771</v>
      </c>
    </row>
    <row r="39" spans="1:9" ht="15.75" thickBot="1">
      <c r="A39" s="6">
        <v>2023</v>
      </c>
      <c r="B39" s="7">
        <v>88871.68659528028</v>
      </c>
      <c r="C39" s="7">
        <v>109509.47681556268</v>
      </c>
      <c r="D39" s="7">
        <v>32443.725905989093</v>
      </c>
      <c r="E39" s="7">
        <v>5166.729495382598</v>
      </c>
      <c r="F39" s="7">
        <v>21857.97338544851</v>
      </c>
      <c r="G39" s="7">
        <v>15491.574127384483</v>
      </c>
      <c r="H39" s="7">
        <v>1357.4023262944254</v>
      </c>
      <c r="I39" s="7">
        <v>274698.56865134207</v>
      </c>
    </row>
    <row r="40" spans="1:9" ht="15.75" thickBot="1">
      <c r="A40" s="6">
        <v>2024</v>
      </c>
      <c r="B40" s="7">
        <v>90533.65856205519</v>
      </c>
      <c r="C40" s="7">
        <v>110209.90144369696</v>
      </c>
      <c r="D40" s="7">
        <v>32601.685275406046</v>
      </c>
      <c r="E40" s="7">
        <v>5163.541764509093</v>
      </c>
      <c r="F40" s="7">
        <v>21979.775010842208</v>
      </c>
      <c r="G40" s="7">
        <v>15631.908429594576</v>
      </c>
      <c r="H40" s="7">
        <v>1357.4023262944254</v>
      </c>
      <c r="I40" s="7">
        <v>277477.87281239853</v>
      </c>
    </row>
    <row r="41" spans="1:9" ht="15.75" thickBot="1">
      <c r="A41" s="6">
        <v>2025</v>
      </c>
      <c r="B41" s="7">
        <v>92222.34544324595</v>
      </c>
      <c r="C41" s="7">
        <v>110633.17312229995</v>
      </c>
      <c r="D41" s="7">
        <v>32554.652505005615</v>
      </c>
      <c r="E41" s="7">
        <v>5112.346629637176</v>
      </c>
      <c r="F41" s="7">
        <v>22085.303770540715</v>
      </c>
      <c r="G41" s="7">
        <v>15901.793802492599</v>
      </c>
      <c r="H41" s="7">
        <v>1357.4023262944254</v>
      </c>
      <c r="I41" s="7">
        <v>279867.01759951643</v>
      </c>
    </row>
    <row r="42" spans="1:9" ht="15.75" thickBot="1">
      <c r="A42" s="6">
        <v>2026</v>
      </c>
      <c r="B42" s="7">
        <v>93993.2670234617</v>
      </c>
      <c r="C42" s="7">
        <v>110941.22450085441</v>
      </c>
      <c r="D42" s="7">
        <v>32673.573010882377</v>
      </c>
      <c r="E42" s="7">
        <v>5095.507456219024</v>
      </c>
      <c r="F42" s="7">
        <v>22209.364610653505</v>
      </c>
      <c r="G42" s="7">
        <v>16041.902451625763</v>
      </c>
      <c r="H42" s="7">
        <v>1357.4023262944254</v>
      </c>
      <c r="I42" s="7">
        <v>282312.24137999123</v>
      </c>
    </row>
    <row r="43" spans="1:9" ht="15.75" thickBot="1">
      <c r="A43" s="6">
        <v>2027</v>
      </c>
      <c r="B43" s="7">
        <v>95692.38494241546</v>
      </c>
      <c r="C43" s="7">
        <v>111080.75009723096</v>
      </c>
      <c r="D43" s="7">
        <v>32825.12092410883</v>
      </c>
      <c r="E43" s="7">
        <v>5086.383715926946</v>
      </c>
      <c r="F43" s="7">
        <v>22342.73120260061</v>
      </c>
      <c r="G43" s="7">
        <v>16175.074358808792</v>
      </c>
      <c r="H43" s="7">
        <v>1357.4023262944254</v>
      </c>
      <c r="I43" s="7">
        <v>284559.84756738605</v>
      </c>
    </row>
    <row r="44" spans="1:11" ht="15.75" thickBot="1">
      <c r="A44" s="6">
        <v>2028</v>
      </c>
      <c r="B44" s="7">
        <v>97414.99435831867</v>
      </c>
      <c r="C44" s="7">
        <v>110936.69138288111</v>
      </c>
      <c r="D44" s="7">
        <v>32980.70034739687</v>
      </c>
      <c r="E44" s="7">
        <v>5074.911927218863</v>
      </c>
      <c r="F44" s="7">
        <v>22411.527247717208</v>
      </c>
      <c r="G44" s="7">
        <v>16307.103211729634</v>
      </c>
      <c r="H44" s="7">
        <v>1357.4023262944254</v>
      </c>
      <c r="I44" s="7">
        <v>286483.33080155676</v>
      </c>
      <c r="K44" s="1" t="s">
        <v>0</v>
      </c>
    </row>
    <row r="45" spans="1:9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</row>
    <row r="46" spans="1:9" ht="13.5" customHeight="1">
      <c r="A46" s="31" t="s">
        <v>30</v>
      </c>
      <c r="B46" s="31"/>
      <c r="C46" s="31"/>
      <c r="D46" s="31"/>
      <c r="E46" s="31"/>
      <c r="F46" s="31"/>
      <c r="G46" s="31"/>
      <c r="H46" s="31"/>
      <c r="I46" s="31"/>
    </row>
    <row r="47" ht="13.5" customHeight="1">
      <c r="A47" s="4"/>
    </row>
    <row r="48" spans="1:9" ht="15.75">
      <c r="A48" s="28" t="s">
        <v>24</v>
      </c>
      <c r="B48" s="28"/>
      <c r="C48" s="28"/>
      <c r="D48" s="28"/>
      <c r="E48" s="28"/>
      <c r="F48" s="28"/>
      <c r="G48" s="28"/>
      <c r="H48" s="28"/>
      <c r="I48" s="28"/>
    </row>
    <row r="49" spans="1:9" ht="15">
      <c r="A49" s="8" t="s">
        <v>25</v>
      </c>
      <c r="B49" s="11">
        <f>EXP((LN(B16/B6)/10))-1</f>
        <v>0.01726364816185555</v>
      </c>
      <c r="C49" s="11">
        <f aca="true" t="shared" si="0" ref="C49:I49">EXP((LN(C16/C6)/10))-1</f>
        <v>0.026643404865053677</v>
      </c>
      <c r="D49" s="11">
        <f t="shared" si="0"/>
        <v>0.0015584716703764823</v>
      </c>
      <c r="E49" s="11">
        <f t="shared" si="0"/>
        <v>-0.017443619703206292</v>
      </c>
      <c r="F49" s="11">
        <f t="shared" si="0"/>
        <v>-0.015388260328978443</v>
      </c>
      <c r="G49" s="11">
        <f t="shared" si="0"/>
        <v>0.01660630803258467</v>
      </c>
      <c r="H49" s="11">
        <f t="shared" si="0"/>
        <v>-0.008561447009361678</v>
      </c>
      <c r="I49" s="11">
        <f t="shared" si="0"/>
        <v>0.014001295640405864</v>
      </c>
    </row>
    <row r="50" spans="1:9" ht="15">
      <c r="A50" s="8" t="s">
        <v>26</v>
      </c>
      <c r="B50" s="11">
        <f>EXP((LN(B31/B16)/15))-1</f>
        <v>0.0039371582249463355</v>
      </c>
      <c r="C50" s="11">
        <f aca="true" t="shared" si="1" ref="C50:I50">EXP((LN(C31/C16)/15))-1</f>
        <v>0.007448221480487627</v>
      </c>
      <c r="D50" s="11">
        <f t="shared" si="1"/>
        <v>-0.015525232981479009</v>
      </c>
      <c r="E50" s="11">
        <f t="shared" si="1"/>
        <v>0.009964158546399204</v>
      </c>
      <c r="F50" s="11">
        <f t="shared" si="1"/>
        <v>0.004179707967489232</v>
      </c>
      <c r="G50" s="11">
        <f t="shared" si="1"/>
        <v>0.0033024123172293862</v>
      </c>
      <c r="H50" s="11">
        <f t="shared" si="1"/>
        <v>-0.004960193745665364</v>
      </c>
      <c r="I50" s="11">
        <f t="shared" si="1"/>
        <v>0.002449897471729301</v>
      </c>
    </row>
    <row r="51" spans="1:9" ht="15">
      <c r="A51" s="8" t="s">
        <v>27</v>
      </c>
      <c r="B51" s="11">
        <f aca="true" t="shared" si="2" ref="B51:I51">EXP((LN(B36/B31)/5))-1</f>
        <v>-0.0007398080027045673</v>
      </c>
      <c r="C51" s="11">
        <f t="shared" si="2"/>
        <v>0.0034845272563219787</v>
      </c>
      <c r="D51" s="11">
        <f t="shared" si="2"/>
        <v>-0.009484423755234284</v>
      </c>
      <c r="E51" s="11">
        <f t="shared" si="2"/>
        <v>-0.013377369619094748</v>
      </c>
      <c r="F51" s="11">
        <f t="shared" si="2"/>
        <v>0.026989317800011126</v>
      </c>
      <c r="G51" s="11">
        <f t="shared" si="2"/>
        <v>0.006722405051527103</v>
      </c>
      <c r="H51" s="11">
        <f t="shared" si="2"/>
        <v>0</v>
      </c>
      <c r="I51" s="11">
        <f t="shared" si="2"/>
        <v>0.002107350456000079</v>
      </c>
    </row>
    <row r="52" spans="1:9" ht="15">
      <c r="A52" s="8" t="s">
        <v>52</v>
      </c>
      <c r="B52" s="11">
        <f aca="true" t="shared" si="3" ref="B52:I52">EXP((LN(B44/B31)/13))-1</f>
        <v>0.011137346338932153</v>
      </c>
      <c r="C52" s="11">
        <f t="shared" si="3"/>
        <v>0.005227435020575877</v>
      </c>
      <c r="D52" s="11">
        <f t="shared" si="3"/>
        <v>-0.000798919754502081</v>
      </c>
      <c r="E52" s="11">
        <f t="shared" si="3"/>
        <v>-0.005766683417943508</v>
      </c>
      <c r="F52" s="11">
        <f t="shared" si="3"/>
        <v>0.013838820479078251</v>
      </c>
      <c r="G52" s="11">
        <f t="shared" si="3"/>
        <v>0.00860317169411684</v>
      </c>
      <c r="H52" s="11">
        <f t="shared" si="3"/>
        <v>0</v>
      </c>
      <c r="I52" s="11">
        <f t="shared" si="3"/>
        <v>0.007042084982153085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9" t="s">
        <v>74</v>
      </c>
      <c r="B1" s="29"/>
      <c r="C1" s="29"/>
      <c r="D1" s="29"/>
      <c r="E1" s="29"/>
      <c r="F1" s="29"/>
      <c r="G1" s="29"/>
      <c r="H1" s="29"/>
    </row>
    <row r="2" spans="1:11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8" ht="15.75" customHeight="1">
      <c r="A3" s="29" t="s">
        <v>54</v>
      </c>
      <c r="B3" s="29"/>
      <c r="C3" s="29"/>
      <c r="D3" s="29"/>
      <c r="E3" s="29"/>
      <c r="F3" s="29"/>
      <c r="G3" s="29"/>
      <c r="H3" s="29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56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57</v>
      </c>
    </row>
    <row r="6" spans="1:9" ht="15.75" thickBot="1">
      <c r="A6" s="6">
        <v>1990</v>
      </c>
      <c r="B6" s="7">
        <v>227593.1182146582</v>
      </c>
      <c r="C6" s="7">
        <v>18448.889841222906</v>
      </c>
      <c r="D6" s="7">
        <v>246042.0080558811</v>
      </c>
      <c r="E6" s="7">
        <v>8234.320765597877</v>
      </c>
      <c r="F6" s="7">
        <v>0</v>
      </c>
      <c r="G6" s="7">
        <v>8234.320765597877</v>
      </c>
      <c r="H6" s="7">
        <v>237807.68729028324</v>
      </c>
      <c r="I6" s="13"/>
    </row>
    <row r="7" spans="1:9" ht="15.75" thickBot="1">
      <c r="A7" s="6">
        <v>1991</v>
      </c>
      <c r="B7" s="7">
        <v>221194.60331960148</v>
      </c>
      <c r="C7" s="7">
        <v>18069.223968922302</v>
      </c>
      <c r="D7" s="7">
        <v>239263.82728852378</v>
      </c>
      <c r="E7" s="7">
        <v>8266.071049374836</v>
      </c>
      <c r="F7" s="7">
        <v>0</v>
      </c>
      <c r="G7" s="7">
        <v>8266.071049374836</v>
      </c>
      <c r="H7" s="7">
        <v>230997.75623914888</v>
      </c>
      <c r="I7" s="13"/>
    </row>
    <row r="8" spans="1:9" ht="15.75" thickBot="1">
      <c r="A8" s="6">
        <v>1992</v>
      </c>
      <c r="B8" s="7">
        <v>224949.43803344647</v>
      </c>
      <c r="C8" s="7">
        <v>18414.282796454812</v>
      </c>
      <c r="D8" s="7">
        <v>243363.7208299013</v>
      </c>
      <c r="E8" s="7">
        <v>8077.392553301726</v>
      </c>
      <c r="F8" s="7">
        <v>0.01357163270972386</v>
      </c>
      <c r="G8" s="7">
        <v>8077.406124934436</v>
      </c>
      <c r="H8" s="7">
        <v>235286.31470496682</v>
      </c>
      <c r="I8" s="13"/>
    </row>
    <row r="9" spans="1:9" ht="15.75" thickBot="1">
      <c r="A9" s="6">
        <v>1993</v>
      </c>
      <c r="B9" s="7">
        <v>224020.07092715017</v>
      </c>
      <c r="C9" s="7">
        <v>18229.7527192007</v>
      </c>
      <c r="D9" s="7">
        <v>242249.82364635088</v>
      </c>
      <c r="E9" s="7">
        <v>8960.69948904643</v>
      </c>
      <c r="F9" s="7">
        <v>0.02769062848844886</v>
      </c>
      <c r="G9" s="7">
        <v>8960.72717967492</v>
      </c>
      <c r="H9" s="7">
        <v>233289.09646667595</v>
      </c>
      <c r="I9" s="13"/>
    </row>
    <row r="10" spans="1:9" ht="15.75" thickBot="1">
      <c r="A10" s="6">
        <v>1994</v>
      </c>
      <c r="B10" s="7">
        <v>227373.87075322017</v>
      </c>
      <c r="C10" s="7">
        <v>18384.20116777621</v>
      </c>
      <c r="D10" s="7">
        <v>245758.0719209964</v>
      </c>
      <c r="E10" s="7">
        <v>9286.791943189854</v>
      </c>
      <c r="F10" s="7">
        <v>0.9377828065019744</v>
      </c>
      <c r="G10" s="7">
        <v>9287.729725996356</v>
      </c>
      <c r="H10" s="7">
        <v>236470.34219500003</v>
      </c>
      <c r="I10" s="13"/>
    </row>
    <row r="11" spans="1:9" ht="15.75" thickBot="1">
      <c r="A11" s="6">
        <v>1995</v>
      </c>
      <c r="B11" s="7">
        <v>227291.94555042151</v>
      </c>
      <c r="C11" s="7">
        <v>18474.761557453763</v>
      </c>
      <c r="D11" s="7">
        <v>245766.70710787526</v>
      </c>
      <c r="E11" s="7">
        <v>9315.026323487247</v>
      </c>
      <c r="F11" s="7">
        <v>1.9109121627868493</v>
      </c>
      <c r="G11" s="7">
        <v>9316.937235650033</v>
      </c>
      <c r="H11" s="7">
        <v>236449.7698722253</v>
      </c>
      <c r="I11" s="13"/>
    </row>
    <row r="12" spans="1:9" ht="15.75" thickBot="1">
      <c r="A12" s="6">
        <v>1996</v>
      </c>
      <c r="B12" s="7">
        <v>235609.87409228788</v>
      </c>
      <c r="C12" s="7">
        <v>19035.036302805485</v>
      </c>
      <c r="D12" s="7">
        <v>254644.91039509338</v>
      </c>
      <c r="E12" s="7">
        <v>9845.369598550396</v>
      </c>
      <c r="F12" s="7">
        <v>2.6954414056621347</v>
      </c>
      <c r="G12" s="7">
        <v>9848.065039956058</v>
      </c>
      <c r="H12" s="7">
        <v>244796.84535513728</v>
      </c>
      <c r="I12" s="13"/>
    </row>
    <row r="13" spans="1:9" ht="15.75" thickBot="1">
      <c r="A13" s="6">
        <v>1997</v>
      </c>
      <c r="B13" s="7">
        <v>243408.5265286565</v>
      </c>
      <c r="C13" s="7">
        <v>19666.31005283766</v>
      </c>
      <c r="D13" s="7">
        <v>263074.8365814942</v>
      </c>
      <c r="E13" s="7">
        <v>9984.128726343251</v>
      </c>
      <c r="F13" s="7">
        <v>3.3877286999962264</v>
      </c>
      <c r="G13" s="7">
        <v>9987.516455043247</v>
      </c>
      <c r="H13" s="7">
        <v>253087.3201264509</v>
      </c>
      <c r="I13" s="13"/>
    </row>
    <row r="14" spans="1:9" ht="15.75" thickBot="1">
      <c r="A14" s="6">
        <v>1998</v>
      </c>
      <c r="B14" s="7">
        <v>240921.00616084322</v>
      </c>
      <c r="C14" s="7">
        <v>19538.26770574332</v>
      </c>
      <c r="D14" s="7">
        <v>260459.27386658653</v>
      </c>
      <c r="E14" s="7">
        <v>9616.023427403894</v>
      </c>
      <c r="F14" s="7">
        <v>3.8252970225930447</v>
      </c>
      <c r="G14" s="7">
        <v>9619.848724426487</v>
      </c>
      <c r="H14" s="7">
        <v>250839.42514216</v>
      </c>
      <c r="I14" s="13"/>
    </row>
    <row r="15" spans="1:9" ht="15.75" thickBot="1">
      <c r="A15" s="6">
        <v>1999</v>
      </c>
      <c r="B15" s="7">
        <v>253290.2314680074</v>
      </c>
      <c r="C15" s="7">
        <v>20499.68426795612</v>
      </c>
      <c r="D15" s="7">
        <v>273789.9157359635</v>
      </c>
      <c r="E15" s="7">
        <v>9675.22741257774</v>
      </c>
      <c r="F15" s="7">
        <v>4.661297035976805</v>
      </c>
      <c r="G15" s="7">
        <v>9679.888709613717</v>
      </c>
      <c r="H15" s="7">
        <v>264110.02702634985</v>
      </c>
      <c r="I15" s="13"/>
    </row>
    <row r="16" spans="1:8" ht="15.75" thickBot="1">
      <c r="A16" s="6">
        <v>2000</v>
      </c>
      <c r="B16" s="7">
        <v>260939.94173057552</v>
      </c>
      <c r="C16" s="7">
        <v>21201.525249452086</v>
      </c>
      <c r="D16" s="7">
        <v>282141.4669800276</v>
      </c>
      <c r="E16" s="7">
        <v>8852.188169611356</v>
      </c>
      <c r="F16" s="7">
        <v>6.7287372263293435</v>
      </c>
      <c r="G16" s="7">
        <v>8858.916906837685</v>
      </c>
      <c r="H16" s="7">
        <v>273282.55007318995</v>
      </c>
    </row>
    <row r="17" spans="1:8" ht="15.75" thickBot="1">
      <c r="A17" s="6">
        <v>2001</v>
      </c>
      <c r="B17" s="7">
        <v>251080.18539228546</v>
      </c>
      <c r="C17" s="7">
        <v>20299.42188138565</v>
      </c>
      <c r="D17" s="7">
        <v>271379.60727367114</v>
      </c>
      <c r="E17" s="7">
        <v>9527.4193578568</v>
      </c>
      <c r="F17" s="7">
        <v>12.189743971418501</v>
      </c>
      <c r="G17" s="7">
        <v>9539.609101828219</v>
      </c>
      <c r="H17" s="7">
        <v>261839.99817184292</v>
      </c>
    </row>
    <row r="18" spans="1:8" ht="15.75" thickBot="1">
      <c r="A18" s="6">
        <v>2002</v>
      </c>
      <c r="B18" s="7">
        <v>256342.39816981295</v>
      </c>
      <c r="C18" s="7">
        <v>20496.60260543159</v>
      </c>
      <c r="D18" s="7">
        <v>276839.00077524455</v>
      </c>
      <c r="E18" s="7">
        <v>10911.8340411</v>
      </c>
      <c r="F18" s="7">
        <v>30.464279437200307</v>
      </c>
      <c r="G18" s="7">
        <v>10942.298320537202</v>
      </c>
      <c r="H18" s="7">
        <v>265896.7024547073</v>
      </c>
    </row>
    <row r="19" spans="1:8" ht="15.75" thickBot="1">
      <c r="A19" s="6">
        <v>2003</v>
      </c>
      <c r="B19" s="7">
        <v>261966.920012883</v>
      </c>
      <c r="C19" s="7">
        <v>20840.439416668552</v>
      </c>
      <c r="D19" s="7">
        <v>282807.3594295515</v>
      </c>
      <c r="E19" s="7">
        <v>11991.693700363998</v>
      </c>
      <c r="F19" s="7">
        <v>67.27984162181498</v>
      </c>
      <c r="G19" s="7">
        <v>12058.973541985813</v>
      </c>
      <c r="H19" s="7">
        <v>270748.3858875657</v>
      </c>
    </row>
    <row r="20" spans="1:8" ht="15.75" thickBot="1">
      <c r="A20" s="6">
        <v>2004</v>
      </c>
      <c r="B20" s="7">
        <v>271055.20945690945</v>
      </c>
      <c r="C20" s="7">
        <v>21548.229567779348</v>
      </c>
      <c r="D20" s="7">
        <v>292603.4390246888</v>
      </c>
      <c r="E20" s="7">
        <v>12045.67835784751</v>
      </c>
      <c r="F20" s="7">
        <v>131.50015056705078</v>
      </c>
      <c r="G20" s="7">
        <v>12177.178508414561</v>
      </c>
      <c r="H20" s="7">
        <v>280426.26051627425</v>
      </c>
    </row>
    <row r="21" spans="1:8" ht="15.75" thickBot="1">
      <c r="A21" s="6">
        <v>2005</v>
      </c>
      <c r="B21" s="7">
        <v>272741.40797326586</v>
      </c>
      <c r="C21" s="7">
        <v>21727.02365571058</v>
      </c>
      <c r="D21" s="7">
        <v>294468.4316289764</v>
      </c>
      <c r="E21" s="7">
        <v>12101.265264441274</v>
      </c>
      <c r="F21" s="7">
        <v>200.51726121951876</v>
      </c>
      <c r="G21" s="7">
        <v>12301.782525660792</v>
      </c>
      <c r="H21" s="7">
        <v>282166.6491033157</v>
      </c>
    </row>
    <row r="22" spans="1:8" ht="15.75" thickBot="1">
      <c r="A22" s="6">
        <v>2006</v>
      </c>
      <c r="B22" s="7">
        <v>281645.0965347052</v>
      </c>
      <c r="C22" s="7">
        <v>22447.628986025255</v>
      </c>
      <c r="D22" s="7">
        <v>304092.7255207304</v>
      </c>
      <c r="E22" s="7">
        <v>12214.16602202925</v>
      </c>
      <c r="F22" s="7">
        <v>286.06595394769533</v>
      </c>
      <c r="G22" s="7">
        <v>12500.231975976945</v>
      </c>
      <c r="H22" s="7">
        <v>291592.49354475347</v>
      </c>
    </row>
    <row r="23" spans="1:8" ht="15.75" thickBot="1">
      <c r="A23" s="6">
        <v>2007</v>
      </c>
      <c r="B23" s="7">
        <v>285324.14096168283</v>
      </c>
      <c r="C23" s="7">
        <v>22724.210483683044</v>
      </c>
      <c r="D23" s="7">
        <v>308048.3514453659</v>
      </c>
      <c r="E23" s="7">
        <v>12244.235025811082</v>
      </c>
      <c r="F23" s="7">
        <v>406.94498499100143</v>
      </c>
      <c r="G23" s="7">
        <v>12651.180010802083</v>
      </c>
      <c r="H23" s="7">
        <v>295397.1714345638</v>
      </c>
    </row>
    <row r="24" spans="1:8" ht="15.75" thickBot="1">
      <c r="A24" s="6">
        <v>2008</v>
      </c>
      <c r="B24" s="7">
        <v>285356.74982233014</v>
      </c>
      <c r="C24" s="7">
        <v>22862.25122880394</v>
      </c>
      <c r="D24" s="7">
        <v>308219.0010511341</v>
      </c>
      <c r="E24" s="7">
        <v>12721.315703644274</v>
      </c>
      <c r="F24" s="7">
        <v>607.0432152615734</v>
      </c>
      <c r="G24" s="7">
        <v>13328.358918905848</v>
      </c>
      <c r="H24" s="7">
        <v>294890.6421322282</v>
      </c>
    </row>
    <row r="25" spans="1:8" ht="15.75" thickBot="1">
      <c r="A25" s="6">
        <v>2009</v>
      </c>
      <c r="B25" s="7">
        <v>277118.16550825926</v>
      </c>
      <c r="C25" s="7">
        <v>22169.85664582898</v>
      </c>
      <c r="D25" s="7">
        <v>299288.02215408825</v>
      </c>
      <c r="E25" s="7">
        <v>12551.304273685482</v>
      </c>
      <c r="F25" s="7">
        <v>871.3232628101597</v>
      </c>
      <c r="G25" s="7">
        <v>13422.627536495642</v>
      </c>
      <c r="H25" s="7">
        <v>285865.3946175926</v>
      </c>
    </row>
    <row r="26" spans="1:8" ht="15.75" thickBot="1">
      <c r="A26" s="6">
        <v>2010</v>
      </c>
      <c r="B26" s="7">
        <v>272568.43245144136</v>
      </c>
      <c r="C26" s="7">
        <v>21656.569290351454</v>
      </c>
      <c r="D26" s="7">
        <v>294225.00174179283</v>
      </c>
      <c r="E26" s="7">
        <v>12718.66723963628</v>
      </c>
      <c r="F26" s="7">
        <v>1183.3411495807438</v>
      </c>
      <c r="G26" s="7">
        <v>13902.008389217022</v>
      </c>
      <c r="H26" s="7">
        <v>280322.9933525758</v>
      </c>
    </row>
    <row r="27" spans="1:8" ht="15.75" thickBot="1">
      <c r="A27" s="6">
        <v>2011</v>
      </c>
      <c r="B27" s="7">
        <v>275383.3828414785</v>
      </c>
      <c r="C27" s="7">
        <v>21782.980906602363</v>
      </c>
      <c r="D27" s="7">
        <v>297166.36374808085</v>
      </c>
      <c r="E27" s="7">
        <v>12938.349832907214</v>
      </c>
      <c r="F27" s="7">
        <v>1672.526172937929</v>
      </c>
      <c r="G27" s="7">
        <v>14610.876005845143</v>
      </c>
      <c r="H27" s="7">
        <v>282555.48774223577</v>
      </c>
    </row>
    <row r="28" spans="1:8" ht="15.75" thickBot="1">
      <c r="A28" s="6">
        <v>2012</v>
      </c>
      <c r="B28" s="7">
        <v>281035.83379047667</v>
      </c>
      <c r="C28" s="7">
        <v>22276.411518077886</v>
      </c>
      <c r="D28" s="7">
        <v>303312.24530855456</v>
      </c>
      <c r="E28" s="7">
        <v>12720.491436204635</v>
      </c>
      <c r="F28" s="7">
        <v>2351.0307184265184</v>
      </c>
      <c r="G28" s="7">
        <v>15071.522154631153</v>
      </c>
      <c r="H28" s="7">
        <v>288240.72315392335</v>
      </c>
    </row>
    <row r="29" spans="1:8" ht="15.75" thickBot="1">
      <c r="A29" s="6">
        <v>2013</v>
      </c>
      <c r="B29" s="7">
        <v>278883.0316567446</v>
      </c>
      <c r="C29" s="7">
        <v>22066.449861295678</v>
      </c>
      <c r="D29" s="7">
        <v>300949.4815180403</v>
      </c>
      <c r="E29" s="7">
        <v>12797.940715910794</v>
      </c>
      <c r="F29" s="7">
        <v>3204.3980233326397</v>
      </c>
      <c r="G29" s="7">
        <v>16002.338739243434</v>
      </c>
      <c r="H29" s="7">
        <v>284947.1427787969</v>
      </c>
    </row>
    <row r="30" spans="1:8" ht="15.75" thickBot="1">
      <c r="A30" s="6">
        <v>2014</v>
      </c>
      <c r="B30" s="7">
        <v>280499.728371862</v>
      </c>
      <c r="C30" s="7">
        <v>22203.044732053502</v>
      </c>
      <c r="D30" s="7">
        <v>302702.7731039155</v>
      </c>
      <c r="E30" s="7">
        <v>13135.845801863888</v>
      </c>
      <c r="F30" s="7">
        <v>4445.142661711554</v>
      </c>
      <c r="G30" s="7">
        <v>17580.988463575442</v>
      </c>
      <c r="H30" s="7">
        <v>285121.7846403401</v>
      </c>
    </row>
    <row r="31" spans="1:8" ht="15.75" thickBot="1">
      <c r="A31" s="6">
        <v>2015</v>
      </c>
      <c r="B31" s="7">
        <v>280710.00747288327</v>
      </c>
      <c r="C31" s="7">
        <v>22054.12064792653</v>
      </c>
      <c r="D31" s="7">
        <v>302764.1281208098</v>
      </c>
      <c r="E31" s="7">
        <v>13063.804579157455</v>
      </c>
      <c r="F31" s="7">
        <v>6141.02517218425</v>
      </c>
      <c r="G31" s="7">
        <v>19204.829751341706</v>
      </c>
      <c r="H31" s="7">
        <v>283559.2983694681</v>
      </c>
    </row>
    <row r="32" spans="1:8" ht="15.75" thickBot="1">
      <c r="A32" s="6">
        <v>2016</v>
      </c>
      <c r="B32" s="7">
        <v>281663.7929160994</v>
      </c>
      <c r="C32" s="7">
        <v>21645.959206116182</v>
      </c>
      <c r="D32" s="7">
        <v>303309.7521222156</v>
      </c>
      <c r="E32" s="7">
        <v>14208.360645323362</v>
      </c>
      <c r="F32" s="7">
        <v>8287.7358775947</v>
      </c>
      <c r="G32" s="7">
        <v>22496.096522918062</v>
      </c>
      <c r="H32" s="7">
        <v>280813.65559929766</v>
      </c>
    </row>
    <row r="33" spans="1:8" ht="15.75" thickBot="1">
      <c r="A33" s="6">
        <v>2017</v>
      </c>
      <c r="B33" s="7">
        <v>284007.80612464866</v>
      </c>
      <c r="C33" s="7">
        <v>21537.536786734658</v>
      </c>
      <c r="D33" s="7">
        <v>305545.3429113833</v>
      </c>
      <c r="E33" s="7">
        <v>15049.99826061993</v>
      </c>
      <c r="F33" s="7">
        <v>10887.255976305314</v>
      </c>
      <c r="G33" s="7">
        <v>25937.254236925244</v>
      </c>
      <c r="H33" s="7">
        <v>279608.08867445815</v>
      </c>
    </row>
    <row r="34" spans="1:8" ht="15.75" thickBot="1">
      <c r="A34" s="6">
        <v>2018</v>
      </c>
      <c r="B34" s="7">
        <v>287288.30101916794</v>
      </c>
      <c r="C34" s="7">
        <v>21585.206912201207</v>
      </c>
      <c r="D34" s="7">
        <v>308873.5079313691</v>
      </c>
      <c r="E34" s="7">
        <v>15437.84484893001</v>
      </c>
      <c r="F34" s="7">
        <v>13221.099963697958</v>
      </c>
      <c r="G34" s="7">
        <v>28658.944812627968</v>
      </c>
      <c r="H34" s="7">
        <v>280214.5631187411</v>
      </c>
    </row>
    <row r="35" spans="1:8" ht="15.75" thickBot="1">
      <c r="A35" s="6">
        <v>2019</v>
      </c>
      <c r="B35" s="7">
        <v>291445.5288201918</v>
      </c>
      <c r="C35" s="7">
        <v>21777.32405877914</v>
      </c>
      <c r="D35" s="7">
        <v>313222.85287897097</v>
      </c>
      <c r="E35" s="7">
        <v>15565.586667457206</v>
      </c>
      <c r="F35" s="7">
        <v>14818.15008243253</v>
      </c>
      <c r="G35" s="7">
        <v>30383.736749889737</v>
      </c>
      <c r="H35" s="7">
        <v>282839.1161290812</v>
      </c>
    </row>
    <row r="36" spans="1:8" ht="15.75" thickBot="1">
      <c r="A36" s="6">
        <v>2020</v>
      </c>
      <c r="B36" s="7">
        <v>296368.9564274613</v>
      </c>
      <c r="C36" s="7">
        <v>22030.497253566515</v>
      </c>
      <c r="D36" s="7">
        <v>318399.4536810278</v>
      </c>
      <c r="E36" s="7">
        <v>15692.459156342957</v>
      </c>
      <c r="F36" s="7">
        <v>16404.266521716032</v>
      </c>
      <c r="G36" s="7">
        <v>32096.72567805899</v>
      </c>
      <c r="H36" s="7">
        <v>286302.7280029688</v>
      </c>
    </row>
    <row r="37" spans="1:8" ht="15.75" thickBot="1">
      <c r="A37" s="6">
        <v>2021</v>
      </c>
      <c r="B37" s="7">
        <v>301140.5902170441</v>
      </c>
      <c r="C37" s="7">
        <v>22280.392693031532</v>
      </c>
      <c r="D37" s="7">
        <v>323420.98291007563</v>
      </c>
      <c r="E37" s="7">
        <v>15810.345525926885</v>
      </c>
      <c r="F37" s="7">
        <v>17909.565487046126</v>
      </c>
      <c r="G37" s="7">
        <v>33719.91101297301</v>
      </c>
      <c r="H37" s="7">
        <v>289701.0718971026</v>
      </c>
    </row>
    <row r="38" spans="1:8" ht="15.75" thickBot="1">
      <c r="A38" s="6">
        <v>2022</v>
      </c>
      <c r="B38" s="7">
        <v>306666.29669917317</v>
      </c>
      <c r="C38" s="7">
        <v>22583.992519904892</v>
      </c>
      <c r="D38" s="7">
        <v>329250.2892190781</v>
      </c>
      <c r="E38" s="7">
        <v>15916.792708357261</v>
      </c>
      <c r="F38" s="7">
        <v>19434.778647438838</v>
      </c>
      <c r="G38" s="7">
        <v>35351.5713557961</v>
      </c>
      <c r="H38" s="7">
        <v>293898.717863282</v>
      </c>
    </row>
    <row r="39" spans="1:8" ht="15.75" thickBot="1">
      <c r="A39" s="6">
        <v>2023</v>
      </c>
      <c r="B39" s="7">
        <v>311686.8310466125</v>
      </c>
      <c r="C39" s="7">
        <v>22850.55826421382</v>
      </c>
      <c r="D39" s="7">
        <v>334537.3893108264</v>
      </c>
      <c r="E39" s="7">
        <v>16006.7071650709</v>
      </c>
      <c r="F39" s="7">
        <v>20981.555230199632</v>
      </c>
      <c r="G39" s="7">
        <v>36988.26239527053</v>
      </c>
      <c r="H39" s="7">
        <v>297549.12691555585</v>
      </c>
    </row>
    <row r="40" spans="1:8" ht="15.75" thickBot="1">
      <c r="A40" s="6">
        <v>2024</v>
      </c>
      <c r="B40" s="7">
        <v>316069.38064494653</v>
      </c>
      <c r="C40" s="7">
        <v>23065.937881991034</v>
      </c>
      <c r="D40" s="7">
        <v>339135.31852693757</v>
      </c>
      <c r="E40" s="7">
        <v>16076.253123656446</v>
      </c>
      <c r="F40" s="7">
        <v>22515.254708891567</v>
      </c>
      <c r="G40" s="7">
        <v>38591.50783254801</v>
      </c>
      <c r="H40" s="7">
        <v>300543.8106943895</v>
      </c>
    </row>
    <row r="41" spans="1:8" ht="15.75" thickBot="1">
      <c r="A41" s="6">
        <v>2025</v>
      </c>
      <c r="B41" s="7">
        <v>320008.09537753183</v>
      </c>
      <c r="C41" s="7">
        <v>23243.401051597175</v>
      </c>
      <c r="D41" s="7">
        <v>343251.49642912904</v>
      </c>
      <c r="E41" s="7">
        <v>16133.929313414355</v>
      </c>
      <c r="F41" s="7">
        <v>24007.148464601047</v>
      </c>
      <c r="G41" s="7">
        <v>40141.0777780154</v>
      </c>
      <c r="H41" s="7">
        <v>303110.4186511136</v>
      </c>
    </row>
    <row r="42" spans="1:8" ht="15.75" thickBot="1">
      <c r="A42" s="6">
        <v>2026</v>
      </c>
      <c r="B42" s="7">
        <v>324009.9212678676</v>
      </c>
      <c r="C42" s="7">
        <v>23432.653097655846</v>
      </c>
      <c r="D42" s="7">
        <v>347442.57436552347</v>
      </c>
      <c r="E42" s="7">
        <v>16185.816689984764</v>
      </c>
      <c r="F42" s="7">
        <v>25511.863197891587</v>
      </c>
      <c r="G42" s="7">
        <v>41697.67988787635</v>
      </c>
      <c r="H42" s="7">
        <v>305744.8944776471</v>
      </c>
    </row>
    <row r="43" spans="1:8" ht="15.75" thickBot="1">
      <c r="A43" s="6">
        <v>2027</v>
      </c>
      <c r="B43" s="7">
        <v>327845.0526402608</v>
      </c>
      <c r="C43" s="7">
        <v>23602.341836787302</v>
      </c>
      <c r="D43" s="7">
        <v>351447.3944770481</v>
      </c>
      <c r="E43" s="7">
        <v>16236.88811424598</v>
      </c>
      <c r="F43" s="7">
        <v>27048.316958628762</v>
      </c>
      <c r="G43" s="7">
        <v>43285.20507287474</v>
      </c>
      <c r="H43" s="7">
        <v>308162.1894041734</v>
      </c>
    </row>
    <row r="44" spans="1:8" ht="15.75" thickBot="1">
      <c r="A44" s="6">
        <v>2028</v>
      </c>
      <c r="B44" s="7">
        <v>331319.9613388025</v>
      </c>
      <c r="C44" s="7">
        <v>23742.056507062247</v>
      </c>
      <c r="D44" s="7">
        <v>355062.0178458647</v>
      </c>
      <c r="E44" s="7">
        <v>16287.177048165726</v>
      </c>
      <c r="F44" s="7">
        <v>28549.453489079973</v>
      </c>
      <c r="G44" s="7">
        <v>44836.6305372457</v>
      </c>
      <c r="H44" s="7">
        <v>310225.387308619</v>
      </c>
    </row>
    <row r="45" spans="1:5" ht="15">
      <c r="A45" s="31" t="s">
        <v>0</v>
      </c>
      <c r="B45" s="31"/>
      <c r="C45" s="31"/>
      <c r="D45" s="31"/>
      <c r="E45" s="31"/>
    </row>
    <row r="46" spans="1:5" ht="13.5" customHeight="1">
      <c r="A46" s="31" t="s">
        <v>49</v>
      </c>
      <c r="B46" s="31"/>
      <c r="C46" s="31"/>
      <c r="D46" s="31"/>
      <c r="E46" s="31"/>
    </row>
    <row r="47" ht="13.5" customHeight="1">
      <c r="A47" s="4"/>
    </row>
    <row r="48" spans="1:8" ht="15.75">
      <c r="A48" s="28" t="s">
        <v>24</v>
      </c>
      <c r="B48" s="28"/>
      <c r="C48" s="28"/>
      <c r="D48" s="28"/>
      <c r="E48" s="28"/>
      <c r="F48" s="28"/>
      <c r="G48" s="28"/>
      <c r="H48" s="28"/>
    </row>
    <row r="49" spans="1:9" ht="15">
      <c r="A49" s="8" t="s">
        <v>25</v>
      </c>
      <c r="B49" s="11">
        <f>EXP((LN(B16/B6)/10))-1</f>
        <v>0.013766984771031332</v>
      </c>
      <c r="C49" s="11">
        <f aca="true" t="shared" si="0" ref="C49:H49">EXP((LN(C16/C6)/10))-1</f>
        <v>0.014004043400006827</v>
      </c>
      <c r="D49" s="11">
        <f t="shared" si="0"/>
        <v>0.013784777373895718</v>
      </c>
      <c r="E49" s="11">
        <f t="shared" si="0"/>
        <v>0.007261618650413526</v>
      </c>
      <c r="F49" s="12" t="s">
        <v>53</v>
      </c>
      <c r="G49" s="11">
        <f t="shared" si="0"/>
        <v>0.007338156580096067</v>
      </c>
      <c r="H49" s="11">
        <f t="shared" si="0"/>
        <v>0.014001508811329666</v>
      </c>
      <c r="I49" s="11"/>
    </row>
    <row r="50" spans="1:9" ht="15">
      <c r="A50" s="8" t="s">
        <v>26</v>
      </c>
      <c r="B50" s="11">
        <f>EXP((LN(B31/B16)/15))-1</f>
        <v>0.004880662624296983</v>
      </c>
      <c r="C50" s="11">
        <f aca="true" t="shared" si="1" ref="C50:H50">EXP((LN(C31/C16)/15))-1</f>
        <v>0.0026318798022262335</v>
      </c>
      <c r="D50" s="11">
        <f t="shared" si="1"/>
        <v>0.0047141063488342905</v>
      </c>
      <c r="E50" s="11">
        <f t="shared" si="1"/>
        <v>0.026284892463539933</v>
      </c>
      <c r="F50" s="11">
        <f t="shared" si="1"/>
        <v>0.5752657140622599</v>
      </c>
      <c r="G50" s="11">
        <f t="shared" si="1"/>
        <v>0.05293603484682041</v>
      </c>
      <c r="H50" s="11">
        <f t="shared" si="1"/>
        <v>0.0024640323973847966</v>
      </c>
      <c r="I50" s="11"/>
    </row>
    <row r="51" spans="1:9" ht="15">
      <c r="A51" s="8" t="s">
        <v>27</v>
      </c>
      <c r="B51" s="11">
        <f aca="true" t="shared" si="2" ref="B51:H51">EXP((LN(B36/B31)/5))-1</f>
        <v>0.010915750363251098</v>
      </c>
      <c r="C51" s="11">
        <f t="shared" si="2"/>
        <v>-0.00021432296467049916</v>
      </c>
      <c r="D51" s="11">
        <f t="shared" si="2"/>
        <v>0.01012141668416211</v>
      </c>
      <c r="E51" s="11">
        <f t="shared" si="2"/>
        <v>0.03734750410657495</v>
      </c>
      <c r="F51" s="11">
        <f t="shared" si="2"/>
        <v>0.2171474339625763</v>
      </c>
      <c r="G51" s="11">
        <f t="shared" si="2"/>
        <v>0.1081793515293965</v>
      </c>
      <c r="H51" s="11">
        <f t="shared" si="2"/>
        <v>0.001927550124046773</v>
      </c>
      <c r="I51" s="11"/>
    </row>
    <row r="52" spans="1:9" ht="15">
      <c r="A52" s="8" t="s">
        <v>52</v>
      </c>
      <c r="B52" s="11">
        <f aca="true" t="shared" si="3" ref="B52:H52">EXP((LN(B44/B31)/13))-1</f>
        <v>0.012832595791270718</v>
      </c>
      <c r="C52" s="11">
        <f t="shared" si="3"/>
        <v>0.005689087107678903</v>
      </c>
      <c r="D52" s="11">
        <f t="shared" si="3"/>
        <v>0.012332224355810384</v>
      </c>
      <c r="E52" s="11">
        <f t="shared" si="3"/>
        <v>0.017108761867878686</v>
      </c>
      <c r="F52" s="11">
        <f t="shared" si="3"/>
        <v>0.125473173729723</v>
      </c>
      <c r="G52" s="11">
        <f t="shared" si="3"/>
        <v>0.06739412524129174</v>
      </c>
      <c r="H52" s="11">
        <f t="shared" si="3"/>
        <v>0.006937633304460844</v>
      </c>
      <c r="I52" s="11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5" bestFit="1" customWidth="1"/>
    <col min="3" max="3" width="17.140625" style="15" bestFit="1" customWidth="1"/>
    <col min="4" max="4" width="14.28125" style="15" bestFit="1" customWidth="1"/>
    <col min="5" max="5" width="17.140625" style="15" bestFit="1" customWidth="1"/>
    <col min="6" max="9" width="14.28125" style="15" bestFit="1" customWidth="1"/>
    <col min="10" max="16384" width="9.140625" style="15" customWidth="1"/>
  </cols>
  <sheetData>
    <row r="1" spans="1:8" ht="15.75" customHeight="1">
      <c r="A1" s="33" t="s">
        <v>75</v>
      </c>
      <c r="B1" s="33"/>
      <c r="C1" s="33"/>
      <c r="D1" s="33"/>
      <c r="E1" s="33"/>
      <c r="F1" s="33"/>
      <c r="G1" s="33"/>
      <c r="H1" s="33"/>
    </row>
    <row r="2" spans="1:10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  <c r="J2" s="29"/>
    </row>
    <row r="3" spans="1:8" ht="15.75" customHeight="1">
      <c r="A3" s="33" t="s">
        <v>63</v>
      </c>
      <c r="B3" s="33"/>
      <c r="C3" s="33"/>
      <c r="D3" s="33"/>
      <c r="E3" s="33"/>
      <c r="F3" s="33"/>
      <c r="G3" s="33"/>
      <c r="H3" s="33"/>
    </row>
    <row r="4" ht="13.5" customHeight="1" thickBot="1">
      <c r="A4" s="16"/>
    </row>
    <row r="5" spans="1:9" ht="39" thickBot="1">
      <c r="A5" s="21" t="s">
        <v>11</v>
      </c>
      <c r="B5" s="21" t="s">
        <v>12</v>
      </c>
      <c r="C5" s="21" t="s">
        <v>62</v>
      </c>
      <c r="D5" s="21" t="s">
        <v>14</v>
      </c>
      <c r="E5" s="21" t="s">
        <v>61</v>
      </c>
      <c r="F5" s="21" t="s">
        <v>50</v>
      </c>
      <c r="G5" s="21" t="s">
        <v>18</v>
      </c>
      <c r="H5" s="21" t="s">
        <v>60</v>
      </c>
      <c r="I5" s="21" t="s">
        <v>59</v>
      </c>
    </row>
    <row r="6" spans="1:9" ht="13.5" thickBot="1">
      <c r="A6" s="20">
        <v>1990</v>
      </c>
      <c r="B6" s="19">
        <v>16809.53456291324</v>
      </c>
      <c r="C6" s="19">
        <v>0</v>
      </c>
      <c r="D6" s="19">
        <v>15699.677478848644</v>
      </c>
      <c r="E6" s="19">
        <v>0</v>
      </c>
      <c r="F6" s="19">
        <v>7815.987736645928</v>
      </c>
      <c r="G6" s="19">
        <v>2434.221735603521</v>
      </c>
      <c r="H6" s="19">
        <v>1771.7843368866822</v>
      </c>
      <c r="I6" s="19">
        <v>44640.87585089801</v>
      </c>
    </row>
    <row r="7" spans="1:9" ht="13.5" thickBot="1">
      <c r="A7" s="20">
        <v>1991</v>
      </c>
      <c r="B7" s="19">
        <v>16058.399937073982</v>
      </c>
      <c r="C7" s="19">
        <v>0</v>
      </c>
      <c r="D7" s="19">
        <v>14769.419362124387</v>
      </c>
      <c r="E7" s="19">
        <v>0</v>
      </c>
      <c r="F7" s="19">
        <v>7573.604589726208</v>
      </c>
      <c r="G7" s="19">
        <v>2408.168112764032</v>
      </c>
      <c r="H7" s="19">
        <v>1907.0779660993628</v>
      </c>
      <c r="I7" s="19">
        <v>42826.33996778797</v>
      </c>
    </row>
    <row r="8" spans="1:9" ht="13.5" thickBot="1">
      <c r="A8" s="20">
        <v>1992</v>
      </c>
      <c r="B8" s="19">
        <v>17007.034942515205</v>
      </c>
      <c r="C8" s="19">
        <v>0</v>
      </c>
      <c r="D8" s="19">
        <v>15700.904919356268</v>
      </c>
      <c r="E8" s="19">
        <v>0</v>
      </c>
      <c r="F8" s="19">
        <v>7807.005138447522</v>
      </c>
      <c r="G8" s="19">
        <v>2344.9836923637727</v>
      </c>
      <c r="H8" s="19">
        <v>1913.4398149365122</v>
      </c>
      <c r="I8" s="19">
        <v>44883.03850761929</v>
      </c>
    </row>
    <row r="9" spans="1:9" ht="13.5" thickBot="1">
      <c r="A9" s="20">
        <v>1993</v>
      </c>
      <c r="B9" s="19">
        <v>15814.513273650638</v>
      </c>
      <c r="C9" s="19">
        <v>0</v>
      </c>
      <c r="D9" s="19">
        <v>15247.451207426911</v>
      </c>
      <c r="E9" s="19">
        <v>0</v>
      </c>
      <c r="F9" s="19">
        <v>7716.374521454964</v>
      </c>
      <c r="G9" s="19">
        <v>2240.8464898447255</v>
      </c>
      <c r="H9" s="19">
        <v>1948.7396292791395</v>
      </c>
      <c r="I9" s="19">
        <v>43077.59512165638</v>
      </c>
    </row>
    <row r="10" spans="1:9" ht="13.5" thickBot="1">
      <c r="A10" s="20">
        <v>1994</v>
      </c>
      <c r="B10" s="19">
        <v>17084.016981722274</v>
      </c>
      <c r="C10" s="19">
        <v>0</v>
      </c>
      <c r="D10" s="19">
        <v>15965.536818693528</v>
      </c>
      <c r="E10" s="19">
        <v>0</v>
      </c>
      <c r="F10" s="19">
        <v>7553.491181464021</v>
      </c>
      <c r="G10" s="19">
        <v>2394.8957917794482</v>
      </c>
      <c r="H10" s="19">
        <v>1898.8843335888876</v>
      </c>
      <c r="I10" s="19">
        <v>45006.495107248156</v>
      </c>
    </row>
    <row r="11" spans="1:9" ht="13.5" thickBot="1">
      <c r="A11" s="20">
        <v>1995</v>
      </c>
      <c r="B11" s="19">
        <v>16748.528144725897</v>
      </c>
      <c r="C11" s="19">
        <v>0</v>
      </c>
      <c r="D11" s="19">
        <v>16270.459487640912</v>
      </c>
      <c r="E11" s="19">
        <v>0</v>
      </c>
      <c r="F11" s="19">
        <v>8109.0636149805</v>
      </c>
      <c r="G11" s="19">
        <v>2138.9075531386584</v>
      </c>
      <c r="H11" s="19">
        <v>1994.1822766954404</v>
      </c>
      <c r="I11" s="19">
        <v>45370.8110771814</v>
      </c>
    </row>
    <row r="12" spans="1:9" ht="13.5" thickBot="1">
      <c r="A12" s="20">
        <v>1996</v>
      </c>
      <c r="B12" s="19">
        <v>18551.14974514695</v>
      </c>
      <c r="C12" s="19">
        <v>0</v>
      </c>
      <c r="D12" s="19">
        <v>16542.304690808895</v>
      </c>
      <c r="E12" s="19">
        <v>0</v>
      </c>
      <c r="F12" s="19">
        <v>7923.421039824855</v>
      </c>
      <c r="G12" s="19">
        <v>2262.107451615006</v>
      </c>
      <c r="H12" s="19">
        <v>1983.1027005623077</v>
      </c>
      <c r="I12" s="19">
        <v>47371.75562795802</v>
      </c>
    </row>
    <row r="13" spans="1:9" ht="13.5" thickBot="1">
      <c r="A13" s="20">
        <v>1997</v>
      </c>
      <c r="B13" s="19">
        <v>19175.646365429795</v>
      </c>
      <c r="C13" s="19">
        <v>0</v>
      </c>
      <c r="D13" s="19">
        <v>17422.86380932981</v>
      </c>
      <c r="E13" s="19">
        <v>0</v>
      </c>
      <c r="F13" s="19">
        <v>8354.979783037475</v>
      </c>
      <c r="G13" s="19">
        <v>2321.6782441375353</v>
      </c>
      <c r="H13" s="19">
        <v>2102.463953554189</v>
      </c>
      <c r="I13" s="19">
        <v>49487.302155488804</v>
      </c>
    </row>
    <row r="14" spans="1:9" ht="13.5" thickBot="1">
      <c r="A14" s="20">
        <v>1998</v>
      </c>
      <c r="B14" s="19">
        <v>20779.798040649457</v>
      </c>
      <c r="C14" s="19">
        <v>0</v>
      </c>
      <c r="D14" s="19">
        <v>18700.095164028644</v>
      </c>
      <c r="E14" s="19">
        <v>0</v>
      </c>
      <c r="F14" s="19">
        <v>7993.278775829511</v>
      </c>
      <c r="G14" s="19">
        <v>1990.5860051984548</v>
      </c>
      <c r="H14" s="19">
        <v>2076.468101109083</v>
      </c>
      <c r="I14" s="19">
        <v>51649.896086815155</v>
      </c>
    </row>
    <row r="15" spans="1:9" ht="13.5" thickBot="1">
      <c r="A15" s="20">
        <v>1999</v>
      </c>
      <c r="B15" s="19">
        <v>20245.053419660526</v>
      </c>
      <c r="C15" s="19">
        <v>0</v>
      </c>
      <c r="D15" s="19">
        <v>18272.365794431873</v>
      </c>
      <c r="E15" s="19">
        <v>0</v>
      </c>
      <c r="F15" s="19">
        <v>7329.7880634965095</v>
      </c>
      <c r="G15" s="19">
        <v>2389.1804446007013</v>
      </c>
      <c r="H15" s="19">
        <v>2052.997899268392</v>
      </c>
      <c r="I15" s="19">
        <v>50399.055621458</v>
      </c>
    </row>
    <row r="16" spans="1:9" ht="13.5" thickBot="1">
      <c r="A16" s="20">
        <v>2000</v>
      </c>
      <c r="B16" s="19">
        <v>19137.15620221182</v>
      </c>
      <c r="C16" s="19">
        <v>0</v>
      </c>
      <c r="D16" s="19">
        <v>19371.349301057508</v>
      </c>
      <c r="E16" s="19">
        <v>0</v>
      </c>
      <c r="F16" s="19">
        <v>7731.444069921985</v>
      </c>
      <c r="G16" s="19">
        <v>2117.700787638184</v>
      </c>
      <c r="H16" s="19">
        <v>2148.2517844191602</v>
      </c>
      <c r="I16" s="19">
        <v>50615.572145248654</v>
      </c>
    </row>
    <row r="17" spans="1:9" ht="13.5" thickBot="1">
      <c r="A17" s="20">
        <v>2001</v>
      </c>
      <c r="B17" s="19">
        <v>18375.920055429237</v>
      </c>
      <c r="C17" s="19">
        <v>0</v>
      </c>
      <c r="D17" s="19">
        <v>17704.666938766728</v>
      </c>
      <c r="E17" s="19">
        <v>0</v>
      </c>
      <c r="F17" s="19">
        <v>6853.6228763696</v>
      </c>
      <c r="G17" s="19">
        <v>2288.592230691157</v>
      </c>
      <c r="H17" s="19">
        <v>1768.353991991817</v>
      </c>
      <c r="I17" s="19">
        <v>47100.82609324854</v>
      </c>
    </row>
    <row r="18" spans="1:9" ht="13.5" thickBot="1">
      <c r="A18" s="20">
        <v>2002</v>
      </c>
      <c r="B18" s="19">
        <v>19297.000390990423</v>
      </c>
      <c r="C18" s="19">
        <v>0</v>
      </c>
      <c r="D18" s="19">
        <v>18872.82571952646</v>
      </c>
      <c r="E18" s="19">
        <v>0</v>
      </c>
      <c r="F18" s="19">
        <v>7401.175366165673</v>
      </c>
      <c r="G18" s="19">
        <v>2455.8357166040464</v>
      </c>
      <c r="H18" s="19">
        <v>1990.1967925546037</v>
      </c>
      <c r="I18" s="19">
        <v>50126.70398584121</v>
      </c>
    </row>
    <row r="19" spans="1:9" ht="13.5" thickBot="1">
      <c r="A19" s="20">
        <v>2003</v>
      </c>
      <c r="B19" s="19">
        <v>20307.94027524901</v>
      </c>
      <c r="C19" s="19">
        <v>0</v>
      </c>
      <c r="D19" s="19">
        <v>20480.14129557353</v>
      </c>
      <c r="E19" s="19">
        <v>0</v>
      </c>
      <c r="F19" s="19">
        <v>7199.440295225751</v>
      </c>
      <c r="G19" s="19">
        <v>1907.5424402262374</v>
      </c>
      <c r="H19" s="19">
        <v>2005.7925515631105</v>
      </c>
      <c r="I19" s="19">
        <v>52010.52685783764</v>
      </c>
    </row>
    <row r="20" spans="1:9" ht="13.5" thickBot="1">
      <c r="A20" s="20">
        <v>2004</v>
      </c>
      <c r="B20" s="19">
        <v>19949.0481162779</v>
      </c>
      <c r="C20" s="19">
        <v>0</v>
      </c>
      <c r="D20" s="19">
        <v>20561.73042703331</v>
      </c>
      <c r="E20" s="19">
        <v>0</v>
      </c>
      <c r="F20" s="19">
        <v>7991.403832014025</v>
      </c>
      <c r="G20" s="19">
        <v>2222.359379430707</v>
      </c>
      <c r="H20" s="19">
        <v>2102.9906386703315</v>
      </c>
      <c r="I20" s="19">
        <v>52937.20239342626</v>
      </c>
    </row>
    <row r="21" spans="1:9" ht="13.5" thickBot="1">
      <c r="A21" s="20">
        <v>2005</v>
      </c>
      <c r="B21" s="19">
        <v>22948.198595051945</v>
      </c>
      <c r="C21" s="19">
        <v>0</v>
      </c>
      <c r="D21" s="19">
        <v>20523.80247451086</v>
      </c>
      <c r="E21" s="19">
        <v>0</v>
      </c>
      <c r="F21" s="19">
        <v>7361.475540039917</v>
      </c>
      <c r="G21" s="19">
        <v>2234.861355997208</v>
      </c>
      <c r="H21" s="19">
        <v>2086.5495043742562</v>
      </c>
      <c r="I21" s="19">
        <v>55264.55746997418</v>
      </c>
    </row>
    <row r="22" spans="1:9" ht="13.5" thickBot="1">
      <c r="A22" s="20">
        <v>2006</v>
      </c>
      <c r="B22" s="19">
        <v>26446.138377764826</v>
      </c>
      <c r="C22" s="19">
        <v>0</v>
      </c>
      <c r="D22" s="19">
        <v>21955.838582675155</v>
      </c>
      <c r="E22" s="19">
        <v>0</v>
      </c>
      <c r="F22" s="19">
        <v>7339.647092741044</v>
      </c>
      <c r="G22" s="19">
        <v>2343.8332993318713</v>
      </c>
      <c r="H22" s="19">
        <v>2116.522778048867</v>
      </c>
      <c r="I22" s="19">
        <v>60311.65013056176</v>
      </c>
    </row>
    <row r="23" spans="1:9" ht="13.5" thickBot="1">
      <c r="A23" s="20">
        <v>2007</v>
      </c>
      <c r="B23" s="19">
        <v>24912.728262361354</v>
      </c>
      <c r="C23" s="19">
        <v>0</v>
      </c>
      <c r="D23" s="19">
        <v>21500.91057900641</v>
      </c>
      <c r="E23" s="19">
        <v>0</v>
      </c>
      <c r="F23" s="19">
        <v>7780.2945794481</v>
      </c>
      <c r="G23" s="19">
        <v>2619.4524041343393</v>
      </c>
      <c r="H23" s="19">
        <v>2265.458514181421</v>
      </c>
      <c r="I23" s="19">
        <v>59188.514339131616</v>
      </c>
    </row>
    <row r="24" spans="1:9" ht="13.5" thickBot="1">
      <c r="A24" s="20">
        <v>2008</v>
      </c>
      <c r="B24" s="19">
        <v>24363.587554111717</v>
      </c>
      <c r="C24" s="19">
        <v>0</v>
      </c>
      <c r="D24" s="19">
        <v>21774.484909471237</v>
      </c>
      <c r="E24" s="19">
        <v>0</v>
      </c>
      <c r="F24" s="19">
        <v>7308.142674171835</v>
      </c>
      <c r="G24" s="19">
        <v>2684.7374071185714</v>
      </c>
      <c r="H24" s="19">
        <v>2216.260382409367</v>
      </c>
      <c r="I24" s="19">
        <v>58456.88292728272</v>
      </c>
    </row>
    <row r="25" spans="1:9" ht="13.5" thickBot="1">
      <c r="A25" s="20">
        <v>2009</v>
      </c>
      <c r="B25" s="19">
        <v>22339.26013910592</v>
      </c>
      <c r="C25" s="19">
        <v>0</v>
      </c>
      <c r="D25" s="19">
        <v>21034.096400340684</v>
      </c>
      <c r="E25" s="19">
        <v>0</v>
      </c>
      <c r="F25" s="19">
        <v>7273.057545378795</v>
      </c>
      <c r="G25" s="19">
        <v>2733.465075386058</v>
      </c>
      <c r="H25" s="19">
        <v>2389.9254366446607</v>
      </c>
      <c r="I25" s="19">
        <v>55879.474596856126</v>
      </c>
    </row>
    <row r="26" spans="1:9" ht="13.5" thickBot="1">
      <c r="A26" s="20">
        <v>2010</v>
      </c>
      <c r="B26" s="19">
        <v>25276.091703209175</v>
      </c>
      <c r="C26" s="19">
        <v>0</v>
      </c>
      <c r="D26" s="19">
        <v>21541.897998362958</v>
      </c>
      <c r="E26" s="19">
        <v>0</v>
      </c>
      <c r="F26" s="19">
        <v>7314.462822662891</v>
      </c>
      <c r="G26" s="19">
        <v>2506.502216832752</v>
      </c>
      <c r="H26" s="19">
        <v>2423.3676011022117</v>
      </c>
      <c r="I26" s="19">
        <v>59171.992342169986</v>
      </c>
    </row>
    <row r="27" spans="1:9" ht="13.5" thickBot="1">
      <c r="A27" s="20">
        <v>2011</v>
      </c>
      <c r="B27" s="19">
        <v>23465.2805869948</v>
      </c>
      <c r="C27" s="19">
        <v>0</v>
      </c>
      <c r="D27" s="19">
        <v>20196.21388636203</v>
      </c>
      <c r="E27" s="19">
        <v>0</v>
      </c>
      <c r="F27" s="19">
        <v>7126.908876170905</v>
      </c>
      <c r="G27" s="19">
        <v>2384.904625925482</v>
      </c>
      <c r="H27" s="19">
        <v>2479.7993836342816</v>
      </c>
      <c r="I27" s="19">
        <v>55762.77735908749</v>
      </c>
    </row>
    <row r="28" spans="1:9" ht="13.5" thickBot="1">
      <c r="A28" s="20">
        <v>2012</v>
      </c>
      <c r="B28" s="19">
        <v>23729.823736481765</v>
      </c>
      <c r="C28" s="19">
        <v>0</v>
      </c>
      <c r="D28" s="19">
        <v>20871.87691569584</v>
      </c>
      <c r="E28" s="19">
        <v>0</v>
      </c>
      <c r="F28" s="19">
        <v>7295.787257066533</v>
      </c>
      <c r="G28" s="19">
        <v>2789.2233750838805</v>
      </c>
      <c r="H28" s="19">
        <v>2420.113859874387</v>
      </c>
      <c r="I28" s="19">
        <v>57216.4951442024</v>
      </c>
    </row>
    <row r="29" spans="1:9" ht="13.5" thickBot="1">
      <c r="A29" s="20">
        <v>2013</v>
      </c>
      <c r="B29" s="19">
        <v>26053.910766512337</v>
      </c>
      <c r="C29" s="19">
        <v>0</v>
      </c>
      <c r="D29" s="19">
        <v>20035.531728395108</v>
      </c>
      <c r="E29" s="19">
        <v>0</v>
      </c>
      <c r="F29" s="19">
        <v>6902.383871041567</v>
      </c>
      <c r="G29" s="19">
        <v>2882.3733867515652</v>
      </c>
      <c r="H29" s="19">
        <v>2265.479294168289</v>
      </c>
      <c r="I29" s="19">
        <v>58249.34904686886</v>
      </c>
    </row>
    <row r="30" spans="1:9" ht="13.5" thickBot="1">
      <c r="A30" s="20">
        <v>2014</v>
      </c>
      <c r="B30" s="19">
        <v>27529.084416287802</v>
      </c>
      <c r="C30" s="19">
        <v>0</v>
      </c>
      <c r="D30" s="19">
        <v>20280.827824553842</v>
      </c>
      <c r="E30" s="19">
        <v>0</v>
      </c>
      <c r="F30" s="19">
        <v>6732.34548172493</v>
      </c>
      <c r="G30" s="19">
        <v>2884.8332436729793</v>
      </c>
      <c r="H30" s="19">
        <v>2069.9156541329935</v>
      </c>
      <c r="I30" s="19">
        <v>59606.67662037254</v>
      </c>
    </row>
    <row r="31" spans="1:9" ht="13.5" thickBot="1">
      <c r="A31" s="20">
        <v>2015</v>
      </c>
      <c r="B31" s="19">
        <v>25459.6040601638</v>
      </c>
      <c r="C31" s="19">
        <v>61.277121521956225</v>
      </c>
      <c r="D31" s="19">
        <v>21488.675005948913</v>
      </c>
      <c r="E31" s="19">
        <v>8.061556140103686</v>
      </c>
      <c r="F31" s="19">
        <v>7443.586025241749</v>
      </c>
      <c r="G31" s="19">
        <v>3052.6866878819333</v>
      </c>
      <c r="H31" s="19">
        <v>2287.644432587683</v>
      </c>
      <c r="I31" s="19">
        <v>59841.86621182409</v>
      </c>
    </row>
    <row r="32" spans="1:9" ht="13.5" thickBot="1">
      <c r="A32" s="20">
        <v>2016</v>
      </c>
      <c r="B32" s="19">
        <v>25395.89930301116</v>
      </c>
      <c r="C32" s="19">
        <v>99.80947274852063</v>
      </c>
      <c r="D32" s="19">
        <v>21332.065165968383</v>
      </c>
      <c r="E32" s="19">
        <v>16.865179107228006</v>
      </c>
      <c r="F32" s="19">
        <v>7349.890675996118</v>
      </c>
      <c r="G32" s="19">
        <v>3006.2310172241223</v>
      </c>
      <c r="H32" s="19">
        <v>2314.7398564294544</v>
      </c>
      <c r="I32" s="19">
        <v>59508.49601862924</v>
      </c>
    </row>
    <row r="33" spans="1:9" ht="13.5" thickBot="1">
      <c r="A33" s="20">
        <v>2017</v>
      </c>
      <c r="B33" s="19">
        <v>25566.702684514847</v>
      </c>
      <c r="C33" s="19">
        <v>127.66222009168187</v>
      </c>
      <c r="D33" s="19">
        <v>21442.493751725884</v>
      </c>
      <c r="E33" s="19">
        <v>30.811243415643204</v>
      </c>
      <c r="F33" s="19">
        <v>7406.30332526798</v>
      </c>
      <c r="G33" s="19">
        <v>3024.4603955940865</v>
      </c>
      <c r="H33" s="19">
        <v>2361.4813526045696</v>
      </c>
      <c r="I33" s="19">
        <v>59911.85487188918</v>
      </c>
    </row>
    <row r="34" spans="1:9" ht="13.5" thickBot="1">
      <c r="A34" s="20">
        <v>2018</v>
      </c>
      <c r="B34" s="19">
        <v>26030.564304016636</v>
      </c>
      <c r="C34" s="19">
        <v>156.49609061657995</v>
      </c>
      <c r="D34" s="19">
        <v>21449.96316048752</v>
      </c>
      <c r="E34" s="19">
        <v>45.46641083178783</v>
      </c>
      <c r="F34" s="19">
        <v>7422.166474872828</v>
      </c>
      <c r="G34" s="19">
        <v>3024.5909469648136</v>
      </c>
      <c r="H34" s="19">
        <v>2376.6067108616817</v>
      </c>
      <c r="I34" s="19">
        <v>60415.232649455786</v>
      </c>
    </row>
    <row r="35" spans="1:9" ht="13.5" thickBot="1">
      <c r="A35" s="20">
        <v>2019</v>
      </c>
      <c r="B35" s="19">
        <v>26568.827541088074</v>
      </c>
      <c r="C35" s="19">
        <v>189.44655595081065</v>
      </c>
      <c r="D35" s="19">
        <v>21682.319072013273</v>
      </c>
      <c r="E35" s="19">
        <v>63.98926082617744</v>
      </c>
      <c r="F35" s="19">
        <v>7454.032418764607</v>
      </c>
      <c r="G35" s="19">
        <v>3044.4661418581545</v>
      </c>
      <c r="H35" s="19">
        <v>2403.1245381307685</v>
      </c>
      <c r="I35" s="19">
        <v>61265.678075602606</v>
      </c>
    </row>
    <row r="36" spans="1:9" ht="13.5" thickBot="1">
      <c r="A36" s="20">
        <v>2020</v>
      </c>
      <c r="B36" s="19">
        <v>27246.708177445315</v>
      </c>
      <c r="C36" s="19">
        <v>220.28623858154796</v>
      </c>
      <c r="D36" s="19">
        <v>22001.710838541123</v>
      </c>
      <c r="E36" s="19">
        <v>80.56842352048236</v>
      </c>
      <c r="F36" s="19">
        <v>7465.77676752605</v>
      </c>
      <c r="G36" s="19">
        <v>3071.0368819138794</v>
      </c>
      <c r="H36" s="19">
        <v>2429.494074271338</v>
      </c>
      <c r="I36" s="19">
        <v>62329.59582952454</v>
      </c>
    </row>
    <row r="37" spans="1:9" ht="13.5" thickBot="1">
      <c r="A37" s="20">
        <v>2021</v>
      </c>
      <c r="B37" s="19">
        <v>27892.203823679352</v>
      </c>
      <c r="C37" s="19">
        <v>253.0249320608546</v>
      </c>
      <c r="D37" s="19">
        <v>22261.954754292692</v>
      </c>
      <c r="E37" s="19">
        <v>97.71670533188853</v>
      </c>
      <c r="F37" s="19">
        <v>7521.1656513338085</v>
      </c>
      <c r="G37" s="19">
        <v>3101.0877185067466</v>
      </c>
      <c r="H37" s="19">
        <v>2448.693930818045</v>
      </c>
      <c r="I37" s="19">
        <v>63341.84046458921</v>
      </c>
    </row>
    <row r="38" spans="1:9" ht="13.5" thickBot="1">
      <c r="A38" s="20">
        <v>2022</v>
      </c>
      <c r="B38" s="19">
        <v>28595.455144493324</v>
      </c>
      <c r="C38" s="19">
        <v>287.05642994016534</v>
      </c>
      <c r="D38" s="19">
        <v>22615.542899304404</v>
      </c>
      <c r="E38" s="19">
        <v>115.37075854879151</v>
      </c>
      <c r="F38" s="19">
        <v>7570.5926719634335</v>
      </c>
      <c r="G38" s="19">
        <v>3135.7706157821403</v>
      </c>
      <c r="H38" s="19">
        <v>2469.0399279482904</v>
      </c>
      <c r="I38" s="19">
        <v>64505.27998318747</v>
      </c>
    </row>
    <row r="39" spans="1:9" ht="13.5" thickBot="1">
      <c r="A39" s="20">
        <v>2023</v>
      </c>
      <c r="B39" s="19">
        <v>29290.980781874896</v>
      </c>
      <c r="C39" s="19">
        <v>323.4645003064692</v>
      </c>
      <c r="D39" s="19">
        <v>22843.113862066875</v>
      </c>
      <c r="E39" s="19">
        <v>133.83722763601307</v>
      </c>
      <c r="F39" s="19">
        <v>7644.055059438745</v>
      </c>
      <c r="G39" s="19">
        <v>3170.2900669338555</v>
      </c>
      <c r="H39" s="19">
        <v>2490.5590961147145</v>
      </c>
      <c r="I39" s="19">
        <v>65559.8210355984</v>
      </c>
    </row>
    <row r="40" spans="1:9" ht="13.5" thickBot="1">
      <c r="A40" s="20">
        <v>2024</v>
      </c>
      <c r="B40" s="19">
        <v>29960.497964562128</v>
      </c>
      <c r="C40" s="19">
        <v>358.7229009156238</v>
      </c>
      <c r="D40" s="19">
        <v>23007.353129951523</v>
      </c>
      <c r="E40" s="19">
        <v>150.88208593857237</v>
      </c>
      <c r="F40" s="19">
        <v>7692.152027881558</v>
      </c>
      <c r="G40" s="19">
        <v>3203.957769390792</v>
      </c>
      <c r="H40" s="19">
        <v>2511.8616773527942</v>
      </c>
      <c r="I40" s="19">
        <v>66498.37442662627</v>
      </c>
    </row>
    <row r="41" spans="1:9" ht="13.5" thickBot="1">
      <c r="A41" s="20">
        <v>2025</v>
      </c>
      <c r="B41" s="19">
        <v>30621.37979137147</v>
      </c>
      <c r="C41" s="19">
        <v>391.10651483584957</v>
      </c>
      <c r="D41" s="19">
        <v>23125.187957582562</v>
      </c>
      <c r="E41" s="19">
        <v>165.94965348527998</v>
      </c>
      <c r="F41" s="19">
        <v>7699.95193568991</v>
      </c>
      <c r="G41" s="19">
        <v>3225.394206307997</v>
      </c>
      <c r="H41" s="19">
        <v>2552.5302624758224</v>
      </c>
      <c r="I41" s="19">
        <v>67348.56284877023</v>
      </c>
    </row>
    <row r="42" spans="1:9" ht="13.5" thickBot="1">
      <c r="A42" s="20">
        <v>2026</v>
      </c>
      <c r="B42" s="19">
        <v>31298.70268376447</v>
      </c>
      <c r="C42" s="19">
        <v>421.8728545751804</v>
      </c>
      <c r="D42" s="19">
        <v>23224.41008250404</v>
      </c>
      <c r="E42" s="19">
        <v>182.93834235969086</v>
      </c>
      <c r="F42" s="19">
        <v>7741.231921349702</v>
      </c>
      <c r="G42" s="19">
        <v>3265.0635436615753</v>
      </c>
      <c r="H42" s="19">
        <v>2573.3757953347344</v>
      </c>
      <c r="I42" s="19">
        <v>68228.52442966317</v>
      </c>
    </row>
    <row r="43" spans="1:9" ht="13.5" thickBot="1">
      <c r="A43" s="20">
        <v>2027</v>
      </c>
      <c r="B43" s="19">
        <v>31960.98120369028</v>
      </c>
      <c r="C43" s="19">
        <v>452.21534563762657</v>
      </c>
      <c r="D43" s="19">
        <v>23300.578589734057</v>
      </c>
      <c r="E43" s="19">
        <v>197.50976900477312</v>
      </c>
      <c r="F43" s="19">
        <v>7782.128075596939</v>
      </c>
      <c r="G43" s="19">
        <v>3302.609128209313</v>
      </c>
      <c r="H43" s="19">
        <v>2593.342971324691</v>
      </c>
      <c r="I43" s="19">
        <v>69066.92548616772</v>
      </c>
    </row>
    <row r="44" spans="1:10" ht="13.5" thickBot="1">
      <c r="A44" s="20">
        <v>2028</v>
      </c>
      <c r="B44" s="19">
        <v>32611.919696602625</v>
      </c>
      <c r="C44" s="19">
        <v>482.54468540447107</v>
      </c>
      <c r="D44" s="19">
        <v>23334.374758199312</v>
      </c>
      <c r="E44" s="19">
        <v>211.5618538380629</v>
      </c>
      <c r="F44" s="19">
        <v>7823.420134642274</v>
      </c>
      <c r="G44" s="19">
        <v>3327.3536184248273</v>
      </c>
      <c r="H44" s="19">
        <v>2613.2385068876215</v>
      </c>
      <c r="I44" s="19">
        <v>69839.01513965061</v>
      </c>
      <c r="J44" s="22" t="s">
        <v>0</v>
      </c>
    </row>
    <row r="45" spans="1:9" ht="12.7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58</v>
      </c>
      <c r="B46" s="34"/>
      <c r="C46" s="34"/>
      <c r="D46" s="34"/>
      <c r="E46" s="34"/>
      <c r="F46" s="34"/>
      <c r="G46" s="34"/>
      <c r="H46" s="34"/>
      <c r="I46" s="34"/>
    </row>
    <row r="47" spans="1:9" ht="13.5" customHeight="1">
      <c r="A47" s="34" t="s">
        <v>65</v>
      </c>
      <c r="B47" s="34"/>
      <c r="C47" s="34"/>
      <c r="D47" s="34"/>
      <c r="E47" s="34"/>
      <c r="F47" s="34"/>
      <c r="G47" s="34"/>
      <c r="H47" s="34"/>
      <c r="I47" s="34"/>
    </row>
    <row r="48" spans="1:9" ht="13.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.75">
      <c r="A49" s="32" t="s">
        <v>24</v>
      </c>
      <c r="B49" s="32"/>
      <c r="C49" s="32"/>
      <c r="D49" s="32"/>
      <c r="E49" s="32"/>
      <c r="F49" s="32"/>
      <c r="G49" s="32"/>
      <c r="H49" s="32"/>
      <c r="I49" s="32"/>
    </row>
    <row r="50" spans="1:9" ht="15">
      <c r="A50" s="17" t="s">
        <v>25</v>
      </c>
      <c r="B50" s="11">
        <f>EXP((LN(B16/B6)/10))-1</f>
        <v>0.013053010118344144</v>
      </c>
      <c r="C50" s="12" t="s">
        <v>53</v>
      </c>
      <c r="D50" s="11">
        <f aca="true" t="shared" si="0" ref="D50:I50">EXP((LN(D16/D6)/10))-1</f>
        <v>0.02123787711945524</v>
      </c>
      <c r="E50" s="12" t="s">
        <v>53</v>
      </c>
      <c r="F50" s="11">
        <f t="shared" si="0"/>
        <v>-0.001086977499343944</v>
      </c>
      <c r="G50" s="11">
        <f t="shared" si="0"/>
        <v>-0.013833044221245872</v>
      </c>
      <c r="H50" s="11">
        <f t="shared" si="0"/>
        <v>0.019453526009484134</v>
      </c>
      <c r="I50" s="11">
        <f t="shared" si="0"/>
        <v>0.012640153942481636</v>
      </c>
    </row>
    <row r="51" spans="1:9" ht="15">
      <c r="A51" s="17" t="s">
        <v>43</v>
      </c>
      <c r="B51" s="11">
        <f>EXP((LN(B32/B16)/16))-1</f>
        <v>0.017842046011957935</v>
      </c>
      <c r="C51" s="12" t="s">
        <v>53</v>
      </c>
      <c r="D51" s="11">
        <f aca="true" t="shared" si="1" ref="D51:I51">EXP((LN(D32/D16)/16))-1</f>
        <v>0.006044206272670216</v>
      </c>
      <c r="E51" s="12" t="s">
        <v>53</v>
      </c>
      <c r="F51" s="11">
        <f t="shared" si="1"/>
        <v>-0.0031581412819324806</v>
      </c>
      <c r="G51" s="11">
        <f t="shared" si="1"/>
        <v>0.022138765458710408</v>
      </c>
      <c r="H51" s="11">
        <f t="shared" si="1"/>
        <v>0.00467608142721776</v>
      </c>
      <c r="I51" s="11">
        <f t="shared" si="1"/>
        <v>0.010167580481232452</v>
      </c>
    </row>
    <row r="52" spans="1:9" ht="15">
      <c r="A52" s="17" t="s">
        <v>44</v>
      </c>
      <c r="B52" s="11">
        <f>EXP((LN(B36/B32)/4))-1</f>
        <v>0.017741797770345125</v>
      </c>
      <c r="C52" s="11">
        <f aca="true" t="shared" si="2" ref="C52:I52">EXP((LN(C36/C32)/4))-1</f>
        <v>0.21886021523084587</v>
      </c>
      <c r="D52" s="11">
        <f t="shared" si="2"/>
        <v>0.007757149024778531</v>
      </c>
      <c r="E52" s="11">
        <f t="shared" si="2"/>
        <v>0.47840518508396324</v>
      </c>
      <c r="F52" s="11">
        <f t="shared" si="2"/>
        <v>0.003918668248237944</v>
      </c>
      <c r="G52" s="11">
        <f t="shared" si="2"/>
        <v>0.005346268236734231</v>
      </c>
      <c r="H52" s="11">
        <f t="shared" si="2"/>
        <v>0.01216988962472465</v>
      </c>
      <c r="I52" s="11">
        <f t="shared" si="2"/>
        <v>0.011646618281075716</v>
      </c>
    </row>
    <row r="53" spans="1:9" ht="15">
      <c r="A53" s="17" t="s">
        <v>67</v>
      </c>
      <c r="B53" s="11">
        <f>EXP((LN(B44/B32)/12))-1</f>
        <v>0.021059531990645697</v>
      </c>
      <c r="C53" s="11">
        <f aca="true" t="shared" si="3" ref="C53:I53">EXP((LN(C44/C32)/12))-1</f>
        <v>0.14032981965500402</v>
      </c>
      <c r="D53" s="11">
        <f t="shared" si="3"/>
        <v>0.0075043708161455225</v>
      </c>
      <c r="E53" s="11">
        <f t="shared" si="3"/>
        <v>0.23463106587148364</v>
      </c>
      <c r="F53" s="11">
        <f t="shared" si="3"/>
        <v>0.005216590708923663</v>
      </c>
      <c r="G53" s="11">
        <f t="shared" si="3"/>
        <v>0.008493377328409046</v>
      </c>
      <c r="H53" s="11">
        <f t="shared" si="3"/>
        <v>0.010159001746528062</v>
      </c>
      <c r="I53" s="11">
        <f t="shared" si="3"/>
        <v>0.013428844178169586</v>
      </c>
    </row>
    <row r="54" ht="13.5" customHeight="1">
      <c r="A54" s="16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0" ht="15.75" customHeigh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</row>
    <row r="4" ht="13.5" customHeight="1" thickBot="1">
      <c r="A4" s="4"/>
    </row>
    <row r="5" spans="1:10" ht="27" thickBot="1">
      <c r="A5" s="5" t="s">
        <v>11</v>
      </c>
      <c r="B5" s="5" t="s">
        <v>36</v>
      </c>
      <c r="C5" s="5" t="s">
        <v>37</v>
      </c>
      <c r="D5" s="5" t="s">
        <v>31</v>
      </c>
      <c r="E5" s="5" t="s">
        <v>38</v>
      </c>
      <c r="F5" s="5" t="s">
        <v>33</v>
      </c>
      <c r="G5" s="5" t="s">
        <v>39</v>
      </c>
      <c r="H5" s="23" t="s">
        <v>66</v>
      </c>
      <c r="I5" s="5" t="s">
        <v>40</v>
      </c>
      <c r="J5" s="5" t="s">
        <v>41</v>
      </c>
    </row>
    <row r="6" spans="1:10" ht="15.75" thickBot="1">
      <c r="A6" s="6">
        <v>1990</v>
      </c>
      <c r="B6" s="7">
        <v>44640.87585089801</v>
      </c>
      <c r="C6" s="7">
        <v>3787.3631275615976</v>
      </c>
      <c r="D6" s="7">
        <v>48428.238978459616</v>
      </c>
      <c r="E6" s="7">
        <v>1313.6051775262574</v>
      </c>
      <c r="F6" s="7">
        <v>0</v>
      </c>
      <c r="G6" s="7">
        <v>1313.6051775262574</v>
      </c>
      <c r="H6" s="7">
        <v>0</v>
      </c>
      <c r="I6" s="7">
        <v>47114.633800933356</v>
      </c>
      <c r="J6" s="9">
        <v>57.61903272073459</v>
      </c>
    </row>
    <row r="7" spans="1:10" ht="15.75" thickBot="1">
      <c r="A7" s="6">
        <v>1991</v>
      </c>
      <c r="B7" s="7">
        <v>42826.33996778797</v>
      </c>
      <c r="C7" s="7">
        <v>3632.3651737933164</v>
      </c>
      <c r="D7" s="7">
        <v>46458.70514158129</v>
      </c>
      <c r="E7" s="7">
        <v>1309.3550634160124</v>
      </c>
      <c r="F7" s="7">
        <v>0</v>
      </c>
      <c r="G7" s="7">
        <v>1309.3550634160124</v>
      </c>
      <c r="H7" s="7">
        <v>0</v>
      </c>
      <c r="I7" s="7">
        <v>45149.35007816528</v>
      </c>
      <c r="J7" s="9">
        <v>58.40528563747322</v>
      </c>
    </row>
    <row r="8" spans="1:10" ht="15.75" thickBot="1">
      <c r="A8" s="6">
        <v>1992</v>
      </c>
      <c r="B8" s="7">
        <v>44883.03850761929</v>
      </c>
      <c r="C8" s="7">
        <v>3800.211170580743</v>
      </c>
      <c r="D8" s="7">
        <v>48683.24967820002</v>
      </c>
      <c r="E8" s="7">
        <v>1296.0911425177</v>
      </c>
      <c r="F8" s="7">
        <v>0.004815359999999999</v>
      </c>
      <c r="G8" s="7">
        <v>1296.0959578777001</v>
      </c>
      <c r="H8" s="7">
        <v>0</v>
      </c>
      <c r="I8" s="7">
        <v>47387.15372032233</v>
      </c>
      <c r="J8" s="9">
        <v>56.68027352695187</v>
      </c>
    </row>
    <row r="9" spans="1:10" ht="15.75" thickBot="1">
      <c r="A9" s="6">
        <v>1993</v>
      </c>
      <c r="B9" s="7">
        <v>43077.59512165638</v>
      </c>
      <c r="C9" s="7">
        <v>3642.7427266865575</v>
      </c>
      <c r="D9" s="7">
        <v>46720.33784834295</v>
      </c>
      <c r="E9" s="7">
        <v>1423.5036992599912</v>
      </c>
      <c r="F9" s="7">
        <v>0.004815359999999999</v>
      </c>
      <c r="G9" s="7">
        <v>1423.5085146199913</v>
      </c>
      <c r="H9" s="7">
        <v>0</v>
      </c>
      <c r="I9" s="7">
        <v>45296.82933372295</v>
      </c>
      <c r="J9" s="9">
        <v>58.79258170485825</v>
      </c>
    </row>
    <row r="10" spans="1:10" ht="15.75" thickBot="1">
      <c r="A10" s="6">
        <v>1994</v>
      </c>
      <c r="B10" s="7">
        <v>45006.495107248156</v>
      </c>
      <c r="C10" s="7">
        <v>3798.3984445881933</v>
      </c>
      <c r="D10" s="7">
        <v>48804.89355183634</v>
      </c>
      <c r="E10" s="7">
        <v>1449.8855197608693</v>
      </c>
      <c r="F10" s="7">
        <v>0.3248186449575256</v>
      </c>
      <c r="G10" s="7">
        <v>1450.2103384058269</v>
      </c>
      <c r="H10" s="7">
        <v>0</v>
      </c>
      <c r="I10" s="7">
        <v>47354.683213430515</v>
      </c>
      <c r="J10" s="9">
        <v>57.00456526999442</v>
      </c>
    </row>
    <row r="11" spans="1:10" ht="15.75" thickBot="1">
      <c r="A11" s="6">
        <v>1995</v>
      </c>
      <c r="B11" s="7">
        <v>45370.8110771814</v>
      </c>
      <c r="C11" s="7">
        <v>3837.793772283721</v>
      </c>
      <c r="D11" s="7">
        <v>49208.60484946511</v>
      </c>
      <c r="E11" s="7">
        <v>1450.1058173193317</v>
      </c>
      <c r="F11" s="7">
        <v>0.4778393649575256</v>
      </c>
      <c r="G11" s="7">
        <v>1450.5836566842893</v>
      </c>
      <c r="H11" s="7">
        <v>0</v>
      </c>
      <c r="I11" s="7">
        <v>47758.021192780834</v>
      </c>
      <c r="J11" s="9">
        <v>56.518218694970386</v>
      </c>
    </row>
    <row r="12" spans="1:10" ht="15.75" thickBot="1">
      <c r="A12" s="6">
        <v>1996</v>
      </c>
      <c r="B12" s="7">
        <v>47371.75562795802</v>
      </c>
      <c r="C12" s="7">
        <v>4008.3078174821844</v>
      </c>
      <c r="D12" s="7">
        <v>51380.0634454402</v>
      </c>
      <c r="E12" s="7">
        <v>1528.1565760654667</v>
      </c>
      <c r="F12" s="7">
        <v>0.6682650199575255</v>
      </c>
      <c r="G12" s="7">
        <v>1528.8248410854242</v>
      </c>
      <c r="H12" s="7">
        <v>0</v>
      </c>
      <c r="I12" s="7">
        <v>49851.238604354774</v>
      </c>
      <c r="J12" s="9">
        <v>56.056471499053906</v>
      </c>
    </row>
    <row r="13" spans="1:10" ht="15.75" thickBot="1">
      <c r="A13" s="6">
        <v>1997</v>
      </c>
      <c r="B13" s="7">
        <v>49487.302155488804</v>
      </c>
      <c r="C13" s="7">
        <v>4195.1428225260515</v>
      </c>
      <c r="D13" s="7">
        <v>53682.44497801486</v>
      </c>
      <c r="E13" s="7">
        <v>1556.2423818552413</v>
      </c>
      <c r="F13" s="7">
        <v>0.7971314116957099</v>
      </c>
      <c r="G13" s="7">
        <v>1557.039513266937</v>
      </c>
      <c r="H13" s="7">
        <v>0</v>
      </c>
      <c r="I13" s="7">
        <v>52125.40546474793</v>
      </c>
      <c r="J13" s="9">
        <v>55.426420825285405</v>
      </c>
    </row>
    <row r="14" spans="1:10" ht="15.75" thickBot="1">
      <c r="A14" s="6">
        <v>1998</v>
      </c>
      <c r="B14" s="7">
        <v>51649.896086815155</v>
      </c>
      <c r="C14" s="7">
        <v>4386.638525194178</v>
      </c>
      <c r="D14" s="7">
        <v>56036.53461200932</v>
      </c>
      <c r="E14" s="7">
        <v>1495.4950439430947</v>
      </c>
      <c r="F14" s="7">
        <v>0.8575886417582043</v>
      </c>
      <c r="G14" s="7">
        <v>1496.352632584853</v>
      </c>
      <c r="H14" s="7">
        <v>0</v>
      </c>
      <c r="I14" s="7">
        <v>54540.18197942447</v>
      </c>
      <c r="J14" s="9">
        <v>52.50191058054863</v>
      </c>
    </row>
    <row r="15" spans="1:10" ht="15.75" thickBot="1">
      <c r="A15" s="6">
        <v>1999</v>
      </c>
      <c r="B15" s="7">
        <v>50399.055621458</v>
      </c>
      <c r="C15" s="7">
        <v>4275.175751859328</v>
      </c>
      <c r="D15" s="7">
        <v>54674.231373317336</v>
      </c>
      <c r="E15" s="7">
        <v>1508.6176595321958</v>
      </c>
      <c r="F15" s="7">
        <v>1.0786039809891017</v>
      </c>
      <c r="G15" s="7">
        <v>1509.696263513185</v>
      </c>
      <c r="H15" s="7">
        <v>0</v>
      </c>
      <c r="I15" s="7">
        <v>53164.53510980415</v>
      </c>
      <c r="J15" s="9">
        <v>56.70988451591909</v>
      </c>
    </row>
    <row r="16" spans="1:10" ht="15.75" thickBot="1">
      <c r="A16" s="6">
        <v>2000</v>
      </c>
      <c r="B16" s="7">
        <v>50615.572145248654</v>
      </c>
      <c r="C16" s="7">
        <v>4301.254600544547</v>
      </c>
      <c r="D16" s="7">
        <v>54916.82674579321</v>
      </c>
      <c r="E16" s="7">
        <v>1394.1426907880873</v>
      </c>
      <c r="F16" s="7">
        <v>1.6572127431052686</v>
      </c>
      <c r="G16" s="7">
        <v>1395.7999035311925</v>
      </c>
      <c r="H16" s="7">
        <v>0</v>
      </c>
      <c r="I16" s="7">
        <v>53521.026842262</v>
      </c>
      <c r="J16" s="9">
        <v>58.288564283626535</v>
      </c>
    </row>
    <row r="17" spans="1:10" ht="15.75" thickBot="1">
      <c r="A17" s="6">
        <v>2001</v>
      </c>
      <c r="B17" s="7">
        <v>47100.82609324854</v>
      </c>
      <c r="C17" s="7">
        <v>3990.857667144245</v>
      </c>
      <c r="D17" s="7">
        <v>51091.68376039279</v>
      </c>
      <c r="E17" s="7">
        <v>1410.1123306336824</v>
      </c>
      <c r="F17" s="7">
        <v>2.9519473346049656</v>
      </c>
      <c r="G17" s="7">
        <v>1413.0642779682873</v>
      </c>
      <c r="H17" s="7">
        <v>0</v>
      </c>
      <c r="I17" s="7">
        <v>49678.6194824245</v>
      </c>
      <c r="J17" s="9">
        <v>60.167555100409196</v>
      </c>
    </row>
    <row r="18" spans="1:10" ht="15.75" thickBot="1">
      <c r="A18" s="6">
        <v>2002</v>
      </c>
      <c r="B18" s="7">
        <v>50126.70398584121</v>
      </c>
      <c r="C18" s="7">
        <v>4244.025431249889</v>
      </c>
      <c r="D18" s="7">
        <v>54370.7294170911</v>
      </c>
      <c r="E18" s="7">
        <v>1592.1365023168876</v>
      </c>
      <c r="F18" s="7">
        <v>7.262969725381814</v>
      </c>
      <c r="G18" s="7">
        <v>1599.3994720422693</v>
      </c>
      <c r="H18" s="7">
        <v>0</v>
      </c>
      <c r="I18" s="7">
        <v>52771.329945048834</v>
      </c>
      <c r="J18" s="9">
        <v>57.518930976412946</v>
      </c>
    </row>
    <row r="19" spans="1:10" ht="15.75" thickBot="1">
      <c r="A19" s="6">
        <v>2003</v>
      </c>
      <c r="B19" s="7">
        <v>52010.52685783764</v>
      </c>
      <c r="C19" s="7">
        <v>4388.126558627734</v>
      </c>
      <c r="D19" s="7">
        <v>56398.65341646538</v>
      </c>
      <c r="E19" s="7">
        <v>1713.666325571175</v>
      </c>
      <c r="F19" s="7">
        <v>16.068119348969486</v>
      </c>
      <c r="G19" s="7">
        <v>1729.7344449201446</v>
      </c>
      <c r="H19" s="7">
        <v>0</v>
      </c>
      <c r="I19" s="7">
        <v>54668.91897154524</v>
      </c>
      <c r="J19" s="9">
        <v>56.535506040007995</v>
      </c>
    </row>
    <row r="20" spans="1:10" ht="15.75" thickBot="1">
      <c r="A20" s="6">
        <v>2004</v>
      </c>
      <c r="B20" s="7">
        <v>52937.20239342626</v>
      </c>
      <c r="C20" s="7">
        <v>4462.504061340358</v>
      </c>
      <c r="D20" s="7">
        <v>57399.70645476664</v>
      </c>
      <c r="E20" s="7">
        <v>1741.4174984376125</v>
      </c>
      <c r="F20" s="7">
        <v>33.89536679329947</v>
      </c>
      <c r="G20" s="7">
        <v>1775.312865230912</v>
      </c>
      <c r="H20" s="7">
        <v>0</v>
      </c>
      <c r="I20" s="7">
        <v>55624.39358953572</v>
      </c>
      <c r="J20" s="9">
        <v>57.55052438350351</v>
      </c>
    </row>
    <row r="21" spans="1:10" ht="15.75" thickBot="1">
      <c r="A21" s="6">
        <v>2005</v>
      </c>
      <c r="B21" s="7">
        <v>55264.55746997418</v>
      </c>
      <c r="C21" s="7">
        <v>4651.428025399361</v>
      </c>
      <c r="D21" s="7">
        <v>59915.98549537354</v>
      </c>
      <c r="E21" s="7">
        <v>1780.627579389719</v>
      </c>
      <c r="F21" s="7">
        <v>48.92308673587504</v>
      </c>
      <c r="G21" s="7">
        <v>1829.550666125594</v>
      </c>
      <c r="H21" s="7">
        <v>0</v>
      </c>
      <c r="I21" s="7">
        <v>58086.434829247955</v>
      </c>
      <c r="J21" s="9">
        <v>55.45323066710301</v>
      </c>
    </row>
    <row r="22" spans="1:10" ht="15.75" thickBot="1">
      <c r="A22" s="6">
        <v>2006</v>
      </c>
      <c r="B22" s="7">
        <v>60311.65013056176</v>
      </c>
      <c r="C22" s="7">
        <v>5113.153634757831</v>
      </c>
      <c r="D22" s="7">
        <v>65424.80376531959</v>
      </c>
      <c r="E22" s="7">
        <v>1782.0778265330869</v>
      </c>
      <c r="F22" s="7">
        <v>69.18719590315698</v>
      </c>
      <c r="G22" s="7">
        <v>1851.2650224362437</v>
      </c>
      <c r="H22" s="7">
        <v>0</v>
      </c>
      <c r="I22" s="7">
        <v>63573.53874288335</v>
      </c>
      <c r="J22" s="9">
        <v>52.359542963650284</v>
      </c>
    </row>
    <row r="23" spans="1:10" ht="15.75" thickBot="1">
      <c r="A23" s="6">
        <v>2007</v>
      </c>
      <c r="B23" s="7">
        <v>59188.514339131616</v>
      </c>
      <c r="C23" s="7">
        <v>4997.5706564192305</v>
      </c>
      <c r="D23" s="7">
        <v>64186.08499555087</v>
      </c>
      <c r="E23" s="7">
        <v>1772.6208973761827</v>
      </c>
      <c r="F23" s="7">
        <v>107.73730191411005</v>
      </c>
      <c r="G23" s="7">
        <v>1880.3581992902928</v>
      </c>
      <c r="H23" s="7">
        <v>0</v>
      </c>
      <c r="I23" s="7">
        <v>62305.72679626056</v>
      </c>
      <c r="J23" s="9">
        <v>54.12205269972188</v>
      </c>
    </row>
    <row r="24" spans="1:10" ht="15.75" thickBot="1">
      <c r="A24" s="6">
        <v>2008</v>
      </c>
      <c r="B24" s="7">
        <v>58456.88292728272</v>
      </c>
      <c r="C24" s="7">
        <v>4936.942119401716</v>
      </c>
      <c r="D24" s="7">
        <v>63393.825046684455</v>
      </c>
      <c r="E24" s="7">
        <v>1843.7134792227098</v>
      </c>
      <c r="F24" s="7">
        <v>162.30392088722564</v>
      </c>
      <c r="G24" s="7">
        <v>2006.0174001099354</v>
      </c>
      <c r="H24" s="7">
        <v>0</v>
      </c>
      <c r="I24" s="7">
        <v>61387.8076465745</v>
      </c>
      <c r="J24" s="9">
        <v>54.837135585141944</v>
      </c>
    </row>
    <row r="25" spans="1:10" ht="15.75" thickBot="1">
      <c r="A25" s="6">
        <v>2009</v>
      </c>
      <c r="B25" s="7">
        <v>55879.474596856126</v>
      </c>
      <c r="C25" s="7">
        <v>4685.693775926292</v>
      </c>
      <c r="D25" s="7">
        <v>60565.168372782406</v>
      </c>
      <c r="E25" s="7">
        <v>1820.8286731470266</v>
      </c>
      <c r="F25" s="7">
        <v>232.67928667268535</v>
      </c>
      <c r="G25" s="7">
        <v>2053.507959819712</v>
      </c>
      <c r="H25" s="7">
        <v>0</v>
      </c>
      <c r="I25" s="7">
        <v>58511.660412962694</v>
      </c>
      <c r="J25" s="9">
        <v>55.77185074724143</v>
      </c>
    </row>
    <row r="26" spans="1:10" ht="15.75" thickBot="1">
      <c r="A26" s="6">
        <v>2010</v>
      </c>
      <c r="B26" s="7">
        <v>59171.992342169986</v>
      </c>
      <c r="C26" s="7">
        <v>4971.977121276731</v>
      </c>
      <c r="D26" s="7">
        <v>64143.96946344672</v>
      </c>
      <c r="E26" s="7">
        <v>1860.0963882988585</v>
      </c>
      <c r="F26" s="7">
        <v>326.54574776846374</v>
      </c>
      <c r="G26" s="7">
        <v>2186.642136067322</v>
      </c>
      <c r="H26" s="7">
        <v>0</v>
      </c>
      <c r="I26" s="7">
        <v>61957.327327379404</v>
      </c>
      <c r="J26" s="9">
        <v>51.649002768997526</v>
      </c>
    </row>
    <row r="27" spans="1:10" ht="15.75" thickBot="1">
      <c r="A27" s="6">
        <v>2011</v>
      </c>
      <c r="B27" s="7">
        <v>55762.77735908749</v>
      </c>
      <c r="C27" s="7">
        <v>4657.969073756713</v>
      </c>
      <c r="D27" s="7">
        <v>60420.7464328442</v>
      </c>
      <c r="E27" s="7">
        <v>1889.6735757505564</v>
      </c>
      <c r="F27" s="7">
        <v>376.4123039985351</v>
      </c>
      <c r="G27" s="7">
        <v>2266.0858797490914</v>
      </c>
      <c r="H27" s="7">
        <v>0</v>
      </c>
      <c r="I27" s="7">
        <v>58154.66055309511</v>
      </c>
      <c r="J27" s="9">
        <v>55.464501654497404</v>
      </c>
    </row>
    <row r="28" spans="1:10" ht="15.75" thickBot="1">
      <c r="A28" s="6">
        <v>2012</v>
      </c>
      <c r="B28" s="7">
        <v>57216.4951442024</v>
      </c>
      <c r="C28" s="7">
        <v>4777.60483722202</v>
      </c>
      <c r="D28" s="7">
        <v>61994.09998142442</v>
      </c>
      <c r="E28" s="7">
        <v>1882.8901778940665</v>
      </c>
      <c r="F28" s="7">
        <v>524.1373036955434</v>
      </c>
      <c r="G28" s="7">
        <v>2407.02748158961</v>
      </c>
      <c r="H28" s="7">
        <v>0</v>
      </c>
      <c r="I28" s="7">
        <v>59587.072499834816</v>
      </c>
      <c r="J28" s="9">
        <v>55.22035361101193</v>
      </c>
    </row>
    <row r="29" spans="1:10" ht="15.75" thickBot="1">
      <c r="A29" s="6">
        <v>2013</v>
      </c>
      <c r="B29" s="7">
        <v>58249.34904686886</v>
      </c>
      <c r="C29" s="7">
        <v>4859.305084524858</v>
      </c>
      <c r="D29" s="7">
        <v>63108.65413139371</v>
      </c>
      <c r="E29" s="7">
        <v>1917.590276056034</v>
      </c>
      <c r="F29" s="7">
        <v>706.6116486225748</v>
      </c>
      <c r="G29" s="7">
        <v>2624.201924678609</v>
      </c>
      <c r="H29" s="7">
        <v>0</v>
      </c>
      <c r="I29" s="7">
        <v>60484.452206715105</v>
      </c>
      <c r="J29" s="9">
        <v>53.77946143053608</v>
      </c>
    </row>
    <row r="30" spans="1:10" ht="15.75" thickBot="1">
      <c r="A30" s="6">
        <v>2014</v>
      </c>
      <c r="B30" s="7">
        <v>59606.67662037254</v>
      </c>
      <c r="C30" s="7">
        <v>4939.401338121546</v>
      </c>
      <c r="D30" s="7">
        <v>64546.07795849409</v>
      </c>
      <c r="E30" s="7">
        <v>1934.213384025413</v>
      </c>
      <c r="F30" s="7">
        <v>976.8178665622219</v>
      </c>
      <c r="G30" s="7">
        <v>2911.031250587635</v>
      </c>
      <c r="H30" s="7">
        <v>154.62</v>
      </c>
      <c r="I30" s="7">
        <v>61480.42670790646</v>
      </c>
      <c r="J30" s="9">
        <v>52.9406685581119</v>
      </c>
    </row>
    <row r="31" spans="1:10" ht="15.75" thickBot="1">
      <c r="A31" s="6">
        <v>2015</v>
      </c>
      <c r="B31" s="7">
        <v>59841.86621182409</v>
      </c>
      <c r="C31" s="7">
        <v>4941.371379279296</v>
      </c>
      <c r="D31" s="7">
        <v>64783.237591103374</v>
      </c>
      <c r="E31" s="7">
        <v>1872.4513655012308</v>
      </c>
      <c r="F31" s="7">
        <v>1382.127480568921</v>
      </c>
      <c r="G31" s="7">
        <v>3254.578846070152</v>
      </c>
      <c r="H31" s="7">
        <v>140.7</v>
      </c>
      <c r="I31" s="7">
        <v>61387.958745033226</v>
      </c>
      <c r="J31" s="9">
        <v>52.72985709352655</v>
      </c>
    </row>
    <row r="32" spans="1:10" ht="15.75" thickBot="1">
      <c r="A32" s="6">
        <v>2016</v>
      </c>
      <c r="B32" s="7">
        <v>59508.49601862924</v>
      </c>
      <c r="C32" s="7">
        <v>4878.451487410743</v>
      </c>
      <c r="D32" s="7">
        <v>64386.94750603997</v>
      </c>
      <c r="E32" s="7">
        <v>1903.8087124184092</v>
      </c>
      <c r="F32" s="7">
        <v>1785.8633524085985</v>
      </c>
      <c r="G32" s="7">
        <v>3689.6720648270075</v>
      </c>
      <c r="H32" s="7">
        <v>169.5</v>
      </c>
      <c r="I32" s="7">
        <v>60527.77544121298</v>
      </c>
      <c r="J32" s="9">
        <v>52.96139358376005</v>
      </c>
    </row>
    <row r="33" spans="1:10" ht="15.75" thickBot="1">
      <c r="A33" s="6">
        <v>2017</v>
      </c>
      <c r="B33" s="7">
        <v>59911.85487188918</v>
      </c>
      <c r="C33" s="7">
        <v>4834.851992953789</v>
      </c>
      <c r="D33" s="7">
        <v>64746.70686484297</v>
      </c>
      <c r="E33" s="7">
        <v>2250.0084443587275</v>
      </c>
      <c r="F33" s="7">
        <v>2268.0227647864454</v>
      </c>
      <c r="G33" s="7">
        <v>4518.031209145172</v>
      </c>
      <c r="H33" s="7">
        <v>118.66866986396495</v>
      </c>
      <c r="I33" s="7">
        <v>60110.00698583383</v>
      </c>
      <c r="J33" s="9">
        <v>53.10052882104067</v>
      </c>
    </row>
    <row r="34" spans="1:10" ht="15.75" thickBot="1">
      <c r="A34" s="6">
        <v>2018</v>
      </c>
      <c r="B34" s="7">
        <v>60415.232649455786</v>
      </c>
      <c r="C34" s="7">
        <v>4805.354510051697</v>
      </c>
      <c r="D34" s="7">
        <v>65220.58715950749</v>
      </c>
      <c r="E34" s="7">
        <v>2419.724337210784</v>
      </c>
      <c r="F34" s="7">
        <v>2745.827548854634</v>
      </c>
      <c r="G34" s="7">
        <v>5165.551886065418</v>
      </c>
      <c r="H34" s="7">
        <v>155.64788300579337</v>
      </c>
      <c r="I34" s="7">
        <v>59899.38739043626</v>
      </c>
      <c r="J34" s="9">
        <v>53.40282300023592</v>
      </c>
    </row>
    <row r="35" spans="1:10" ht="15.75" thickBot="1">
      <c r="A35" s="6">
        <v>2019</v>
      </c>
      <c r="B35" s="7">
        <v>61265.678075602606</v>
      </c>
      <c r="C35" s="7">
        <v>4825.145219538959</v>
      </c>
      <c r="D35" s="7">
        <v>66090.82329514157</v>
      </c>
      <c r="E35" s="7">
        <v>2521.2324923521987</v>
      </c>
      <c r="F35" s="7">
        <v>3073.6596112795355</v>
      </c>
      <c r="G35" s="7">
        <v>5594.892103631734</v>
      </c>
      <c r="H35" s="7">
        <v>181.42722421537522</v>
      </c>
      <c r="I35" s="7">
        <v>60314.50396729445</v>
      </c>
      <c r="J35" s="9">
        <v>53.53201669680967</v>
      </c>
    </row>
    <row r="36" spans="1:10" ht="15.75" thickBot="1">
      <c r="A36" s="6">
        <v>2020</v>
      </c>
      <c r="B36" s="7">
        <v>62329.59582952454</v>
      </c>
      <c r="C36" s="7">
        <v>4863.090905199678</v>
      </c>
      <c r="D36" s="7">
        <v>67192.68673472421</v>
      </c>
      <c r="E36" s="7">
        <v>2622.078502699412</v>
      </c>
      <c r="F36" s="7">
        <v>3395.418815864054</v>
      </c>
      <c r="G36" s="7">
        <v>6017.497318563466</v>
      </c>
      <c r="H36" s="7">
        <v>211.4677066294127</v>
      </c>
      <c r="I36" s="7">
        <v>60963.72170953133</v>
      </c>
      <c r="J36" s="9">
        <v>53.61050621779987</v>
      </c>
    </row>
    <row r="37" spans="1:10" ht="15.75" thickBot="1">
      <c r="A37" s="6">
        <v>2021</v>
      </c>
      <c r="B37" s="7">
        <v>63341.84046458921</v>
      </c>
      <c r="C37" s="7">
        <v>4897.105954599593</v>
      </c>
      <c r="D37" s="7">
        <v>68238.9464191888</v>
      </c>
      <c r="E37" s="7">
        <v>2720.6626409804044</v>
      </c>
      <c r="F37" s="7">
        <v>3712.05720382743</v>
      </c>
      <c r="G37" s="7">
        <v>6432.719844807834</v>
      </c>
      <c r="H37" s="7">
        <v>222.82639156488722</v>
      </c>
      <c r="I37" s="7">
        <v>61583.40018281608</v>
      </c>
      <c r="J37" s="9">
        <v>53.70099494379435</v>
      </c>
    </row>
    <row r="38" spans="1:10" ht="15.75" thickBot="1">
      <c r="A38" s="6">
        <v>2022</v>
      </c>
      <c r="B38" s="7">
        <v>64505.27998318747</v>
      </c>
      <c r="C38" s="7">
        <v>4942.193360294063</v>
      </c>
      <c r="D38" s="7">
        <v>69447.47334348153</v>
      </c>
      <c r="E38" s="7">
        <v>2817.213738648992</v>
      </c>
      <c r="F38" s="7">
        <v>4033.7635862428715</v>
      </c>
      <c r="G38" s="7">
        <v>6850.977324891864</v>
      </c>
      <c r="H38" s="7">
        <v>240.20726822760687</v>
      </c>
      <c r="I38" s="7">
        <v>62356.28875036207</v>
      </c>
      <c r="J38" s="9">
        <v>53.803846605076274</v>
      </c>
    </row>
    <row r="39" spans="1:10" ht="15.75" thickBot="1">
      <c r="A39" s="6">
        <v>2023</v>
      </c>
      <c r="B39" s="7">
        <v>65559.8210355984</v>
      </c>
      <c r="C39" s="7">
        <v>4977.858091420829</v>
      </c>
      <c r="D39" s="7">
        <v>70537.67912701922</v>
      </c>
      <c r="E39" s="7">
        <v>2910.77693156542</v>
      </c>
      <c r="F39" s="7">
        <v>4359.053866974152</v>
      </c>
      <c r="G39" s="7">
        <v>7269.830798539571</v>
      </c>
      <c r="H39" s="7">
        <v>258.0135838909264</v>
      </c>
      <c r="I39" s="7">
        <v>63009.83474458873</v>
      </c>
      <c r="J39" s="9">
        <v>53.90713282724809</v>
      </c>
    </row>
    <row r="40" spans="1:10" ht="15.75" thickBot="1">
      <c r="A40" s="6">
        <v>2024</v>
      </c>
      <c r="B40" s="7">
        <v>66498.37442662627</v>
      </c>
      <c r="C40" s="7">
        <v>5003.473233017993</v>
      </c>
      <c r="D40" s="7">
        <v>71501.84765964425</v>
      </c>
      <c r="E40" s="7">
        <v>3000.876581865209</v>
      </c>
      <c r="F40" s="7">
        <v>4683.017035651448</v>
      </c>
      <c r="G40" s="7">
        <v>7683.893617516657</v>
      </c>
      <c r="H40" s="7">
        <v>277.29626606821927</v>
      </c>
      <c r="I40" s="7">
        <v>63540.65777605937</v>
      </c>
      <c r="J40" s="9">
        <v>53.99480488504472</v>
      </c>
    </row>
    <row r="41" spans="1:10" ht="15.75" thickBot="1">
      <c r="A41" s="6">
        <v>2025</v>
      </c>
      <c r="B41" s="7">
        <v>67348.56284877023</v>
      </c>
      <c r="C41" s="7">
        <v>5020.905559164845</v>
      </c>
      <c r="D41" s="7">
        <v>72369.46840793508</v>
      </c>
      <c r="E41" s="7">
        <v>3088.9116093619646</v>
      </c>
      <c r="F41" s="7">
        <v>5000.240094689614</v>
      </c>
      <c r="G41" s="7">
        <v>8089.151704051579</v>
      </c>
      <c r="H41" s="7">
        <v>293.3973363251345</v>
      </c>
      <c r="I41" s="7">
        <v>63986.91936755835</v>
      </c>
      <c r="J41" s="9">
        <v>54.07612416215521</v>
      </c>
    </row>
    <row r="42" spans="1:10" ht="15.75" thickBot="1">
      <c r="A42" s="6">
        <v>2026</v>
      </c>
      <c r="B42" s="7">
        <v>68228.52442966317</v>
      </c>
      <c r="C42" s="7">
        <v>5041.6222550569455</v>
      </c>
      <c r="D42" s="7">
        <v>73270.14668472011</v>
      </c>
      <c r="E42" s="7">
        <v>3176.171077252217</v>
      </c>
      <c r="F42" s="7">
        <v>5317.282253476516</v>
      </c>
      <c r="G42" s="7">
        <v>8493.453330728733</v>
      </c>
      <c r="H42" s="7">
        <v>310.54894203783164</v>
      </c>
      <c r="I42" s="7">
        <v>64466.144411953544</v>
      </c>
      <c r="J42" s="9">
        <v>54.14064317435983</v>
      </c>
    </row>
    <row r="43" spans="1:10" ht="15.75" thickBot="1">
      <c r="A43" s="6">
        <v>2027</v>
      </c>
      <c r="B43" s="7">
        <v>69066.92548616772</v>
      </c>
      <c r="C43" s="7">
        <v>5055.917447419237</v>
      </c>
      <c r="D43" s="7">
        <v>74122.84293358693</v>
      </c>
      <c r="E43" s="7">
        <v>3263.0980934275035</v>
      </c>
      <c r="F43" s="7">
        <v>5637.071864892472</v>
      </c>
      <c r="G43" s="7">
        <v>8900.169958319975</v>
      </c>
      <c r="H43" s="7">
        <v>328.7748273050131</v>
      </c>
      <c r="I43" s="7">
        <v>64893.89814796195</v>
      </c>
      <c r="J43" s="9">
        <v>54.20899826907515</v>
      </c>
    </row>
    <row r="44" spans="1:11" ht="15.75" thickBot="1">
      <c r="A44" s="6">
        <v>2028</v>
      </c>
      <c r="B44" s="7">
        <v>69839.01513965061</v>
      </c>
      <c r="C44" s="7">
        <v>5062.418273468796</v>
      </c>
      <c r="D44" s="7">
        <v>74901.43341311939</v>
      </c>
      <c r="E44" s="7">
        <v>3349.7105814268543</v>
      </c>
      <c r="F44" s="7">
        <v>5949.667209099497</v>
      </c>
      <c r="G44" s="7">
        <v>9299.377790526352</v>
      </c>
      <c r="H44" s="7">
        <v>328.7748273050131</v>
      </c>
      <c r="I44" s="7">
        <v>65273.28079528803</v>
      </c>
      <c r="J44" s="9">
        <v>54.25475258362877</v>
      </c>
      <c r="K44" s="1" t="s">
        <v>0</v>
      </c>
    </row>
    <row r="45" spans="1:10" ht="15">
      <c r="A45" s="31" t="s">
        <v>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3.5" customHeight="1">
      <c r="A46" s="31" t="s">
        <v>42</v>
      </c>
      <c r="B46" s="31"/>
      <c r="C46" s="31"/>
      <c r="D46" s="31"/>
      <c r="E46" s="31"/>
      <c r="F46" s="31"/>
      <c r="G46" s="31"/>
      <c r="H46" s="31"/>
      <c r="I46" s="31"/>
      <c r="J46" s="31"/>
    </row>
    <row r="47" ht="13.5" customHeight="1">
      <c r="A47" s="4"/>
    </row>
    <row r="48" spans="1:10" ht="15.75">
      <c r="A48" s="28" t="s">
        <v>24</v>
      </c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5">
      <c r="A49" s="8" t="s">
        <v>25</v>
      </c>
      <c r="B49" s="11">
        <f>EXP((LN(B16/B6)/10))-1</f>
        <v>0.012640153942481636</v>
      </c>
      <c r="C49" s="11">
        <f aca="true" t="shared" si="0" ref="C49:J49">EXP((LN(C16/C6)/10))-1</f>
        <v>0.012804961860075403</v>
      </c>
      <c r="D49" s="11">
        <f t="shared" si="0"/>
        <v>0.012653051561362538</v>
      </c>
      <c r="E49" s="11">
        <f t="shared" si="0"/>
        <v>0.0059681656153576235</v>
      </c>
      <c r="F49" s="12" t="s">
        <v>53</v>
      </c>
      <c r="G49" s="11">
        <f t="shared" si="0"/>
        <v>0.006087680797624895</v>
      </c>
      <c r="H49" s="12" t="s">
        <v>53</v>
      </c>
      <c r="I49" s="11">
        <f t="shared" si="0"/>
        <v>0.012830711450373844</v>
      </c>
      <c r="J49" s="11">
        <f t="shared" si="0"/>
        <v>0.0011559655011637027</v>
      </c>
    </row>
    <row r="50" spans="1:10" ht="15">
      <c r="A50" s="8" t="s">
        <v>43</v>
      </c>
      <c r="B50" s="11">
        <f>EXP((LN(B32/B16)/16))-1</f>
        <v>0.010167580481232452</v>
      </c>
      <c r="C50" s="11">
        <f aca="true" t="shared" si="1" ref="C50:J50">EXP((LN(C32/C16)/16))-1</f>
        <v>0.00790111937336646</v>
      </c>
      <c r="D50" s="11">
        <f t="shared" si="1"/>
        <v>0.009992793725166926</v>
      </c>
      <c r="E50" s="11">
        <f t="shared" si="1"/>
        <v>0.019664396213424862</v>
      </c>
      <c r="F50" s="11">
        <f t="shared" si="1"/>
        <v>0.547139137820462</v>
      </c>
      <c r="G50" s="11">
        <f t="shared" si="1"/>
        <v>0.06263786667407123</v>
      </c>
      <c r="H50" s="12" t="s">
        <v>53</v>
      </c>
      <c r="I50" s="11">
        <f t="shared" si="1"/>
        <v>0.007718872838374358</v>
      </c>
      <c r="J50" s="11">
        <f t="shared" si="1"/>
        <v>-0.005972263210481277</v>
      </c>
    </row>
    <row r="51" spans="1:10" ht="15">
      <c r="A51" s="8" t="s">
        <v>44</v>
      </c>
      <c r="B51" s="11">
        <f>EXP((LN(B36/B32)/4))-1</f>
        <v>0.011646618281075716</v>
      </c>
      <c r="C51" s="11">
        <f aca="true" t="shared" si="2" ref="C51:J51">EXP((LN(C36/C32)/4))-1</f>
        <v>-0.0007880960075755672</v>
      </c>
      <c r="D51" s="11">
        <f t="shared" si="2"/>
        <v>0.0107204261426177</v>
      </c>
      <c r="E51" s="11">
        <f t="shared" si="2"/>
        <v>0.08331709132314047</v>
      </c>
      <c r="F51" s="11">
        <f t="shared" si="2"/>
        <v>0.1742519266923519</v>
      </c>
      <c r="G51" s="11">
        <f t="shared" si="2"/>
        <v>0.13007439356614658</v>
      </c>
      <c r="H51" s="11">
        <f t="shared" si="2"/>
        <v>0.05686274296160332</v>
      </c>
      <c r="I51" s="11">
        <f t="shared" si="2"/>
        <v>0.0017957612753327634</v>
      </c>
      <c r="J51" s="11">
        <f t="shared" si="2"/>
        <v>0.0030501009258891987</v>
      </c>
    </row>
    <row r="52" spans="1:10" ht="15">
      <c r="A52" s="8" t="s">
        <v>67</v>
      </c>
      <c r="B52" s="11">
        <f>EXP((LN(B44/B32)/12))-1</f>
        <v>0.013428844178169586</v>
      </c>
      <c r="C52" s="11">
        <f aca="true" t="shared" si="3" ref="C52:J52">EXP((LN(C44/C32)/12))-1</f>
        <v>0.0030894657120159597</v>
      </c>
      <c r="D52" s="11">
        <f t="shared" si="3"/>
        <v>0.012684954568634721</v>
      </c>
      <c r="E52" s="11">
        <f t="shared" si="3"/>
        <v>0.04821088340480806</v>
      </c>
      <c r="F52" s="11">
        <f t="shared" si="3"/>
        <v>0.10548716354722276</v>
      </c>
      <c r="G52" s="11">
        <f t="shared" si="3"/>
        <v>0.08007897044048984</v>
      </c>
      <c r="H52" s="11">
        <f t="shared" si="3"/>
        <v>0.056762526838258776</v>
      </c>
      <c r="I52" s="11">
        <f t="shared" si="3"/>
        <v>0.006309858684981906</v>
      </c>
      <c r="J52" s="11">
        <f t="shared" si="3"/>
        <v>0.0020126366928185924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9" t="s">
        <v>77</v>
      </c>
      <c r="B1" s="29"/>
      <c r="C1" s="29"/>
      <c r="D1" s="29"/>
      <c r="E1" s="29"/>
      <c r="F1" s="29"/>
      <c r="G1" s="29"/>
      <c r="H1" s="29"/>
    </row>
    <row r="2" spans="1:9" ht="15.75" customHeight="1">
      <c r="A2" s="30" t="s">
        <v>71</v>
      </c>
      <c r="B2" s="29"/>
      <c r="C2" s="29"/>
      <c r="D2" s="29"/>
      <c r="E2" s="29"/>
      <c r="F2" s="29"/>
      <c r="G2" s="29"/>
      <c r="H2" s="29"/>
      <c r="I2" s="29"/>
    </row>
    <row r="3" spans="1:8" ht="15.75" customHeight="1">
      <c r="A3" s="29" t="s">
        <v>45</v>
      </c>
      <c r="B3" s="29"/>
      <c r="C3" s="29"/>
      <c r="D3" s="29"/>
      <c r="E3" s="29"/>
      <c r="F3" s="29"/>
      <c r="G3" s="29"/>
      <c r="H3" s="29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795.4499618787589</v>
      </c>
      <c r="D6" s="7">
        <v>5346.58253</v>
      </c>
      <c r="E6" s="7">
        <v>1429.5506992653682</v>
      </c>
      <c r="F6" s="7">
        <v>0.422911</v>
      </c>
      <c r="G6" s="7">
        <v>662.3146634537513</v>
      </c>
      <c r="H6" s="7">
        <v>8234.320765597877</v>
      </c>
    </row>
    <row r="7" spans="1:8" ht="15.75" thickBot="1">
      <c r="A7" s="6">
        <v>1991</v>
      </c>
      <c r="B7" s="7">
        <v>0</v>
      </c>
      <c r="C7" s="7">
        <v>779.3701340127086</v>
      </c>
      <c r="D7" s="7">
        <v>5494.651094999999</v>
      </c>
      <c r="E7" s="7">
        <v>1469.3263672805938</v>
      </c>
      <c r="F7" s="7">
        <v>0.331448</v>
      </c>
      <c r="G7" s="7">
        <v>522.3920050815335</v>
      </c>
      <c r="H7" s="7">
        <v>8266.071049374836</v>
      </c>
    </row>
    <row r="8" spans="1:8" ht="15.75" thickBot="1">
      <c r="A8" s="6">
        <v>1992</v>
      </c>
      <c r="B8" s="7">
        <v>0.00407148981291716</v>
      </c>
      <c r="C8" s="7">
        <v>816.0536820172155</v>
      </c>
      <c r="D8" s="7">
        <v>5422.232279999999</v>
      </c>
      <c r="E8" s="7">
        <v>1410.4362681002099</v>
      </c>
      <c r="F8" s="7">
        <v>0.331231</v>
      </c>
      <c r="G8" s="7">
        <v>428.34859232719833</v>
      </c>
      <c r="H8" s="7">
        <v>8077.406124934436</v>
      </c>
    </row>
    <row r="9" spans="1:8" ht="15.75" thickBot="1">
      <c r="A9" s="6">
        <v>1993</v>
      </c>
      <c r="B9" s="7">
        <v>0.012375290554698059</v>
      </c>
      <c r="C9" s="7">
        <v>833.7421479659406</v>
      </c>
      <c r="D9" s="7">
        <v>6319.436362999999</v>
      </c>
      <c r="E9" s="7">
        <v>1328.583862628389</v>
      </c>
      <c r="F9" s="7">
        <v>0.065429</v>
      </c>
      <c r="G9" s="7">
        <v>478.88700179003354</v>
      </c>
      <c r="H9" s="7">
        <v>8960.72717967492</v>
      </c>
    </row>
    <row r="10" spans="1:8" ht="15.75" thickBot="1">
      <c r="A10" s="6">
        <v>1994</v>
      </c>
      <c r="B10" s="7">
        <v>0.29599282528656945</v>
      </c>
      <c r="C10" s="7">
        <v>1020.823451746613</v>
      </c>
      <c r="D10" s="7">
        <v>6606.381090000001</v>
      </c>
      <c r="E10" s="7">
        <v>1152.0339848436677</v>
      </c>
      <c r="F10" s="7">
        <v>0</v>
      </c>
      <c r="G10" s="7">
        <v>508.19520658079085</v>
      </c>
      <c r="H10" s="7">
        <v>9287.729725996356</v>
      </c>
    </row>
    <row r="11" spans="1:8" ht="15.75" thickBot="1">
      <c r="A11" s="6">
        <v>1995</v>
      </c>
      <c r="B11" s="7">
        <v>0.5877850523386726</v>
      </c>
      <c r="C11" s="7">
        <v>1048.2411078140847</v>
      </c>
      <c r="D11" s="7">
        <v>6602.447274</v>
      </c>
      <c r="E11" s="7">
        <v>1162.4557493732896</v>
      </c>
      <c r="F11" s="7">
        <v>0</v>
      </c>
      <c r="G11" s="7">
        <v>503.20531941032056</v>
      </c>
      <c r="H11" s="7">
        <v>9316.937235650033</v>
      </c>
    </row>
    <row r="12" spans="1:8" ht="15.75" thickBot="1">
      <c r="A12" s="6">
        <v>1996</v>
      </c>
      <c r="B12" s="7">
        <v>0.8237588318735724</v>
      </c>
      <c r="C12" s="7">
        <v>981.5529358327035</v>
      </c>
      <c r="D12" s="7">
        <v>7118.096704</v>
      </c>
      <c r="E12" s="7">
        <v>1240.5096172360468</v>
      </c>
      <c r="F12" s="7">
        <v>0</v>
      </c>
      <c r="G12" s="7">
        <v>507.0820240554329</v>
      </c>
      <c r="H12" s="7">
        <v>9848.065039956058</v>
      </c>
    </row>
    <row r="13" spans="1:8" ht="15.75" thickBot="1">
      <c r="A13" s="6">
        <v>1997</v>
      </c>
      <c r="B13" s="7">
        <v>1.0576068340715172</v>
      </c>
      <c r="C13" s="7">
        <v>1000.3991097931922</v>
      </c>
      <c r="D13" s="7">
        <v>7190.590895</v>
      </c>
      <c r="E13" s="7">
        <v>1294.897225454248</v>
      </c>
      <c r="F13" s="7">
        <v>0</v>
      </c>
      <c r="G13" s="7">
        <v>500.57161796173466</v>
      </c>
      <c r="H13" s="7">
        <v>9987.516455043247</v>
      </c>
    </row>
    <row r="14" spans="1:8" ht="15.75" thickBot="1">
      <c r="A14" s="6">
        <v>1998</v>
      </c>
      <c r="B14" s="7">
        <v>1.2475146374574189</v>
      </c>
      <c r="C14" s="7">
        <v>985.1406557392456</v>
      </c>
      <c r="D14" s="7">
        <v>6786.220889</v>
      </c>
      <c r="E14" s="7">
        <v>1357.0855012860752</v>
      </c>
      <c r="F14" s="7">
        <v>0</v>
      </c>
      <c r="G14" s="7">
        <v>490.15416376370695</v>
      </c>
      <c r="H14" s="7">
        <v>9619.848724426487</v>
      </c>
    </row>
    <row r="15" spans="1:8" ht="15.75" thickBot="1">
      <c r="A15" s="6">
        <v>1999</v>
      </c>
      <c r="B15" s="7">
        <v>1.75063544117467</v>
      </c>
      <c r="C15" s="7">
        <v>992.1456575948022</v>
      </c>
      <c r="D15" s="7">
        <v>6790.716602</v>
      </c>
      <c r="E15" s="7">
        <v>1356.059830577739</v>
      </c>
      <c r="F15" s="7">
        <v>0</v>
      </c>
      <c r="G15" s="7">
        <v>539.2159839999999</v>
      </c>
      <c r="H15" s="7">
        <v>9679.888709613717</v>
      </c>
    </row>
    <row r="16" spans="1:8" ht="15.75" thickBot="1">
      <c r="A16" s="6">
        <v>2000</v>
      </c>
      <c r="B16" s="7">
        <v>2.878957578472989</v>
      </c>
      <c r="C16" s="7">
        <v>976.2974503080474</v>
      </c>
      <c r="D16" s="7">
        <v>5958.255270339809</v>
      </c>
      <c r="E16" s="7">
        <v>1362.3152206113568</v>
      </c>
      <c r="F16" s="7">
        <v>0</v>
      </c>
      <c r="G16" s="7">
        <v>559.1700079999999</v>
      </c>
      <c r="H16" s="7">
        <v>8858.916906837685</v>
      </c>
    </row>
    <row r="17" spans="1:8" ht="15.75" thickBot="1">
      <c r="A17" s="6">
        <v>2001</v>
      </c>
      <c r="B17" s="7">
        <v>6.0677114420474965</v>
      </c>
      <c r="C17" s="7">
        <v>673.0254869450466</v>
      </c>
      <c r="D17" s="7">
        <v>6531.220460284324</v>
      </c>
      <c r="E17" s="7">
        <v>2027.776</v>
      </c>
      <c r="F17" s="7">
        <v>0.027649</v>
      </c>
      <c r="G17" s="7">
        <v>301.4917941568</v>
      </c>
      <c r="H17" s="7">
        <v>9539.609101828219</v>
      </c>
    </row>
    <row r="18" spans="1:8" ht="15.75" thickBot="1">
      <c r="A18" s="6">
        <v>2002</v>
      </c>
      <c r="B18" s="7">
        <v>18.07790835609527</v>
      </c>
      <c r="C18" s="7">
        <v>1064.1416138517836</v>
      </c>
      <c r="D18" s="7">
        <v>7205.316309323819</v>
      </c>
      <c r="E18" s="7">
        <v>2266.4844072</v>
      </c>
      <c r="F18" s="7">
        <v>0.708563</v>
      </c>
      <c r="G18" s="7">
        <v>387.5695188055035</v>
      </c>
      <c r="H18" s="7">
        <v>10942.298320537202</v>
      </c>
    </row>
    <row r="19" spans="1:8" ht="15.75" thickBot="1">
      <c r="A19" s="6">
        <v>2003</v>
      </c>
      <c r="B19" s="7">
        <v>36.03528856871223</v>
      </c>
      <c r="C19" s="7">
        <v>1197.6037832153888</v>
      </c>
      <c r="D19" s="7">
        <v>7709.64590736728</v>
      </c>
      <c r="E19" s="7">
        <v>2708.4271196037334</v>
      </c>
      <c r="F19" s="7">
        <v>3.5413992</v>
      </c>
      <c r="G19" s="7">
        <v>403.7200440307008</v>
      </c>
      <c r="H19" s="7">
        <v>12058.973541985813</v>
      </c>
    </row>
    <row r="20" spans="1:8" ht="15.75" thickBot="1">
      <c r="A20" s="6">
        <v>2004</v>
      </c>
      <c r="B20" s="7">
        <v>68.75765611118256</v>
      </c>
      <c r="C20" s="7">
        <v>1464.5062837307994</v>
      </c>
      <c r="D20" s="7">
        <v>7548.901501167646</v>
      </c>
      <c r="E20" s="7">
        <v>2632.5404131437567</v>
      </c>
      <c r="F20" s="7">
        <v>4.418178368</v>
      </c>
      <c r="G20" s="7">
        <v>458.0544758931768</v>
      </c>
      <c r="H20" s="7">
        <v>12177.178508414561</v>
      </c>
    </row>
    <row r="21" spans="1:8" ht="15.75" thickBot="1">
      <c r="A21" s="6">
        <v>2005</v>
      </c>
      <c r="B21" s="7">
        <v>101.02523423296553</v>
      </c>
      <c r="C21" s="7">
        <v>1613.8607969011866</v>
      </c>
      <c r="D21" s="7">
        <v>7482.707655123365</v>
      </c>
      <c r="E21" s="7">
        <v>2647.04446597728</v>
      </c>
      <c r="F21" s="7">
        <v>9.279382454319999</v>
      </c>
      <c r="G21" s="7">
        <v>447.8649909716736</v>
      </c>
      <c r="H21" s="7">
        <v>12301.782525660792</v>
      </c>
    </row>
    <row r="22" spans="1:8" ht="15.75" thickBot="1">
      <c r="A22" s="6">
        <v>2006</v>
      </c>
      <c r="B22" s="7">
        <v>141.71741953506248</v>
      </c>
      <c r="C22" s="7">
        <v>1674.284971981314</v>
      </c>
      <c r="D22" s="7">
        <v>7499.02923133899</v>
      </c>
      <c r="E22" s="7">
        <v>2709.390107531457</v>
      </c>
      <c r="F22" s="7">
        <v>10.32012069414284</v>
      </c>
      <c r="G22" s="7">
        <v>465.49012489597783</v>
      </c>
      <c r="H22" s="7">
        <v>12500.231975976945</v>
      </c>
    </row>
    <row r="23" spans="1:8" ht="15.75" thickBot="1">
      <c r="A23" s="6">
        <v>2007</v>
      </c>
      <c r="B23" s="7">
        <v>204.03005274704023</v>
      </c>
      <c r="C23" s="7">
        <v>1841.757060626365</v>
      </c>
      <c r="D23" s="7">
        <v>7444.235979621647</v>
      </c>
      <c r="E23" s="7">
        <v>2692.2406092496385</v>
      </c>
      <c r="F23" s="7">
        <v>10.01614980310761</v>
      </c>
      <c r="G23" s="7">
        <v>458.9001587542861</v>
      </c>
      <c r="H23" s="7">
        <v>12651.180010802083</v>
      </c>
    </row>
    <row r="24" spans="1:8" ht="15.75" thickBot="1">
      <c r="A24" s="6">
        <v>2008</v>
      </c>
      <c r="B24" s="7">
        <v>291.76875837074084</v>
      </c>
      <c r="C24" s="7">
        <v>2017.021239809528</v>
      </c>
      <c r="D24" s="7">
        <v>7929.257661829052</v>
      </c>
      <c r="E24" s="7">
        <v>2663.243293005038</v>
      </c>
      <c r="F24" s="7">
        <v>13.111081040274899</v>
      </c>
      <c r="G24" s="7">
        <v>413.9568848512136</v>
      </c>
      <c r="H24" s="7">
        <v>13328.358918905848</v>
      </c>
    </row>
    <row r="25" spans="1:8" ht="15.75" thickBot="1">
      <c r="A25" s="6">
        <v>2009</v>
      </c>
      <c r="B25" s="7">
        <v>409.4717304251542</v>
      </c>
      <c r="C25" s="7">
        <v>2234.8844129981167</v>
      </c>
      <c r="D25" s="7">
        <v>7681.413018759821</v>
      </c>
      <c r="E25" s="7">
        <v>2614.024232467553</v>
      </c>
      <c r="F25" s="7">
        <v>25.263707003694588</v>
      </c>
      <c r="G25" s="7">
        <v>457.5704348413025</v>
      </c>
      <c r="H25" s="7">
        <v>13422.627536495642</v>
      </c>
    </row>
    <row r="26" spans="1:8" ht="15.75" thickBot="1">
      <c r="A26" s="6">
        <v>2010</v>
      </c>
      <c r="B26" s="7">
        <v>580.050249697694</v>
      </c>
      <c r="C26" s="7">
        <v>2420.8592773620935</v>
      </c>
      <c r="D26" s="7">
        <v>7836.982170196087</v>
      </c>
      <c r="E26" s="7">
        <v>2503.171863171715</v>
      </c>
      <c r="F26" s="7">
        <v>30.483772996727456</v>
      </c>
      <c r="G26" s="7">
        <v>530.4610557927049</v>
      </c>
      <c r="H26" s="7">
        <v>13902.008389217022</v>
      </c>
    </row>
    <row r="27" spans="1:8" ht="15.75" thickBot="1">
      <c r="A27" s="6">
        <v>2011</v>
      </c>
      <c r="B27" s="7">
        <v>788.999440009973</v>
      </c>
      <c r="C27" s="7">
        <v>2718.7087270876027</v>
      </c>
      <c r="D27" s="7">
        <v>7940.529840228046</v>
      </c>
      <c r="E27" s="7">
        <v>2567.4596961957736</v>
      </c>
      <c r="F27" s="7">
        <v>45.84590933912746</v>
      </c>
      <c r="G27" s="7">
        <v>549.3323929846212</v>
      </c>
      <c r="H27" s="7">
        <v>14610.876005845143</v>
      </c>
    </row>
    <row r="28" spans="1:8" ht="15.75" thickBot="1">
      <c r="A28" s="6">
        <v>2012</v>
      </c>
      <c r="B28" s="7">
        <v>1080.7628074861436</v>
      </c>
      <c r="C28" s="7">
        <v>3032.7077607548977</v>
      </c>
      <c r="D28" s="7">
        <v>7876.846204991631</v>
      </c>
      <c r="E28" s="7">
        <v>2387.920829830045</v>
      </c>
      <c r="F28" s="7">
        <v>62.04739426053389</v>
      </c>
      <c r="G28" s="7">
        <v>631.2371573079031</v>
      </c>
      <c r="H28" s="7">
        <v>15071.522154631153</v>
      </c>
    </row>
    <row r="29" spans="1:8" ht="15.75" thickBot="1">
      <c r="A29" s="6">
        <v>2013</v>
      </c>
      <c r="B29" s="7">
        <v>1561.7847968720612</v>
      </c>
      <c r="C29" s="7">
        <v>3338.4244467749695</v>
      </c>
      <c r="D29" s="7">
        <v>8076.833067280949</v>
      </c>
      <c r="E29" s="7">
        <v>2282.4740685444835</v>
      </c>
      <c r="F29" s="7">
        <v>95.46143596601182</v>
      </c>
      <c r="G29" s="7">
        <v>647.3609238049597</v>
      </c>
      <c r="H29" s="7">
        <v>16002.338739243434</v>
      </c>
    </row>
    <row r="30" spans="1:8" ht="15.75" thickBot="1">
      <c r="A30" s="6">
        <v>2014</v>
      </c>
      <c r="B30" s="7">
        <v>2406.760141823115</v>
      </c>
      <c r="C30" s="7">
        <v>3643.326335651232</v>
      </c>
      <c r="D30" s="7">
        <v>8387.290029637461</v>
      </c>
      <c r="E30" s="7">
        <v>2347.712994249116</v>
      </c>
      <c r="F30" s="7">
        <v>107.96109585702399</v>
      </c>
      <c r="G30" s="7">
        <v>687.937866357497</v>
      </c>
      <c r="H30" s="7">
        <v>17580.988463575442</v>
      </c>
    </row>
    <row r="31" spans="1:8" ht="15.75" thickBot="1">
      <c r="A31" s="6">
        <v>2015</v>
      </c>
      <c r="B31" s="7">
        <v>3723.908510284996</v>
      </c>
      <c r="C31" s="7">
        <v>3693.2165854271643</v>
      </c>
      <c r="D31" s="7">
        <v>7494.598563906057</v>
      </c>
      <c r="E31" s="7">
        <v>3473.8403218596127</v>
      </c>
      <c r="F31" s="7">
        <v>107.07879667521055</v>
      </c>
      <c r="G31" s="7">
        <v>712.1869731886694</v>
      </c>
      <c r="H31" s="7">
        <v>19204.829751341706</v>
      </c>
    </row>
    <row r="32" spans="1:8" ht="15.75" thickBot="1">
      <c r="A32" s="6">
        <v>2016</v>
      </c>
      <c r="B32" s="7">
        <v>5523.468931093293</v>
      </c>
      <c r="C32" s="7">
        <v>4759.31147606485</v>
      </c>
      <c r="D32" s="7">
        <v>7778.861009259975</v>
      </c>
      <c r="E32" s="7">
        <v>3540.371030425354</v>
      </c>
      <c r="F32" s="7">
        <v>107.69210800365427</v>
      </c>
      <c r="G32" s="7">
        <v>786.3919680709354</v>
      </c>
      <c r="H32" s="7">
        <v>22496.096522918062</v>
      </c>
    </row>
    <row r="33" spans="1:8" ht="15.75" thickBot="1">
      <c r="A33" s="6">
        <v>2017</v>
      </c>
      <c r="B33" s="7">
        <v>7547.890371656292</v>
      </c>
      <c r="C33" s="7">
        <v>5444.039964239098</v>
      </c>
      <c r="D33" s="7">
        <v>8159.804856584585</v>
      </c>
      <c r="E33" s="7">
        <v>3541.9702136002325</v>
      </c>
      <c r="F33" s="7">
        <v>116.21122856476924</v>
      </c>
      <c r="G33" s="7">
        <v>1127.3376022802636</v>
      </c>
      <c r="H33" s="7">
        <v>25937.254236925244</v>
      </c>
    </row>
    <row r="34" spans="1:8" ht="15.75" thickBot="1">
      <c r="A34" s="6">
        <v>2018</v>
      </c>
      <c r="B34" s="7">
        <v>9535.674817224475</v>
      </c>
      <c r="C34" s="7">
        <v>5809.9477095089</v>
      </c>
      <c r="D34" s="7">
        <v>8506.627248296658</v>
      </c>
      <c r="E34" s="7">
        <v>3541.8317484908603</v>
      </c>
      <c r="F34" s="7">
        <v>129.8083885410737</v>
      </c>
      <c r="G34" s="7">
        <v>1135.0549005660025</v>
      </c>
      <c r="H34" s="7">
        <v>28658.944812627968</v>
      </c>
    </row>
    <row r="35" spans="1:8" ht="15.75" thickBot="1">
      <c r="A35" s="6">
        <v>2019</v>
      </c>
      <c r="B35" s="7">
        <v>10783.71962772421</v>
      </c>
      <c r="C35" s="7">
        <v>6153.706737034372</v>
      </c>
      <c r="D35" s="7">
        <v>8629.48155618445</v>
      </c>
      <c r="E35" s="7">
        <v>3541.6759591557243</v>
      </c>
      <c r="F35" s="7">
        <v>136.55704197304016</v>
      </c>
      <c r="G35" s="7">
        <v>1138.5958278179462</v>
      </c>
      <c r="H35" s="7">
        <v>30383.736749889737</v>
      </c>
    </row>
    <row r="36" spans="1:8" ht="15.75" thickBot="1">
      <c r="A36" s="6">
        <v>2020</v>
      </c>
      <c r="B36" s="7">
        <v>12000.356999474461</v>
      </c>
      <c r="C36" s="7">
        <v>6518.772048825233</v>
      </c>
      <c r="D36" s="7">
        <v>8751.102642111193</v>
      </c>
      <c r="E36" s="7">
        <v>3541.503174282497</v>
      </c>
      <c r="F36" s="7">
        <v>143.01800015043548</v>
      </c>
      <c r="G36" s="7">
        <v>1141.9728132151695</v>
      </c>
      <c r="H36" s="7">
        <v>32096.72567805899</v>
      </c>
    </row>
    <row r="37" spans="1:8" ht="15.75" thickBot="1">
      <c r="A37" s="6">
        <v>2021</v>
      </c>
      <c r="B37" s="7">
        <v>13109.639980176262</v>
      </c>
      <c r="C37" s="7">
        <v>6902.849856905958</v>
      </c>
      <c r="D37" s="7">
        <v>8871.600862127574</v>
      </c>
      <c r="E37" s="7">
        <v>3541.3142935044625</v>
      </c>
      <c r="F37" s="7">
        <v>149.28456142674116</v>
      </c>
      <c r="G37" s="7">
        <v>1145.2214588320148</v>
      </c>
      <c r="H37" s="7">
        <v>33719.91101297301</v>
      </c>
    </row>
    <row r="38" spans="1:8" ht="15.75" thickBot="1">
      <c r="A38" s="6">
        <v>2022</v>
      </c>
      <c r="B38" s="7">
        <v>14215.91424584106</v>
      </c>
      <c r="C38" s="7">
        <v>7299.712063775164</v>
      </c>
      <c r="D38" s="7">
        <v>8991.062152184077</v>
      </c>
      <c r="E38" s="7">
        <v>3541.1102429050084</v>
      </c>
      <c r="F38" s="7">
        <v>155.40855704831787</v>
      </c>
      <c r="G38" s="7">
        <v>1148.3640940424646</v>
      </c>
      <c r="H38" s="7">
        <v>35351.5713557961</v>
      </c>
    </row>
    <row r="39" spans="1:8" ht="15.75" thickBot="1">
      <c r="A39" s="6">
        <v>2023</v>
      </c>
      <c r="B39" s="7">
        <v>15320.190890610613</v>
      </c>
      <c r="C39" s="7">
        <v>7704.785189708264</v>
      </c>
      <c r="D39" s="7">
        <v>9109.557368880336</v>
      </c>
      <c r="E39" s="7">
        <v>3540.8918959336975</v>
      </c>
      <c r="F39" s="7">
        <v>161.42137122026801</v>
      </c>
      <c r="G39" s="7">
        <v>1151.4156789173492</v>
      </c>
      <c r="H39" s="7">
        <v>36988.26239527053</v>
      </c>
    </row>
    <row r="40" spans="1:8" ht="15.75" thickBot="1">
      <c r="A40" s="6">
        <v>2024</v>
      </c>
      <c r="B40" s="7">
        <v>16386.07859924374</v>
      </c>
      <c r="C40" s="7">
        <v>8115.892033548275</v>
      </c>
      <c r="D40" s="7">
        <v>9227.147068699363</v>
      </c>
      <c r="E40" s="7">
        <v>3540.6600606831953</v>
      </c>
      <c r="F40" s="7">
        <v>167.34329118815265</v>
      </c>
      <c r="G40" s="7">
        <v>1154.386779185295</v>
      </c>
      <c r="H40" s="7">
        <v>38591.50783254801</v>
      </c>
    </row>
    <row r="41" spans="1:8" ht="15.75" thickBot="1">
      <c r="A41" s="6">
        <v>2025</v>
      </c>
      <c r="B41" s="7">
        <v>17409.693929289464</v>
      </c>
      <c r="C41" s="7">
        <v>8516.610767672353</v>
      </c>
      <c r="D41" s="7">
        <v>9343.884270083523</v>
      </c>
      <c r="E41" s="7">
        <v>3540.415481629556</v>
      </c>
      <c r="F41" s="7">
        <v>173.18813500741356</v>
      </c>
      <c r="G41" s="7">
        <v>1157.285194333087</v>
      </c>
      <c r="H41" s="7">
        <v>40141.0777780154</v>
      </c>
    </row>
    <row r="42" spans="1:8" ht="15.75" thickBot="1">
      <c r="A42" s="6">
        <v>2026</v>
      </c>
      <c r="B42" s="7">
        <v>18401.06157077134</v>
      </c>
      <c r="C42" s="7">
        <v>8957.560636072227</v>
      </c>
      <c r="D42" s="7">
        <v>9459.816198753437</v>
      </c>
      <c r="E42" s="7">
        <v>3540.1588448919792</v>
      </c>
      <c r="F42" s="7">
        <v>178.96573224198207</v>
      </c>
      <c r="G42" s="7">
        <v>1160.1169051453983</v>
      </c>
      <c r="H42" s="7">
        <v>41697.67988787635</v>
      </c>
    </row>
    <row r="43" spans="1:8" ht="15.75" thickBot="1">
      <c r="A43" s="6">
        <v>2027</v>
      </c>
      <c r="B43" s="7">
        <v>19401.86868977569</v>
      </c>
      <c r="C43" s="7">
        <v>9420.890139991146</v>
      </c>
      <c r="D43" s="7">
        <v>9574.985466990958</v>
      </c>
      <c r="E43" s="7">
        <v>3539.890784073606</v>
      </c>
      <c r="F43" s="7">
        <v>184.68333941215928</v>
      </c>
      <c r="G43" s="7">
        <v>1162.886652631185</v>
      </c>
      <c r="H43" s="7">
        <v>43285.20507287474</v>
      </c>
    </row>
    <row r="44" spans="1:8" ht="15.75" thickBot="1">
      <c r="A44" s="6">
        <v>2028</v>
      </c>
      <c r="B44" s="7">
        <v>20330.1677677855</v>
      </c>
      <c r="C44" s="7">
        <v>9921.47517584419</v>
      </c>
      <c r="D44" s="7">
        <v>9689.43091225871</v>
      </c>
      <c r="E44" s="7">
        <v>3539.6118858076384</v>
      </c>
      <c r="F44" s="7">
        <v>190.34648943674983</v>
      </c>
      <c r="G44" s="7">
        <v>1165.5983061129102</v>
      </c>
      <c r="H44" s="7">
        <v>44836.6305372457</v>
      </c>
    </row>
    <row r="45" spans="1:8" ht="15">
      <c r="A45" s="24"/>
      <c r="B45" s="25"/>
      <c r="C45" s="25"/>
      <c r="D45" s="25"/>
      <c r="E45" s="25"/>
      <c r="F45" s="25"/>
      <c r="G45" s="25"/>
      <c r="H45" s="25"/>
    </row>
    <row r="46" spans="1:8" ht="15">
      <c r="A46" s="24"/>
      <c r="B46" s="25"/>
      <c r="C46" s="25"/>
      <c r="D46" s="25"/>
      <c r="E46" s="25"/>
      <c r="F46" s="25"/>
      <c r="G46" s="25"/>
      <c r="H46" s="25"/>
    </row>
    <row r="47" spans="1:10" ht="13.5" customHeight="1">
      <c r="A47" s="4"/>
      <c r="J47" s="1" t="s">
        <v>0</v>
      </c>
    </row>
    <row r="48" spans="1:8" ht="15.75">
      <c r="A48" s="35" t="s">
        <v>24</v>
      </c>
      <c r="B48" s="35"/>
      <c r="C48" s="35"/>
      <c r="D48" s="35"/>
      <c r="E48" s="35"/>
      <c r="F48" s="35"/>
      <c r="G48" s="35"/>
      <c r="H48" s="35"/>
    </row>
    <row r="49" spans="1:8" ht="15">
      <c r="A49" s="8" t="s">
        <v>25</v>
      </c>
      <c r="B49" s="12" t="s">
        <v>53</v>
      </c>
      <c r="C49" s="11">
        <f aca="true" t="shared" si="0" ref="C49:H49">EXP((LN(C16/C6)/10))-1</f>
        <v>0.020697213088748168</v>
      </c>
      <c r="D49" s="11">
        <f t="shared" si="0"/>
        <v>0.010890890740654857</v>
      </c>
      <c r="E49" s="11">
        <f t="shared" si="0"/>
        <v>-0.004805872474086703</v>
      </c>
      <c r="F49" s="12" t="s">
        <v>53</v>
      </c>
      <c r="G49" s="11">
        <f t="shared" si="0"/>
        <v>-0.01678623534187007</v>
      </c>
      <c r="H49" s="11">
        <f t="shared" si="0"/>
        <v>0.007338156580096067</v>
      </c>
    </row>
    <row r="50" spans="1:8" ht="15">
      <c r="A50" s="8" t="s">
        <v>26</v>
      </c>
      <c r="B50" s="11">
        <f>EXP((LN(B31/B16)/15))-1</f>
        <v>0.6123187918938975</v>
      </c>
      <c r="C50" s="11">
        <f aca="true" t="shared" si="1" ref="C50:H50">EXP((LN(C31/C16)/15))-1</f>
        <v>0.09275174363908989</v>
      </c>
      <c r="D50" s="11">
        <f t="shared" si="1"/>
        <v>0.015411204546497803</v>
      </c>
      <c r="E50" s="11">
        <f t="shared" si="1"/>
        <v>0.06439334260415808</v>
      </c>
      <c r="F50" s="12" t="s">
        <v>53</v>
      </c>
      <c r="G50" s="11">
        <f t="shared" si="1"/>
        <v>0.016256517287295047</v>
      </c>
      <c r="H50" s="11">
        <f t="shared" si="1"/>
        <v>0.05293603484682041</v>
      </c>
    </row>
    <row r="51" spans="1:8" ht="15">
      <c r="A51" s="8" t="s">
        <v>27</v>
      </c>
      <c r="B51" s="11">
        <f aca="true" t="shared" si="2" ref="B51:H51">EXP((LN(B36/B31)/5))-1</f>
        <v>0.2636855885614777</v>
      </c>
      <c r="C51" s="11">
        <f t="shared" si="2"/>
        <v>0.1203460917730832</v>
      </c>
      <c r="D51" s="11">
        <f t="shared" si="2"/>
        <v>0.03148491368529549</v>
      </c>
      <c r="E51" s="11">
        <f t="shared" si="2"/>
        <v>0.0038655640002789315</v>
      </c>
      <c r="F51" s="11">
        <f t="shared" si="2"/>
        <v>0.05958900659521427</v>
      </c>
      <c r="G51" s="11">
        <f t="shared" si="2"/>
        <v>0.09903708677699252</v>
      </c>
      <c r="H51" s="11">
        <f t="shared" si="2"/>
        <v>0.1081793515293965</v>
      </c>
    </row>
    <row r="52" spans="1:8" ht="15">
      <c r="A52" s="8" t="s">
        <v>52</v>
      </c>
      <c r="B52" s="11">
        <f aca="true" t="shared" si="3" ref="B52:H52">EXP((LN(B44/B31)/13))-1</f>
        <v>0.1394708714360564</v>
      </c>
      <c r="C52" s="11">
        <f t="shared" si="3"/>
        <v>0.07897949207248489</v>
      </c>
      <c r="D52" s="11">
        <f t="shared" si="3"/>
        <v>0.019954412537907862</v>
      </c>
      <c r="E52" s="11">
        <f t="shared" si="3"/>
        <v>0.0014438399012239866</v>
      </c>
      <c r="F52" s="11">
        <f t="shared" si="3"/>
        <v>0.045246130387878836</v>
      </c>
      <c r="G52" s="11">
        <f t="shared" si="3"/>
        <v>0.038623316060913515</v>
      </c>
      <c r="H52" s="11">
        <f t="shared" si="3"/>
        <v>0.06739412524129174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9" t="s">
        <v>78</v>
      </c>
      <c r="C1" s="29"/>
      <c r="D1" s="29"/>
      <c r="E1" s="29"/>
      <c r="F1" s="29"/>
      <c r="G1" s="14"/>
      <c r="H1" s="14"/>
    </row>
    <row r="2" spans="2:10" ht="15.75" customHeight="1">
      <c r="B2" s="30" t="s">
        <v>71</v>
      </c>
      <c r="C2" s="29"/>
      <c r="D2" s="29"/>
      <c r="E2" s="29"/>
      <c r="F2" s="29"/>
      <c r="G2" s="29"/>
      <c r="H2" s="14"/>
      <c r="I2" s="14"/>
      <c r="J2" s="14"/>
    </row>
    <row r="3" spans="1:8" ht="15.75" customHeight="1">
      <c r="A3" s="29" t="s">
        <v>46</v>
      </c>
      <c r="B3" s="29"/>
      <c r="C3" s="29"/>
      <c r="D3" s="29"/>
      <c r="E3" s="29"/>
      <c r="F3" s="29"/>
      <c r="G3" s="29"/>
      <c r="H3" s="29"/>
    </row>
    <row r="4" ht="13.5" customHeight="1" thickBot="1">
      <c r="A4" s="4"/>
    </row>
    <row r="5" spans="1:6" ht="39.75" thickBot="1">
      <c r="A5" s="5" t="s">
        <v>11</v>
      </c>
      <c r="B5" s="5" t="s">
        <v>47</v>
      </c>
      <c r="C5" s="5" t="s">
        <v>68</v>
      </c>
      <c r="D5" s="5" t="s">
        <v>69</v>
      </c>
      <c r="E5" s="5" t="s">
        <v>48</v>
      </c>
      <c r="F5" s="5" t="s">
        <v>70</v>
      </c>
    </row>
    <row r="6" spans="1:6" ht="15.75" thickBot="1">
      <c r="A6" s="6">
        <v>1990</v>
      </c>
      <c r="B6" s="7">
        <v>29689.162865</v>
      </c>
      <c r="C6" s="7">
        <v>10328.998510200001</v>
      </c>
      <c r="D6" s="7">
        <v>1069774.9868941873</v>
      </c>
      <c r="E6" s="7">
        <v>141009.83593701743</v>
      </c>
      <c r="F6" s="7">
        <v>4969.268917359557</v>
      </c>
    </row>
    <row r="7" spans="1:6" ht="15.75" thickBot="1">
      <c r="A7" s="6">
        <v>1991</v>
      </c>
      <c r="B7" s="7">
        <v>30313.88842215</v>
      </c>
      <c r="C7" s="7">
        <v>10480.023931560001</v>
      </c>
      <c r="D7" s="7">
        <v>1069178.9810711348</v>
      </c>
      <c r="E7" s="7">
        <v>136708.12356216696</v>
      </c>
      <c r="F7" s="7">
        <v>5136.807338441438</v>
      </c>
    </row>
    <row r="8" spans="1:6" ht="15.75" thickBot="1">
      <c r="A8" s="6">
        <v>1992</v>
      </c>
      <c r="B8" s="7">
        <v>30839.889159879993</v>
      </c>
      <c r="C8" s="7">
        <v>10612.87552942</v>
      </c>
      <c r="D8" s="7">
        <v>1102485.379795603</v>
      </c>
      <c r="E8" s="7">
        <v>140070.2000284363</v>
      </c>
      <c r="F8" s="7">
        <v>5274.613820208122</v>
      </c>
    </row>
    <row r="9" spans="1:6" ht="15.75" thickBot="1">
      <c r="A9" s="6">
        <v>1993</v>
      </c>
      <c r="B9" s="7">
        <v>31164.135285199998</v>
      </c>
      <c r="C9" s="7">
        <v>10721.86218768</v>
      </c>
      <c r="D9" s="7">
        <v>1102582.146880235</v>
      </c>
      <c r="E9" s="7">
        <v>139283.2944680141</v>
      </c>
      <c r="F9" s="7">
        <v>5371.246929460042</v>
      </c>
    </row>
    <row r="10" spans="1:6" ht="15.75" thickBot="1">
      <c r="A10" s="6">
        <v>1994</v>
      </c>
      <c r="B10" s="7">
        <v>31372.0774304</v>
      </c>
      <c r="C10" s="7">
        <v>10812.50564028</v>
      </c>
      <c r="D10" s="7">
        <v>1113796.773769164</v>
      </c>
      <c r="E10" s="7">
        <v>142561.90622293315</v>
      </c>
      <c r="F10" s="7">
        <v>5441.247000426333</v>
      </c>
    </row>
    <row r="11" spans="1:6" ht="15.75" thickBot="1">
      <c r="A11" s="6">
        <v>1995</v>
      </c>
      <c r="B11" s="7">
        <v>31559.0299455</v>
      </c>
      <c r="C11" s="7">
        <v>10905.6651785</v>
      </c>
      <c r="D11" s="7">
        <v>1147827.2945653568</v>
      </c>
      <c r="E11" s="7">
        <v>142888.6902938272</v>
      </c>
      <c r="F11" s="7">
        <v>5505.908248434577</v>
      </c>
    </row>
    <row r="12" spans="1:6" ht="15.75" thickBot="1">
      <c r="A12" s="6">
        <v>1996</v>
      </c>
      <c r="B12" s="7">
        <v>31809.47806852</v>
      </c>
      <c r="C12" s="7">
        <v>10990.909677500002</v>
      </c>
      <c r="D12" s="7">
        <v>1198495.7131357684</v>
      </c>
      <c r="E12" s="7">
        <v>149988.01892725678</v>
      </c>
      <c r="F12" s="7">
        <v>5568.829927377299</v>
      </c>
    </row>
    <row r="13" spans="1:6" ht="15.75" thickBot="1">
      <c r="A13" s="6">
        <v>1997</v>
      </c>
      <c r="B13" s="7">
        <v>32296.60839894</v>
      </c>
      <c r="C13" s="7">
        <v>11077.72773786</v>
      </c>
      <c r="D13" s="7">
        <v>1253662.9389380012</v>
      </c>
      <c r="E13" s="7">
        <v>159322.69056440657</v>
      </c>
      <c r="F13" s="7">
        <v>5635.347515507735</v>
      </c>
    </row>
    <row r="14" spans="1:6" ht="15.75" thickBot="1">
      <c r="A14" s="6">
        <v>1998</v>
      </c>
      <c r="B14" s="7">
        <v>32707.209157220008</v>
      </c>
      <c r="C14" s="7">
        <v>11171.276960760002</v>
      </c>
      <c r="D14" s="7">
        <v>1346824.6157559208</v>
      </c>
      <c r="E14" s="7">
        <v>169418.85815161295</v>
      </c>
      <c r="F14" s="7">
        <v>5718.4695150557</v>
      </c>
    </row>
    <row r="15" spans="1:6" ht="15.75" thickBot="1">
      <c r="A15" s="6">
        <v>1999</v>
      </c>
      <c r="B15" s="7">
        <v>33262.38923911</v>
      </c>
      <c r="C15" s="7">
        <v>11281.625658559999</v>
      </c>
      <c r="D15" s="7">
        <v>1415468.7061497269</v>
      </c>
      <c r="E15" s="7">
        <v>186288.78618202743</v>
      </c>
      <c r="F15" s="7">
        <v>5834.44922343862</v>
      </c>
    </row>
    <row r="16" spans="1:6" ht="15.75" thickBot="1">
      <c r="A16" s="6">
        <v>2000</v>
      </c>
      <c r="B16" s="7">
        <v>33842.8673741</v>
      </c>
      <c r="C16" s="7">
        <v>11442.495409199999</v>
      </c>
      <c r="D16" s="7">
        <v>1525054.1181830426</v>
      </c>
      <c r="E16" s="7">
        <v>205118.61112651526</v>
      </c>
      <c r="F16" s="7">
        <v>5970.931858330197</v>
      </c>
    </row>
    <row r="17" spans="1:6" ht="15.75" thickBot="1">
      <c r="A17" s="6">
        <v>2001</v>
      </c>
      <c r="B17" s="7">
        <v>34354.27739076</v>
      </c>
      <c r="C17" s="7">
        <v>11515.802067889997</v>
      </c>
      <c r="D17" s="7">
        <v>1538856.8890085716</v>
      </c>
      <c r="E17" s="7">
        <v>194777.05103877423</v>
      </c>
      <c r="F17" s="7">
        <v>6106.029733337433</v>
      </c>
    </row>
    <row r="18" spans="1:6" ht="15.75" thickBot="1">
      <c r="A18" s="6">
        <v>2002</v>
      </c>
      <c r="B18" s="7">
        <v>34779.313129940005</v>
      </c>
      <c r="C18" s="7">
        <v>11624.281128980001</v>
      </c>
      <c r="D18" s="7">
        <v>1543224.6463700016</v>
      </c>
      <c r="E18" s="7">
        <v>181222.1492047343</v>
      </c>
      <c r="F18" s="7">
        <v>6257.3931055238145</v>
      </c>
    </row>
    <row r="19" spans="1:6" ht="15.75" thickBot="1">
      <c r="A19" s="6">
        <v>2003</v>
      </c>
      <c r="B19" s="7">
        <v>35228.987390710005</v>
      </c>
      <c r="C19" s="7">
        <v>11742.11988226</v>
      </c>
      <c r="D19" s="7">
        <v>1589808.4548675206</v>
      </c>
      <c r="E19" s="7">
        <v>199333.62903414748</v>
      </c>
      <c r="F19" s="7">
        <v>6392.774501887224</v>
      </c>
    </row>
    <row r="20" spans="1:6" ht="15.75" thickBot="1">
      <c r="A20" s="6">
        <v>2004</v>
      </c>
      <c r="B20" s="7">
        <v>35592.13014188</v>
      </c>
      <c r="C20" s="7">
        <v>11867.211700019998</v>
      </c>
      <c r="D20" s="7">
        <v>1664143.9259376412</v>
      </c>
      <c r="E20" s="7">
        <v>213300.7655062421</v>
      </c>
      <c r="F20" s="7">
        <v>6502.037362980183</v>
      </c>
    </row>
    <row r="21" spans="1:6" ht="15.75" thickBot="1">
      <c r="A21" s="6">
        <v>2005</v>
      </c>
      <c r="B21" s="7">
        <v>35824.90357114999</v>
      </c>
      <c r="C21" s="7">
        <v>12015.254842600001</v>
      </c>
      <c r="D21" s="7">
        <v>1709151.9372607283</v>
      </c>
      <c r="E21" s="7">
        <v>229963.54743356735</v>
      </c>
      <c r="F21" s="7">
        <v>6611.809225175234</v>
      </c>
    </row>
    <row r="22" spans="1:6" ht="15.75" thickBot="1">
      <c r="A22" s="6">
        <v>2006</v>
      </c>
      <c r="B22" s="7">
        <v>36086.566413399996</v>
      </c>
      <c r="C22" s="7">
        <v>12176.963053819998</v>
      </c>
      <c r="D22" s="7">
        <v>1785951.1968458518</v>
      </c>
      <c r="E22" s="7">
        <v>241812.4316240836</v>
      </c>
      <c r="F22" s="7">
        <v>6701.191235896934</v>
      </c>
    </row>
    <row r="23" spans="1:6" ht="15.75" thickBot="1">
      <c r="A23" s="6">
        <v>2007</v>
      </c>
      <c r="B23" s="7">
        <v>36392.90081317</v>
      </c>
      <c r="C23" s="7">
        <v>12310.432637419999</v>
      </c>
      <c r="D23" s="7">
        <v>1806855.911330634</v>
      </c>
      <c r="E23" s="7">
        <v>259183.68441080506</v>
      </c>
      <c r="F23" s="7">
        <v>6809.160670277402</v>
      </c>
    </row>
    <row r="24" spans="1:6" ht="15.75" thickBot="1">
      <c r="A24" s="6">
        <v>2008</v>
      </c>
      <c r="B24" s="7">
        <v>36697.25641672001</v>
      </c>
      <c r="C24" s="7">
        <v>12415.19068092</v>
      </c>
      <c r="D24" s="7">
        <v>1809187.5660190037</v>
      </c>
      <c r="E24" s="7">
        <v>269676.51889784884</v>
      </c>
      <c r="F24" s="7">
        <v>6910.222252388023</v>
      </c>
    </row>
    <row r="25" spans="1:6" ht="15.75" thickBot="1">
      <c r="A25" s="6">
        <v>2009</v>
      </c>
      <c r="B25" s="7">
        <v>36919.551570259995</v>
      </c>
      <c r="C25" s="7">
        <v>12473.764492159999</v>
      </c>
      <c r="D25" s="7">
        <v>1732970.4253149917</v>
      </c>
      <c r="E25" s="7">
        <v>254165.67853695777</v>
      </c>
      <c r="F25" s="7">
        <v>7000.8267475193</v>
      </c>
    </row>
    <row r="26" spans="1:6" ht="15.75" thickBot="1">
      <c r="A26" s="6">
        <v>2010</v>
      </c>
      <c r="B26" s="7">
        <v>37177.21038470001</v>
      </c>
      <c r="C26" s="7">
        <v>12505.920686400003</v>
      </c>
      <c r="D26" s="7">
        <v>1774081.689553297</v>
      </c>
      <c r="E26" s="7">
        <v>246496.00743990034</v>
      </c>
      <c r="F26" s="7">
        <v>7058.19325677783</v>
      </c>
    </row>
    <row r="27" spans="1:6" ht="15.75" thickBot="1">
      <c r="A27" s="6">
        <v>2011</v>
      </c>
      <c r="B27" s="7">
        <v>37519.03558358499</v>
      </c>
      <c r="C27" s="7">
        <v>12539.770096920554</v>
      </c>
      <c r="D27" s="7">
        <v>1856898.6409921644</v>
      </c>
      <c r="E27" s="7">
        <v>239906.61461392706</v>
      </c>
      <c r="F27" s="7">
        <v>7085.166278564733</v>
      </c>
    </row>
    <row r="28" spans="1:6" ht="15.75" thickBot="1">
      <c r="A28" s="6">
        <v>2012</v>
      </c>
      <c r="B28" s="7">
        <v>37886.159460118884</v>
      </c>
      <c r="C28" s="7">
        <v>12577.991200972778</v>
      </c>
      <c r="D28" s="7">
        <v>1940846.0211263606</v>
      </c>
      <c r="E28" s="7">
        <v>253893.58486130126</v>
      </c>
      <c r="F28" s="7">
        <v>7105.811527142537</v>
      </c>
    </row>
    <row r="29" spans="1:6" ht="15.75" thickBot="1">
      <c r="A29" s="6">
        <v>2013</v>
      </c>
      <c r="B29" s="7">
        <v>38218.8545173175</v>
      </c>
      <c r="C29" s="7">
        <v>12627.079132205829</v>
      </c>
      <c r="D29" s="7">
        <v>1934336.947512397</v>
      </c>
      <c r="E29" s="7">
        <v>264417.5922046712</v>
      </c>
      <c r="F29" s="7">
        <v>7130.08177087754</v>
      </c>
    </row>
    <row r="30" spans="1:6" ht="15.75" thickBot="1">
      <c r="A30" s="6">
        <v>2014</v>
      </c>
      <c r="B30" s="7">
        <v>38585.341735177775</v>
      </c>
      <c r="C30" s="7">
        <v>12692.389201328888</v>
      </c>
      <c r="D30" s="7">
        <v>2018636.689866536</v>
      </c>
      <c r="E30" s="7">
        <v>279831.2163939427</v>
      </c>
      <c r="F30" s="7">
        <v>7151.085832631155</v>
      </c>
    </row>
    <row r="31" spans="1:6" ht="15.75" thickBot="1">
      <c r="A31" s="6">
        <v>2015</v>
      </c>
      <c r="B31" s="7">
        <v>38906.311191154164</v>
      </c>
      <c r="C31" s="7">
        <v>12768.085166644445</v>
      </c>
      <c r="D31" s="7">
        <v>2124378.9582231026</v>
      </c>
      <c r="E31" s="7">
        <v>289520.65573849966</v>
      </c>
      <c r="F31" s="7">
        <v>7180.408486741772</v>
      </c>
    </row>
    <row r="32" spans="1:6" ht="15.75" thickBot="1">
      <c r="A32" s="6">
        <v>2016</v>
      </c>
      <c r="B32" s="7">
        <v>39201.195563810004</v>
      </c>
      <c r="C32" s="7">
        <v>12913.649541080124</v>
      </c>
      <c r="D32" s="7">
        <v>2186986.2608614047</v>
      </c>
      <c r="E32" s="7">
        <v>289415.09507145826</v>
      </c>
      <c r="F32" s="7">
        <v>7218.804551435517</v>
      </c>
    </row>
    <row r="33" spans="1:6" ht="15.75" thickBot="1">
      <c r="A33" s="6">
        <v>2017</v>
      </c>
      <c r="B33" s="7">
        <v>39540.49629666833</v>
      </c>
      <c r="C33" s="7">
        <v>13082.744947714558</v>
      </c>
      <c r="D33" s="7">
        <v>2293608.6059027514</v>
      </c>
      <c r="E33" s="7">
        <v>299059.47675378463</v>
      </c>
      <c r="F33" s="7">
        <v>7324.951663420831</v>
      </c>
    </row>
    <row r="34" spans="1:6" ht="15.75" thickBot="1">
      <c r="A34" s="6">
        <v>2018</v>
      </c>
      <c r="B34" s="7">
        <v>39879.99417402445</v>
      </c>
      <c r="C34" s="7">
        <v>13255.94894656925</v>
      </c>
      <c r="D34" s="7">
        <v>2400452.754691342</v>
      </c>
      <c r="E34" s="7">
        <v>310967.96578055585</v>
      </c>
      <c r="F34" s="7">
        <v>7430.74280291139</v>
      </c>
    </row>
    <row r="35" spans="1:6" ht="15.75" thickBot="1">
      <c r="A35" s="6">
        <v>2019</v>
      </c>
      <c r="B35" s="7">
        <v>40222.855001895005</v>
      </c>
      <c r="C35" s="7">
        <v>13437.767767802308</v>
      </c>
      <c r="D35" s="7">
        <v>2486711.253934903</v>
      </c>
      <c r="E35" s="7">
        <v>319541.9200727584</v>
      </c>
      <c r="F35" s="7">
        <v>7533.463599783628</v>
      </c>
    </row>
    <row r="36" spans="1:6" ht="15.75" thickBot="1">
      <c r="A36" s="6">
        <v>2020</v>
      </c>
      <c r="B36" s="7">
        <v>40566.842103338895</v>
      </c>
      <c r="C36" s="7">
        <v>13623.96700962268</v>
      </c>
      <c r="D36" s="7">
        <v>2558577.102200143</v>
      </c>
      <c r="E36" s="7">
        <v>325011.87690592976</v>
      </c>
      <c r="F36" s="7">
        <v>7634.517630227988</v>
      </c>
    </row>
    <row r="37" spans="1:6" ht="15.75" thickBot="1">
      <c r="A37" s="6">
        <v>2021</v>
      </c>
      <c r="B37" s="7">
        <v>40908.31699129944</v>
      </c>
      <c r="C37" s="7">
        <v>13806.672336806156</v>
      </c>
      <c r="D37" s="7">
        <v>2626319.6114478535</v>
      </c>
      <c r="E37" s="7">
        <v>330682.62232377374</v>
      </c>
      <c r="F37" s="7">
        <v>7731.635945784128</v>
      </c>
    </row>
    <row r="38" spans="1:6" ht="15.75" thickBot="1">
      <c r="A38" s="6">
        <v>2022</v>
      </c>
      <c r="B38" s="7">
        <v>41248.82465401666</v>
      </c>
      <c r="C38" s="7">
        <v>13987.412166848293</v>
      </c>
      <c r="D38" s="7">
        <v>2705691.1189949517</v>
      </c>
      <c r="E38" s="7">
        <v>337946.123044045</v>
      </c>
      <c r="F38" s="7">
        <v>7824.789155366084</v>
      </c>
    </row>
    <row r="39" spans="1:6" ht="15.75" thickBot="1">
      <c r="A39" s="6">
        <v>2023</v>
      </c>
      <c r="B39" s="7">
        <v>41586.65771785833</v>
      </c>
      <c r="C39" s="7">
        <v>14171.531702375374</v>
      </c>
      <c r="D39" s="7">
        <v>2786365.6383358533</v>
      </c>
      <c r="E39" s="7">
        <v>348248.4763995086</v>
      </c>
      <c r="F39" s="7">
        <v>7915.8807302203195</v>
      </c>
    </row>
    <row r="40" spans="1:6" ht="15.75" thickBot="1">
      <c r="A40" s="6">
        <v>2024</v>
      </c>
      <c r="B40" s="7">
        <v>41921.29369022444</v>
      </c>
      <c r="C40" s="7">
        <v>14356.215938135361</v>
      </c>
      <c r="D40" s="7">
        <v>2859053.3938553752</v>
      </c>
      <c r="E40" s="7">
        <v>357522.89486213034</v>
      </c>
      <c r="F40" s="7">
        <v>8008.810839571611</v>
      </c>
    </row>
    <row r="41" spans="1:6" ht="15.75" thickBot="1">
      <c r="A41" s="6">
        <v>2025</v>
      </c>
      <c r="B41" s="7">
        <v>42253.24270647917</v>
      </c>
      <c r="C41" s="7">
        <v>14549.24109084518</v>
      </c>
      <c r="D41" s="7">
        <v>2925354.0526258918</v>
      </c>
      <c r="E41" s="7">
        <v>364927.56579097355</v>
      </c>
      <c r="F41" s="7">
        <v>8104.614382617312</v>
      </c>
    </row>
    <row r="42" spans="1:6" ht="15.75" thickBot="1">
      <c r="A42" s="6">
        <v>2026</v>
      </c>
      <c r="B42" s="7">
        <v>42582.367746931115</v>
      </c>
      <c r="C42" s="7">
        <v>14742.510853696589</v>
      </c>
      <c r="D42" s="7">
        <v>2993949.3009119127</v>
      </c>
      <c r="E42" s="7">
        <v>372415.4839672456</v>
      </c>
      <c r="F42" s="7">
        <v>8200.647518968062</v>
      </c>
    </row>
    <row r="43" spans="1:6" ht="15.75" thickBot="1">
      <c r="A43" s="6">
        <v>2027</v>
      </c>
      <c r="B43" s="7">
        <v>42907.990134833606</v>
      </c>
      <c r="C43" s="7">
        <v>14932.704501094744</v>
      </c>
      <c r="D43" s="7">
        <v>3070198.772272133</v>
      </c>
      <c r="E43" s="7">
        <v>381184.187451161</v>
      </c>
      <c r="F43" s="7">
        <v>8294.032349044663</v>
      </c>
    </row>
    <row r="44" spans="1:6" ht="15.75" thickBot="1">
      <c r="A44" s="6">
        <v>2028</v>
      </c>
      <c r="B44" s="7">
        <v>43231.04309623</v>
      </c>
      <c r="C44" s="7">
        <v>15119.656155246555</v>
      </c>
      <c r="D44" s="7">
        <v>3152499.6419319087</v>
      </c>
      <c r="E44" s="7">
        <v>391129.5178986366</v>
      </c>
      <c r="F44" s="7">
        <v>8385.877636635898</v>
      </c>
    </row>
    <row r="45" spans="1:6" ht="15">
      <c r="A45" s="31" t="s">
        <v>0</v>
      </c>
      <c r="B45" s="31"/>
      <c r="C45" s="31"/>
      <c r="D45" s="31"/>
      <c r="E45" s="31"/>
      <c r="F45" s="31"/>
    </row>
    <row r="46" spans="1:6" ht="13.5" customHeight="1">
      <c r="A46" s="31" t="s">
        <v>49</v>
      </c>
      <c r="B46" s="31"/>
      <c r="C46" s="31"/>
      <c r="D46" s="31"/>
      <c r="E46" s="31"/>
      <c r="F46" s="31"/>
    </row>
    <row r="47" ht="13.5" customHeight="1">
      <c r="A47" s="4"/>
    </row>
    <row r="48" spans="1:6" ht="15.75">
      <c r="A48" s="28" t="s">
        <v>24</v>
      </c>
      <c r="B48" s="28"/>
      <c r="C48" s="28"/>
      <c r="D48" s="28"/>
      <c r="E48" s="28"/>
      <c r="F48" s="28"/>
    </row>
    <row r="49" spans="1:6" ht="15">
      <c r="A49" s="8" t="s">
        <v>25</v>
      </c>
      <c r="B49" s="11">
        <f>EXP((LN(B16/B6)/10))-1</f>
        <v>0.013180727138574433</v>
      </c>
      <c r="C49" s="11">
        <f>EXP((LN(C16/C6)/10))-1</f>
        <v>0.010290462715446536</v>
      </c>
      <c r="D49" s="11">
        <f>EXP((LN(D16/D6)/10))-1</f>
        <v>0.036094293204911976</v>
      </c>
      <c r="E49" s="11">
        <f>EXP((LN(E16/E6)/10))-1</f>
        <v>0.038186951175299466</v>
      </c>
      <c r="F49" s="11">
        <f>EXP((LN(F16/F6)/10))-1</f>
        <v>0.01853266467264425</v>
      </c>
    </row>
    <row r="50" spans="1:6" ht="15">
      <c r="A50" s="8" t="s">
        <v>26</v>
      </c>
      <c r="B50" s="11">
        <f>EXP((LN(B32/B16)/16))-1</f>
        <v>0.009228508815753989</v>
      </c>
      <c r="C50" s="11">
        <f>EXP((LN(C32/C16)/16))-1</f>
        <v>0.007588067293670342</v>
      </c>
      <c r="D50" s="11">
        <f>EXP((LN(D32/D16)/16))-1</f>
        <v>0.022786648185465275</v>
      </c>
      <c r="E50" s="11">
        <f>EXP((LN(E32/E16)/16))-1</f>
        <v>0.021750260204530747</v>
      </c>
      <c r="F50" s="11">
        <f>EXP((LN(F32/F16)/16))-1</f>
        <v>0.011932275770319967</v>
      </c>
    </row>
    <row r="51" spans="1:6" ht="15">
      <c r="A51" s="8" t="s">
        <v>27</v>
      </c>
      <c r="B51" s="11">
        <f>EXP((LN(B36/B31)/5))-1</f>
        <v>0.008393944662151043</v>
      </c>
      <c r="C51" s="11">
        <f>EXP((LN(C36/C31)/5))-1</f>
        <v>0.013060920517504737</v>
      </c>
      <c r="D51" s="11">
        <f>EXP((LN(D36/D31)/5))-1</f>
        <v>0.0378947222629058</v>
      </c>
      <c r="E51" s="11">
        <f>EXP((LN(E36/E31)/5))-1</f>
        <v>0.02339651939686971</v>
      </c>
      <c r="F51" s="11">
        <f>EXP((LN(F36/F31)/5))-1</f>
        <v>0.012340216656386183</v>
      </c>
    </row>
    <row r="52" spans="1:6" ht="15">
      <c r="A52" s="8" t="s">
        <v>52</v>
      </c>
      <c r="B52" s="11">
        <f>EXP((LN(B44/B31)/13))-1</f>
        <v>0.00814083077556349</v>
      </c>
      <c r="C52" s="11">
        <f>EXP((LN(C44/C31)/13))-1</f>
        <v>0.013088523701333843</v>
      </c>
      <c r="D52" s="11">
        <f>EXP((LN(D44/D31)/13))-1</f>
        <v>0.030828432490048296</v>
      </c>
      <c r="E52" s="11">
        <f>EXP((LN(E44/E31)/13))-1</f>
        <v>0.023409185665022036</v>
      </c>
      <c r="F52" s="11">
        <f>EXP((LN(F44/F31)/13))-1</f>
        <v>0.012009447629397041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Statewide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2017-07-01T22:09:03Z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Z5JXHV6S7NA6-3-112169</vt:lpwstr>
  </property>
  <property fmtid="{D5CDD505-2E9C-101B-9397-08002B2CF9AE}" pid="4" name="_dlc_DocIdItemGu">
    <vt:lpwstr>6966085a-f20a-4389-ab5e-5c048391eccf</vt:lpwstr>
  </property>
  <property fmtid="{D5CDD505-2E9C-101B-9397-08002B2CF9AE}" pid="5" name="_dlc_DocIdU">
    <vt:lpwstr>http://efilingspinternal/_layouts/DocIdRedir.aspx?ID=Z5JXHV6S7NA6-3-112169, Z5JXHV6S7NA6-3-112169</vt:lpwstr>
  </property>
  <property fmtid="{D5CDD505-2E9C-101B-9397-08002B2CF9AE}" pid="6" name="_CopySour">
    <vt:lpwstr>http://efilingspinternal/PendingDocuments/17-IEPR-03/20170726T155814_CED_2017_Preliminary_Statewide_High_Demand_Case.xls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2349200.00000000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