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<sst xmlns="http://schemas.openxmlformats.org/spreadsheetml/2006/main" count="195" uniqueCount="88">
  <si>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</si>
  <si>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</si>
  <si>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</si>
  <si>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</si>
  <si>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</si>
  <si>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</si>
  <si>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</si>
  <si>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</si>
  <si>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</si>
  <si>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</si>
  <si>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</si>
  <si>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</si>
  <si>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</si>
  <si>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</si>
  <si>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</si>
  <si>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</si>
  <si>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</si>
  <si>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</si>
  <si>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</si>
  <si>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</si>
  <si>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</si>
  <si>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</si>
  <si>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</si>
  <si>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</si>
  <si>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</si>
  <si>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</si>
  <si>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</si>
  <si>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</si>
  <si>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</si>
  <si>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</si>
  <si>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</si>
  <si>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</si>
  <si>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</si>
  <si>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</si>
  <si>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</si>
  <si>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</si>
  <si>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</si>
  <si>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</si>
  <si>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</si>
  <si>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</si>
  <si>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</si>
  <si>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</si>
  <si>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</si>
  <si>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</si>
  <si>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</si>
  <si>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</si>
  <si>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</si>
  <si>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</si>
  <si>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</si>
  <si>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</si>
  <si>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</si>
  <si>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</si>
  <si>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</si>
  <si>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</si>
  <si>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</si>
  <si>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</si>
  <si>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</si>
  <si>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</si>
  <si>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</si>
  <si>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</si>
  <si>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</si>
  <si>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</si>
  <si>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</si>
  <si>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</si>
  <si>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</si>
  <si>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</si>
  <si>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</si>
  <si>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</si>
  <si>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</si>
  <si>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</si>
  <si>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</si>
  <si>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</si>
  <si>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</si>
  <si>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</si>
  <si>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</si>
  <si>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</si>
  <si>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</si>
  <si>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</si>
  <si>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Low Demand Case</t>
  </si>
  <si>
    <t>Form 1.1 - LADWP Planning Area</t>
  </si>
  <si>
    <t>Form 1.1b - LADWP Planning Area</t>
  </si>
  <si>
    <t>Form 1.2 - LADWP Planning Area</t>
  </si>
  <si>
    <t>Form 1.3 -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</si>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</sst>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5">
      <c r="A2" s="12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2" t="s">
        <v>87</v>
      </c>
      <c r="B1" s="32"/>
      <c r="C1" s="32"/>
      <c r="D1" s="32"/>
      <c r="E1" s="32"/>
    </row>
    <row r="2" spans="1:6" ht="15.75" customHeight="1">
      <c r="A2" s="33" t="s">
        <v>78</v>
      </c>
      <c r="B2" s="32"/>
      <c r="C2" s="32"/>
      <c r="D2" s="32"/>
      <c r="E2" s="32"/>
      <c r="F2" s="32"/>
    </row>
    <row r="3" spans="1:5" ht="15.75" customHeight="1">
      <c r="A3" s="32" t="s">
        <v>77</v>
      </c>
      <c r="B3" s="32"/>
      <c r="C3" s="32"/>
      <c r="D3" s="32"/>
      <c r="E3" s="32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14.8225498014937</v>
      </c>
      <c r="C6" s="10">
        <v>14.2927746204602</v>
      </c>
      <c r="D6" s="10">
        <v>12.133151399219</v>
      </c>
      <c r="E6" s="10">
        <v>14.8233062466345</v>
      </c>
    </row>
    <row r="7" spans="1:5" ht="15.75" thickBot="1">
      <c r="A7" s="6">
        <v>1991</v>
      </c>
      <c r="B7" s="10">
        <v>14.4939598802671</v>
      </c>
      <c r="C7" s="10">
        <v>13.1952809632199</v>
      </c>
      <c r="D7" s="10">
        <v>11.8910000438243</v>
      </c>
      <c r="E7" s="10">
        <v>14.3466026573614</v>
      </c>
    </row>
    <row r="8" spans="1:5" ht="15.75" thickBot="1">
      <c r="A8" s="6">
        <v>1992</v>
      </c>
      <c r="B8" s="10">
        <v>14.4860375797947</v>
      </c>
      <c r="C8" s="10">
        <v>13.5738430450329</v>
      </c>
      <c r="D8" s="10">
        <v>12.2819967767263</v>
      </c>
      <c r="E8" s="10">
        <v>12.8563871514281</v>
      </c>
    </row>
    <row r="9" spans="1:5" ht="15.75" thickBot="1">
      <c r="A9" s="6">
        <v>1993</v>
      </c>
      <c r="B9" s="10">
        <v>15.1367581960785</v>
      </c>
      <c r="C9" s="10">
        <v>13.7875566876655</v>
      </c>
      <c r="D9" s="10">
        <v>13.07190185585</v>
      </c>
      <c r="E9" s="10">
        <v>16.0601373433302</v>
      </c>
    </row>
    <row r="10" spans="1:5" ht="15.75" thickBot="1">
      <c r="A10" s="6">
        <v>1994</v>
      </c>
      <c r="B10" s="10">
        <v>15.0078467896676</v>
      </c>
      <c r="C10" s="10">
        <v>14.6769787034063</v>
      </c>
      <c r="D10" s="10">
        <v>12.868684974485</v>
      </c>
      <c r="E10" s="10">
        <v>13.9105589230616</v>
      </c>
    </row>
    <row r="11" spans="1:5" ht="15.75" thickBot="1">
      <c r="A11" s="6">
        <v>1995</v>
      </c>
      <c r="B11" s="10">
        <v>14.5586585957305</v>
      </c>
      <c r="C11" s="10">
        <v>13.4259400177247</v>
      </c>
      <c r="D11" s="10">
        <v>12.0959344488378</v>
      </c>
      <c r="E11" s="10">
        <v>13.4869037973186</v>
      </c>
    </row>
    <row r="12" spans="1:5" ht="15.75" thickBot="1">
      <c r="A12" s="6">
        <v>1996</v>
      </c>
      <c r="B12" s="10">
        <v>14.1911662724396</v>
      </c>
      <c r="C12" s="10">
        <v>13.0312526704398</v>
      </c>
      <c r="D12" s="10">
        <v>11.5613649166709</v>
      </c>
      <c r="E12" s="10">
        <v>12.3151098877378</v>
      </c>
    </row>
    <row r="13" spans="1:5" ht="15.75" thickBot="1">
      <c r="A13" s="6">
        <v>1997</v>
      </c>
      <c r="B13" s="10">
        <v>14.5428111675945</v>
      </c>
      <c r="C13" s="10">
        <v>13.2947543524596</v>
      </c>
      <c r="D13" s="10">
        <v>11.5252948702595</v>
      </c>
      <c r="E13" s="10">
        <v>12.3496623928139</v>
      </c>
    </row>
    <row r="14" spans="1:5" ht="15.75" thickBot="1">
      <c r="A14" s="6">
        <v>1998</v>
      </c>
      <c r="B14" s="10">
        <v>14.5709910770614</v>
      </c>
      <c r="C14" s="10">
        <v>13.412391189471</v>
      </c>
      <c r="D14" s="10">
        <v>11.6736516288229</v>
      </c>
      <c r="E14" s="10">
        <v>12.7733422723387</v>
      </c>
    </row>
    <row r="15" spans="1:5" ht="15.75" thickBot="1">
      <c r="A15" s="6">
        <v>1999</v>
      </c>
      <c r="B15" s="10">
        <v>14.331062170584</v>
      </c>
      <c r="C15" s="10">
        <v>13.0998278999232</v>
      </c>
      <c r="D15" s="10">
        <v>11.5303246867917</v>
      </c>
      <c r="E15" s="10">
        <v>11.1522400034225</v>
      </c>
    </row>
    <row r="16" spans="1:5" ht="15.75" thickBot="1">
      <c r="A16" s="6">
        <v>2000</v>
      </c>
      <c r="B16" s="10">
        <v>13.7883797685525</v>
      </c>
      <c r="C16" s="10">
        <v>12.9239607191216</v>
      </c>
      <c r="D16" s="10">
        <v>11.2865661576073</v>
      </c>
      <c r="E16" s="10">
        <v>11.8645026500444</v>
      </c>
    </row>
    <row r="17" spans="1:5" ht="15.75" thickBot="1">
      <c r="A17" s="6">
        <v>2001</v>
      </c>
      <c r="B17" s="10">
        <v>13.4794693679944</v>
      </c>
      <c r="C17" s="10">
        <v>12.6309927091174</v>
      </c>
      <c r="D17" s="10">
        <v>11.0525482335184</v>
      </c>
      <c r="E17" s="10">
        <v>11.3858273466055</v>
      </c>
    </row>
    <row r="18" spans="1:5" ht="15.75" thickBot="1">
      <c r="A18" s="6">
        <v>2002</v>
      </c>
      <c r="B18" s="10">
        <v>13.3013144366954</v>
      </c>
      <c r="C18" s="10">
        <v>12.5065737358097</v>
      </c>
      <c r="D18" s="10">
        <v>10.7190955413957</v>
      </c>
      <c r="E18" s="10">
        <v>12.0167578181167</v>
      </c>
    </row>
    <row r="19" spans="1:5" ht="15.75" thickBot="1">
      <c r="A19" s="6">
        <v>2003</v>
      </c>
      <c r="B19" s="10">
        <v>13.0851930654249</v>
      </c>
      <c r="C19" s="10">
        <v>12.3034953021886</v>
      </c>
      <c r="D19" s="10">
        <v>10.9572451932924</v>
      </c>
      <c r="E19" s="10">
        <v>11.6807132539313</v>
      </c>
    </row>
    <row r="20" spans="1:5" ht="15.75" thickBot="1">
      <c r="A20" s="6">
        <v>2004</v>
      </c>
      <c r="B20" s="10">
        <v>12.7914026472513</v>
      </c>
      <c r="C20" s="10">
        <v>12.0359183234831</v>
      </c>
      <c r="D20" s="10">
        <v>10.6856130774914</v>
      </c>
      <c r="E20" s="10">
        <v>11.5268637536816</v>
      </c>
    </row>
    <row r="21" spans="1:5" ht="15.75" thickBot="1">
      <c r="A21" s="6">
        <v>2005</v>
      </c>
      <c r="B21" s="10">
        <v>12.4041688752805</v>
      </c>
      <c r="C21" s="10">
        <v>11.56656765097</v>
      </c>
      <c r="D21" s="10">
        <v>10.2518144919721</v>
      </c>
      <c r="E21" s="10">
        <v>11.3949441336608</v>
      </c>
    </row>
    <row r="22" spans="1:5" ht="15.75" thickBot="1">
      <c r="A22" s="6">
        <v>2006</v>
      </c>
      <c r="B22" s="10">
        <v>12.0466156603438</v>
      </c>
      <c r="C22" s="10">
        <v>11.2118504874248</v>
      </c>
      <c r="D22" s="10">
        <v>10.3423516596527</v>
      </c>
      <c r="E22" s="10">
        <v>11.8483385934311</v>
      </c>
    </row>
    <row r="23" spans="1:5" ht="15.75" thickBot="1">
      <c r="A23" s="6">
        <v>2007</v>
      </c>
      <c r="B23" s="10">
        <v>11.8739710410946</v>
      </c>
      <c r="C23" s="10">
        <v>11.0652938426852</v>
      </c>
      <c r="D23" s="10">
        <v>10.134607859997</v>
      </c>
      <c r="E23" s="10">
        <v>11.176773145075</v>
      </c>
    </row>
    <row r="24" spans="1:5" ht="15.75" thickBot="1">
      <c r="A24" s="6">
        <v>2008</v>
      </c>
      <c r="B24" s="10">
        <v>12.0858164493196</v>
      </c>
      <c r="C24" s="10">
        <v>11.2895601876001</v>
      </c>
      <c r="D24" s="10">
        <v>10.3846124576687</v>
      </c>
      <c r="E24" s="10">
        <v>11.7246906648713</v>
      </c>
    </row>
    <row r="25" spans="1:5" ht="15.75" thickBot="1">
      <c r="A25" s="6">
        <v>2009</v>
      </c>
      <c r="B25" s="10">
        <v>13.0468686993382</v>
      </c>
      <c r="C25" s="10">
        <v>12.3807552301048</v>
      </c>
      <c r="D25" s="10">
        <v>11.0313008660122</v>
      </c>
      <c r="E25" s="10">
        <v>12.6009308380704</v>
      </c>
    </row>
    <row r="26" spans="1:5" ht="15.75" thickBot="1">
      <c r="A26" s="6">
        <v>2010</v>
      </c>
      <c r="B26" s="10">
        <v>13.7038009023217</v>
      </c>
      <c r="C26" s="10">
        <v>13.2402982849169</v>
      </c>
      <c r="D26" s="10">
        <v>11.9586597849964</v>
      </c>
      <c r="E26" s="10">
        <v>13.1060299554268</v>
      </c>
    </row>
    <row r="27" spans="1:5" ht="15.75" thickBot="1">
      <c r="A27" s="6">
        <v>2011</v>
      </c>
      <c r="B27" s="10">
        <v>14.0414826575353</v>
      </c>
      <c r="C27" s="10">
        <v>13.7686920979076</v>
      </c>
      <c r="D27" s="10">
        <v>12.0190470932046</v>
      </c>
      <c r="E27" s="10">
        <v>14.0774787313837</v>
      </c>
    </row>
    <row r="28" spans="1:5" ht="15.75" thickBot="1">
      <c r="A28" s="6">
        <v>2012</v>
      </c>
      <c r="B28" s="10">
        <v>13.7503269623773</v>
      </c>
      <c r="C28" s="10">
        <v>13.4652717390195</v>
      </c>
      <c r="D28" s="10">
        <v>12.3774779103931</v>
      </c>
      <c r="E28" s="10">
        <v>14.0307037625967</v>
      </c>
    </row>
    <row r="29" spans="1:5" ht="15.75" thickBot="1">
      <c r="A29" s="6">
        <v>2013</v>
      </c>
      <c r="B29" s="10">
        <v>14.7151399144399</v>
      </c>
      <c r="C29" s="10">
        <v>14.4104480300585</v>
      </c>
      <c r="D29" s="10">
        <v>13.1639845122747</v>
      </c>
      <c r="E29" s="10">
        <v>14.2308284949566</v>
      </c>
    </row>
    <row r="30" spans="1:5" ht="15.75" thickBot="1">
      <c r="A30" s="6">
        <v>2014</v>
      </c>
      <c r="B30" s="10">
        <v>15.3528673244505</v>
      </c>
      <c r="C30" s="10">
        <v>14.9272093836015</v>
      </c>
      <c r="D30" s="10">
        <v>14.11569076786</v>
      </c>
      <c r="E30" s="10">
        <v>14.5480238948202</v>
      </c>
    </row>
    <row r="31" spans="1:5" ht="15.75" thickBot="1">
      <c r="A31" s="6">
        <v>2015</v>
      </c>
      <c r="B31" s="10">
        <v>15.5862525399478</v>
      </c>
      <c r="C31" s="10">
        <v>15.1127736274404</v>
      </c>
      <c r="D31" s="10">
        <v>14.3476423469556</v>
      </c>
      <c r="E31" s="10">
        <v>15.54111107496718</v>
      </c>
    </row>
    <row r="32" spans="1:5" ht="15.75" thickBot="1">
      <c r="A32" s="6">
        <v>2016</v>
      </c>
      <c r="B32" s="10">
        <v>15.8455367057961</v>
      </c>
      <c r="C32" s="10">
        <v>15.1478893911888</v>
      </c>
      <c r="D32" s="10">
        <v>14.4234646977869</v>
      </c>
      <c r="E32" s="10">
        <v>15.62324049719134</v>
      </c>
    </row>
    <row r="33" spans="1:5" ht="15.75" thickBot="1">
      <c r="A33" s="6">
        <v>2017</v>
      </c>
      <c r="B33" s="10">
        <v>16.0083920882182</v>
      </c>
      <c r="C33" s="10">
        <v>15.3184324159763</v>
      </c>
      <c r="D33" s="10">
        <v>14.6707354780731</v>
      </c>
      <c r="E33" s="10">
        <v>15.891079809678597</v>
      </c>
    </row>
    <row r="34" spans="1:5" ht="15.75" thickBot="1">
      <c r="A34" s="6">
        <v>2018</v>
      </c>
      <c r="B34" s="10">
        <v>16.3134036508245</v>
      </c>
      <c r="C34" s="10">
        <v>15.6327051451936</v>
      </c>
      <c r="D34" s="10">
        <v>15.100478289867</v>
      </c>
      <c r="E34" s="10">
        <v>16.35656958216201</v>
      </c>
    </row>
    <row r="35" spans="1:5" ht="15.75" thickBot="1">
      <c r="A35" s="6">
        <v>2019</v>
      </c>
      <c r="B35" s="10">
        <v>16.5876941183024</v>
      </c>
      <c r="C35" s="10">
        <v>15.9183670570449</v>
      </c>
      <c r="D35" s="10">
        <v>15.5086532686208</v>
      </c>
      <c r="E35" s="10">
        <v>16.79869746139376</v>
      </c>
    </row>
    <row r="36" spans="1:6" ht="15.75" thickBot="1">
      <c r="A36" s="6">
        <v>2020</v>
      </c>
      <c r="B36" s="10">
        <v>16.9179432148543</v>
      </c>
      <c r="C36" s="10">
        <v>16.2585945762086</v>
      </c>
      <c r="D36" s="10">
        <v>15.9763504442079</v>
      </c>
      <c r="E36" s="10">
        <v>17.305298725871886</v>
      </c>
      <c r="F36" s="1" t="s">
        <v>0</v>
      </c>
    </row>
    <row r="37" spans="1:5" ht="15.75" thickBot="1">
      <c r="A37" s="6">
        <v>2021</v>
      </c>
      <c r="B37" s="10">
        <v>16.9804201231393</v>
      </c>
      <c r="C37" s="10">
        <v>16.3306062111892</v>
      </c>
      <c r="D37" s="10">
        <v>16.1176832026346</v>
      </c>
      <c r="E37" s="10">
        <v>17.458387856763615</v>
      </c>
    </row>
    <row r="38" spans="1:5" ht="15.75" thickBot="1">
      <c r="A38" s="6">
        <v>2022</v>
      </c>
      <c r="B38" s="10">
        <v>17.3988530484567</v>
      </c>
      <c r="C38" s="10">
        <v>16.7330263680287</v>
      </c>
      <c r="D38" s="10">
        <v>16.5148564929837</v>
      </c>
      <c r="E38" s="10">
        <v>17.888598902736287</v>
      </c>
    </row>
    <row r="39" spans="1:5" ht="15.75" thickBot="1">
      <c r="A39" s="6">
        <v>2023</v>
      </c>
      <c r="B39" s="10">
        <v>17.7890766252175</v>
      </c>
      <c r="C39" s="10">
        <v>17.1083167036146</v>
      </c>
      <c r="D39" s="10">
        <v>16.8852536882722</v>
      </c>
      <c r="E39" s="10">
        <v>18.28980655864474</v>
      </c>
    </row>
    <row r="40" spans="1:5" ht="15.75" thickBot="1">
      <c r="A40" s="6">
        <v>2024</v>
      </c>
      <c r="B40" s="10">
        <v>18.1836773693025</v>
      </c>
      <c r="C40" s="10">
        <v>17.4878166992309</v>
      </c>
      <c r="D40" s="10">
        <v>17.2598056568668</v>
      </c>
      <c r="E40" s="10">
        <v>18.695514591122386</v>
      </c>
    </row>
    <row r="41" spans="1:5" ht="15.75" thickBot="1">
      <c r="A41" s="6">
        <v>2025</v>
      </c>
      <c r="B41" s="10">
        <v>18.5752805143484</v>
      </c>
      <c r="C41" s="10">
        <v>17.8644338091983</v>
      </c>
      <c r="D41" s="10">
        <v>17.6315123276814</v>
      </c>
      <c r="E41" s="10">
        <v>19.09814064763694</v>
      </c>
    </row>
    <row r="42" spans="1:5" ht="15.75" thickBot="1">
      <c r="A42" s="6">
        <v>2026</v>
      </c>
      <c r="B42" s="10">
        <v>18.964303398179</v>
      </c>
      <c r="C42" s="10">
        <v>18.2385694004797</v>
      </c>
      <c r="D42" s="10">
        <v>18.0007698345444</v>
      </c>
      <c r="E42" s="10">
        <v>19.498113813307675</v>
      </c>
    </row>
    <row r="43" spans="1:5" ht="15.75" thickBot="1">
      <c r="A43" s="6">
        <v>2027</v>
      </c>
      <c r="B43" s="10">
        <v>19.36030933369</v>
      </c>
      <c r="C43" s="10">
        <v>18.619420813061</v>
      </c>
      <c r="D43" s="10">
        <v>18.3766555999519</v>
      </c>
      <c r="E43" s="10">
        <v>19.90526659077683</v>
      </c>
    </row>
    <row r="44" spans="1:5" ht="15.75" thickBot="1">
      <c r="A44" s="6">
        <v>2028</v>
      </c>
      <c r="B44" s="10">
        <v>19.760062377004</v>
      </c>
      <c r="C44" s="10">
        <v>19.0038759375363</v>
      </c>
      <c r="D44" s="10">
        <v>18.7560980910504</v>
      </c>
      <c r="E44" s="10">
        <v>20.31627195027238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55</v>
      </c>
      <c r="B46" s="34"/>
      <c r="C46" s="34"/>
      <c r="D46" s="34"/>
      <c r="E46" s="34"/>
    </row>
    <row r="47" ht="13.5" customHeight="1">
      <c r="A47" s="4"/>
    </row>
    <row r="48" spans="1:5" ht="15.75">
      <c r="A48" s="31" t="s">
        <v>24</v>
      </c>
      <c r="B48" s="31"/>
      <c r="C48" s="31"/>
      <c r="D48" s="31"/>
      <c r="E48" s="31"/>
    </row>
    <row r="49" spans="1:5" ht="15">
      <c r="A49" s="8" t="s">
        <v>25</v>
      </c>
      <c r="B49" s="13">
        <f>EXP((LN(B16/B6)/10))-1</f>
        <v>-0.007206255995100719</v>
      </c>
      <c r="C49" s="13">
        <f>EXP((LN(C16/C6)/10))-1</f>
        <v>-0.010016609205398597</v>
      </c>
      <c r="D49" s="13">
        <f>EXP((LN(D16/D6)/10))-1</f>
        <v>-0.007206736868969443</v>
      </c>
      <c r="E49" s="13">
        <f>EXP((LN(E16/E6)/10))-1</f>
        <v>-0.02201893658317222</v>
      </c>
    </row>
    <row r="50" spans="1:5" ht="15">
      <c r="A50" s="8" t="s">
        <v>26</v>
      </c>
      <c r="B50" s="13">
        <f>EXP((LN(B32/B16)/16))-1</f>
        <v>0.00872923405473025</v>
      </c>
      <c r="C50" s="13">
        <f>EXP((LN(C32/C16)/16))-1</f>
        <v>0.009973040044997328</v>
      </c>
      <c r="D50" s="13">
        <f>EXP((LN(D32/D16)/16))-1</f>
        <v>0.015445771069946046</v>
      </c>
      <c r="E50" s="13">
        <f>EXP((LN(E32/E16)/16))-1</f>
        <v>0.01734931916269611</v>
      </c>
    </row>
    <row r="51" spans="1:5" ht="15">
      <c r="A51" s="8" t="s">
        <v>27</v>
      </c>
      <c r="B51" s="13">
        <f>EXP((LN(B36/B31)/5))-1</f>
        <v>0.016532272082384614</v>
      </c>
      <c r="C51" s="13">
        <f>EXP((LN(C36/C31)/5))-1</f>
        <v>0.01472360881875634</v>
      </c>
      <c r="D51" s="13">
        <f>EXP((LN(D36/D31)/5))-1</f>
        <v>0.0217376740706281</v>
      </c>
      <c r="E51" s="13">
        <f>EXP((LN(E36/E31)/5))-1</f>
        <v>0.02173767407062832</v>
      </c>
    </row>
    <row r="52" spans="1:5" ht="15">
      <c r="A52" s="8" t="s">
        <v>28</v>
      </c>
      <c r="B52" s="13">
        <f>EXP((LN(B44/B31)/13))-1</f>
        <v>0.018419395484411405</v>
      </c>
      <c r="C52" s="13">
        <f>EXP((LN(C44/C31)/13))-1</f>
        <v>0.017779485744638945</v>
      </c>
      <c r="D52" s="13">
        <f>EXP((LN(D44/D31)/13))-1</f>
        <v>0.02082411172411569</v>
      </c>
      <c r="E52" s="13">
        <f>EXP((LN(E44/E31)/13))-1</f>
        <v>0.02082411172411569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6835</v>
      </c>
      <c r="C6" s="7">
        <v>0</v>
      </c>
      <c r="D6" s="7">
        <v>10031.960617164299</v>
      </c>
      <c r="E6" s="7">
        <v>0</v>
      </c>
      <c r="F6" s="7">
        <v>4209.6223418845975</v>
      </c>
      <c r="G6" s="7">
        <v>224.16880518</v>
      </c>
      <c r="H6" s="7">
        <v>155.558871</v>
      </c>
      <c r="I6" s="7">
        <v>1291.3892631889835</v>
      </c>
      <c r="J6" s="7">
        <v>290.058</v>
      </c>
      <c r="K6" s="7">
        <v>23037.75789841788</v>
      </c>
      <c r="L6" s="15"/>
    </row>
    <row r="7" spans="1:11" ht="15.75" thickBot="1">
      <c r="A7" s="6">
        <v>1991</v>
      </c>
      <c r="B7" s="7">
        <v>6619.912015999999</v>
      </c>
      <c r="C7" s="7">
        <v>0</v>
      </c>
      <c r="D7" s="7">
        <v>9764.42321321081</v>
      </c>
      <c r="E7" s="7">
        <v>0</v>
      </c>
      <c r="F7" s="7">
        <v>4070.3373016973705</v>
      </c>
      <c r="G7" s="7">
        <v>232.318034128</v>
      </c>
      <c r="H7" s="7">
        <v>133.26826299999996</v>
      </c>
      <c r="I7" s="7">
        <v>1264.4851462710249</v>
      </c>
      <c r="J7" s="7">
        <v>291.994</v>
      </c>
      <c r="K7" s="7">
        <v>22376.737974307205</v>
      </c>
    </row>
    <row r="8" spans="1:11" ht="15.75" thickBot="1">
      <c r="A8" s="6">
        <v>1992</v>
      </c>
      <c r="B8" s="7">
        <v>6202.474</v>
      </c>
      <c r="C8" s="7">
        <v>0</v>
      </c>
      <c r="D8" s="7">
        <v>10510.243215808716</v>
      </c>
      <c r="E8" s="7">
        <v>0</v>
      </c>
      <c r="F8" s="7">
        <v>4026.452335047446</v>
      </c>
      <c r="G8" s="7">
        <v>212.40008255968593</v>
      </c>
      <c r="H8" s="7">
        <v>160.0833466097078</v>
      </c>
      <c r="I8" s="7">
        <v>1359.4800495410202</v>
      </c>
      <c r="J8" s="7">
        <v>299.9579704334267</v>
      </c>
      <c r="K8" s="7">
        <v>22771.091000000008</v>
      </c>
    </row>
    <row r="9" spans="1:11" ht="15.75" thickBot="1">
      <c r="A9" s="6">
        <v>1993</v>
      </c>
      <c r="B9" s="7">
        <v>5929.489</v>
      </c>
      <c r="C9" s="7">
        <v>0</v>
      </c>
      <c r="D9" s="7">
        <v>10387.227976800703</v>
      </c>
      <c r="E9" s="7">
        <v>0</v>
      </c>
      <c r="F9" s="7">
        <v>3739.635144742297</v>
      </c>
      <c r="G9" s="7">
        <v>205.42416503897502</v>
      </c>
      <c r="H9" s="7">
        <v>134.214695856912</v>
      </c>
      <c r="I9" s="7">
        <v>1415.1164622862584</v>
      </c>
      <c r="J9" s="7">
        <v>298.83555527485123</v>
      </c>
      <c r="K9" s="7">
        <v>22109.943</v>
      </c>
    </row>
    <row r="10" spans="1:11" ht="15.75" thickBot="1">
      <c r="A10" s="6">
        <v>1994</v>
      </c>
      <c r="B10" s="7">
        <v>5936.741999999999</v>
      </c>
      <c r="C10" s="7">
        <v>0</v>
      </c>
      <c r="D10" s="7">
        <v>10002.871952596957</v>
      </c>
      <c r="E10" s="7">
        <v>0</v>
      </c>
      <c r="F10" s="7">
        <v>3638.1426946710817</v>
      </c>
      <c r="G10" s="7">
        <v>235.13981151813414</v>
      </c>
      <c r="H10" s="7">
        <v>171.0162214266166</v>
      </c>
      <c r="I10" s="7">
        <v>1433.6401621368623</v>
      </c>
      <c r="J10" s="7">
        <v>309.0471576503473</v>
      </c>
      <c r="K10" s="7">
        <v>21726.6</v>
      </c>
    </row>
    <row r="11" spans="1:11" ht="15.75" thickBot="1">
      <c r="A11" s="6">
        <v>1995</v>
      </c>
      <c r="B11" s="7">
        <v>6768</v>
      </c>
      <c r="C11" s="7">
        <v>0</v>
      </c>
      <c r="D11" s="7">
        <v>9816.925335752185</v>
      </c>
      <c r="E11" s="7">
        <v>0</v>
      </c>
      <c r="F11" s="7">
        <v>3488.3331607799805</v>
      </c>
      <c r="G11" s="7">
        <v>320.4705695567908</v>
      </c>
      <c r="H11" s="7">
        <v>140.2620995843266</v>
      </c>
      <c r="I11" s="7">
        <v>1377.8122166508501</v>
      </c>
      <c r="J11" s="7">
        <v>290.0086176758731</v>
      </c>
      <c r="K11" s="7">
        <v>22201.812000000005</v>
      </c>
    </row>
    <row r="12" spans="1:11" ht="15.75" thickBot="1">
      <c r="A12" s="6">
        <v>1996</v>
      </c>
      <c r="B12" s="7">
        <v>6054.142</v>
      </c>
      <c r="C12" s="7">
        <v>0</v>
      </c>
      <c r="D12" s="7">
        <v>10385.04267506547</v>
      </c>
      <c r="E12" s="7">
        <v>0</v>
      </c>
      <c r="F12" s="7">
        <v>3860.7016310865133</v>
      </c>
      <c r="G12" s="7">
        <v>356.31699579073177</v>
      </c>
      <c r="H12" s="7">
        <v>188.04564961608762</v>
      </c>
      <c r="I12" s="7">
        <v>1583.9240303398346</v>
      </c>
      <c r="J12" s="7">
        <v>312.9680181013648</v>
      </c>
      <c r="K12" s="7">
        <v>22741.141000000003</v>
      </c>
    </row>
    <row r="13" spans="1:11" ht="15.75" thickBot="1">
      <c r="A13" s="6">
        <v>1997</v>
      </c>
      <c r="B13" s="7">
        <v>7104</v>
      </c>
      <c r="C13" s="7">
        <v>0</v>
      </c>
      <c r="D13" s="7">
        <v>10160.028305472515</v>
      </c>
      <c r="E13" s="7">
        <v>0</v>
      </c>
      <c r="F13" s="7">
        <v>3443.9105654895434</v>
      </c>
      <c r="G13" s="7">
        <v>318.922964989368</v>
      </c>
      <c r="H13" s="7">
        <v>182.15874144612056</v>
      </c>
      <c r="I13" s="7">
        <v>1571.695551872187</v>
      </c>
      <c r="J13" s="7">
        <v>300.9958707302639</v>
      </c>
      <c r="K13" s="7">
        <v>23081.712</v>
      </c>
    </row>
    <row r="14" spans="1:11" ht="15.75" thickBot="1">
      <c r="A14" s="6">
        <v>1998</v>
      </c>
      <c r="B14" s="7">
        <v>6471.308999999999</v>
      </c>
      <c r="C14" s="7">
        <v>0</v>
      </c>
      <c r="D14" s="7">
        <v>10519.097202952293</v>
      </c>
      <c r="E14" s="7">
        <v>0</v>
      </c>
      <c r="F14" s="7">
        <v>3567.4197427739937</v>
      </c>
      <c r="G14" s="7">
        <v>324.491289587074</v>
      </c>
      <c r="H14" s="7">
        <v>185.93253018245525</v>
      </c>
      <c r="I14" s="7">
        <v>1588.6138642310475</v>
      </c>
      <c r="J14" s="7">
        <v>318.6833702731376</v>
      </c>
      <c r="K14" s="7">
        <v>22975.547000000002</v>
      </c>
    </row>
    <row r="15" spans="1:11" ht="15.75" thickBot="1">
      <c r="A15" s="6">
        <v>1999</v>
      </c>
      <c r="B15" s="7">
        <v>7139.033576351801</v>
      </c>
      <c r="C15" s="7">
        <v>0</v>
      </c>
      <c r="D15" s="7">
        <v>10202.483139768583</v>
      </c>
      <c r="E15" s="7">
        <v>0</v>
      </c>
      <c r="F15" s="7">
        <v>3433.982194824869</v>
      </c>
      <c r="G15" s="7">
        <v>272.2707427132246</v>
      </c>
      <c r="H15" s="7">
        <v>230.4416528415438</v>
      </c>
      <c r="I15" s="7">
        <v>1593.5712950468483</v>
      </c>
      <c r="J15" s="7">
        <v>293.79531962581706</v>
      </c>
      <c r="K15" s="7">
        <v>23165.577921172684</v>
      </c>
    </row>
    <row r="16" spans="1:11" ht="15.75" thickBot="1">
      <c r="A16" s="6">
        <v>2000</v>
      </c>
      <c r="B16" s="7">
        <v>7528.788530947372</v>
      </c>
      <c r="C16" s="7">
        <v>0</v>
      </c>
      <c r="D16" s="7">
        <v>10528.09488674058</v>
      </c>
      <c r="E16" s="7">
        <v>0</v>
      </c>
      <c r="F16" s="7">
        <v>3529.7422783773873</v>
      </c>
      <c r="G16" s="7">
        <v>261.92786539457495</v>
      </c>
      <c r="H16" s="7">
        <v>188.73235198385518</v>
      </c>
      <c r="I16" s="7">
        <v>1697.282659641256</v>
      </c>
      <c r="J16" s="7">
        <v>279.18481799999995</v>
      </c>
      <c r="K16" s="7">
        <v>24013.75339108503</v>
      </c>
    </row>
    <row r="17" spans="1:11" ht="15.75" thickBot="1">
      <c r="A17" s="6">
        <v>2001</v>
      </c>
      <c r="B17" s="7">
        <v>7328.626397559908</v>
      </c>
      <c r="C17" s="7">
        <v>0</v>
      </c>
      <c r="D17" s="7">
        <v>10033.83321652775</v>
      </c>
      <c r="E17" s="7">
        <v>0</v>
      </c>
      <c r="F17" s="7">
        <v>3613.5900678069393</v>
      </c>
      <c r="G17" s="7">
        <v>297.11158580997943</v>
      </c>
      <c r="H17" s="7">
        <v>193.31790528458174</v>
      </c>
      <c r="I17" s="7">
        <v>1716.204728438483</v>
      </c>
      <c r="J17" s="7">
        <v>297.34338899999995</v>
      </c>
      <c r="K17" s="7">
        <v>23480.027290427643</v>
      </c>
    </row>
    <row r="18" spans="1:11" ht="15.75" thickBot="1">
      <c r="A18" s="6">
        <v>2002</v>
      </c>
      <c r="B18" s="7">
        <v>7361.0114688095</v>
      </c>
      <c r="C18" s="7">
        <v>0</v>
      </c>
      <c r="D18" s="7">
        <v>10212.305370676728</v>
      </c>
      <c r="E18" s="7">
        <v>0</v>
      </c>
      <c r="F18" s="7">
        <v>3614.203512493589</v>
      </c>
      <c r="G18" s="7">
        <v>243.13022778441692</v>
      </c>
      <c r="H18" s="7">
        <v>163.17323711406002</v>
      </c>
      <c r="I18" s="7">
        <v>1720.5613498308815</v>
      </c>
      <c r="J18" s="7">
        <v>285.69599999999997</v>
      </c>
      <c r="K18" s="7">
        <v>23600.081166709177</v>
      </c>
    </row>
    <row r="19" spans="1:11" ht="15.75" thickBot="1">
      <c r="A19" s="6">
        <v>2003</v>
      </c>
      <c r="B19" s="7">
        <v>7810.450430644416</v>
      </c>
      <c r="C19" s="7">
        <v>0</v>
      </c>
      <c r="D19" s="7">
        <v>10474.25448545302</v>
      </c>
      <c r="E19" s="7">
        <v>0</v>
      </c>
      <c r="F19" s="7">
        <v>3607.2242837577232</v>
      </c>
      <c r="G19" s="7">
        <v>234.9054827313929</v>
      </c>
      <c r="H19" s="7">
        <v>162.67978443703043</v>
      </c>
      <c r="I19" s="7">
        <v>1709.3226223587808</v>
      </c>
      <c r="J19" s="7">
        <v>304.90434799999997</v>
      </c>
      <c r="K19" s="7">
        <v>24303.741437382363</v>
      </c>
    </row>
    <row r="20" spans="1:11" ht="15.75" thickBot="1">
      <c r="A20" s="6">
        <v>2004</v>
      </c>
      <c r="B20" s="7">
        <v>7951.096763604907</v>
      </c>
      <c r="C20" s="7">
        <v>0</v>
      </c>
      <c r="D20" s="7">
        <v>10927.396718860107</v>
      </c>
      <c r="E20" s="7">
        <v>0</v>
      </c>
      <c r="F20" s="7">
        <v>3505.496766920271</v>
      </c>
      <c r="G20" s="7">
        <v>288.8164647937404</v>
      </c>
      <c r="H20" s="7">
        <v>217.06740015784692</v>
      </c>
      <c r="I20" s="7">
        <v>1435.4513635637802</v>
      </c>
      <c r="J20" s="7">
        <v>293.38647282000005</v>
      </c>
      <c r="K20" s="7">
        <v>24618.71195072065</v>
      </c>
    </row>
    <row r="21" spans="1:11" ht="15.75" thickBot="1">
      <c r="A21" s="6">
        <v>2005</v>
      </c>
      <c r="B21" s="7">
        <v>7965.091821083831</v>
      </c>
      <c r="C21" s="7">
        <v>0</v>
      </c>
      <c r="D21" s="7">
        <v>10987.425635742053</v>
      </c>
      <c r="E21" s="7">
        <v>0</v>
      </c>
      <c r="F21" s="7">
        <v>3616.9609682488344</v>
      </c>
      <c r="G21" s="7">
        <v>189.76980428226773</v>
      </c>
      <c r="H21" s="7">
        <v>159.60297794255996</v>
      </c>
      <c r="I21" s="7">
        <v>1475.202742246596</v>
      </c>
      <c r="J21" s="7">
        <v>294.81028395</v>
      </c>
      <c r="K21" s="7">
        <v>24688.86423349614</v>
      </c>
    </row>
    <row r="22" spans="1:11" ht="15.75" thickBot="1">
      <c r="A22" s="6">
        <v>2006</v>
      </c>
      <c r="B22" s="7">
        <v>8473.01656454033</v>
      </c>
      <c r="C22" s="7">
        <v>0</v>
      </c>
      <c r="D22" s="7">
        <v>11239.120581290106</v>
      </c>
      <c r="E22" s="7">
        <v>0</v>
      </c>
      <c r="F22" s="7">
        <v>3702.1126585412267</v>
      </c>
      <c r="G22" s="7">
        <v>184.36964238282496</v>
      </c>
      <c r="H22" s="7">
        <v>159.51760162343547</v>
      </c>
      <c r="I22" s="7">
        <v>1562.249207248739</v>
      </c>
      <c r="J22" s="7">
        <v>298.058140035111</v>
      </c>
      <c r="K22" s="7">
        <v>25618.444395661776</v>
      </c>
    </row>
    <row r="23" spans="1:11" ht="15.75" thickBot="1">
      <c r="A23" s="6">
        <v>2007</v>
      </c>
      <c r="B23" s="7">
        <v>8427.686567072378</v>
      </c>
      <c r="C23" s="7">
        <v>0</v>
      </c>
      <c r="D23" s="7">
        <v>11198.651750954055</v>
      </c>
      <c r="E23" s="7">
        <v>0</v>
      </c>
      <c r="F23" s="7">
        <v>3724.9125880347506</v>
      </c>
      <c r="G23" s="7">
        <v>178.79396997044188</v>
      </c>
      <c r="H23" s="7">
        <v>174.39702502357943</v>
      </c>
      <c r="I23" s="7">
        <v>1558.9003245886383</v>
      </c>
      <c r="J23" s="7">
        <v>297.63503529999997</v>
      </c>
      <c r="K23" s="7">
        <v>25560.977260943848</v>
      </c>
    </row>
    <row r="24" spans="1:11" ht="15.75" thickBot="1">
      <c r="A24" s="6">
        <v>2008</v>
      </c>
      <c r="B24" s="7">
        <v>8730.609802467208</v>
      </c>
      <c r="C24" s="7">
        <v>0</v>
      </c>
      <c r="D24" s="7">
        <v>11355.46655976793</v>
      </c>
      <c r="E24" s="7">
        <v>0</v>
      </c>
      <c r="F24" s="7">
        <v>3820.6608903530596</v>
      </c>
      <c r="G24" s="7">
        <v>180.81378849136212</v>
      </c>
      <c r="H24" s="7">
        <v>174.64161343866564</v>
      </c>
      <c r="I24" s="7">
        <v>1580.489394217623</v>
      </c>
      <c r="J24" s="7">
        <v>312.4315529</v>
      </c>
      <c r="K24" s="7">
        <v>26155.11360163585</v>
      </c>
    </row>
    <row r="25" spans="1:11" ht="15.75" thickBot="1">
      <c r="A25" s="6">
        <v>2009</v>
      </c>
      <c r="B25" s="7">
        <v>8439.496161300067</v>
      </c>
      <c r="C25" s="7">
        <v>0</v>
      </c>
      <c r="D25" s="7">
        <v>10917.513096991433</v>
      </c>
      <c r="E25" s="7">
        <v>0</v>
      </c>
      <c r="F25" s="7">
        <v>3339.5258227734666</v>
      </c>
      <c r="G25" s="7">
        <v>199.66660088865927</v>
      </c>
      <c r="H25" s="7">
        <v>35.8443836083367</v>
      </c>
      <c r="I25" s="7">
        <v>1864.3708503286975</v>
      </c>
      <c r="J25" s="7">
        <v>288.526701</v>
      </c>
      <c r="K25" s="7">
        <v>25084.943616890658</v>
      </c>
    </row>
    <row r="26" spans="1:11" ht="15.75" thickBot="1">
      <c r="A26" s="6">
        <v>2010</v>
      </c>
      <c r="B26" s="7">
        <v>8066.403521179086</v>
      </c>
      <c r="C26" s="7">
        <v>0</v>
      </c>
      <c r="D26" s="7">
        <v>10636.75480835498</v>
      </c>
      <c r="E26" s="7">
        <v>0</v>
      </c>
      <c r="F26" s="7">
        <v>3225.4466814682587</v>
      </c>
      <c r="G26" s="7">
        <v>200.0303199766817</v>
      </c>
      <c r="H26" s="7">
        <v>37.3740301582354</v>
      </c>
      <c r="I26" s="7">
        <v>1895.4039867348836</v>
      </c>
      <c r="J26" s="7">
        <v>245.47708400000002</v>
      </c>
      <c r="K26" s="7">
        <v>24306.89043187212</v>
      </c>
    </row>
    <row r="27" spans="1:11" ht="15.75" thickBot="1">
      <c r="A27" s="6">
        <v>2011</v>
      </c>
      <c r="B27" s="7">
        <v>8256.543529923805</v>
      </c>
      <c r="C27" s="7">
        <v>0</v>
      </c>
      <c r="D27" s="7">
        <v>10637.912649530446</v>
      </c>
      <c r="E27" s="7">
        <v>0</v>
      </c>
      <c r="F27" s="7">
        <v>3282.521930739432</v>
      </c>
      <c r="G27" s="7">
        <v>193.4211445020839</v>
      </c>
      <c r="H27" s="7">
        <v>52.36543773188464</v>
      </c>
      <c r="I27" s="7">
        <v>1906.0480113978242</v>
      </c>
      <c r="J27" s="7">
        <v>217.39872</v>
      </c>
      <c r="K27" s="7">
        <v>24546.211423825476</v>
      </c>
    </row>
    <row r="28" spans="1:11" ht="15.75" thickBot="1">
      <c r="A28" s="6">
        <v>2012</v>
      </c>
      <c r="B28" s="7">
        <v>8507.791534887125</v>
      </c>
      <c r="C28" s="7">
        <v>0</v>
      </c>
      <c r="D28" s="7">
        <v>11043.846692109195</v>
      </c>
      <c r="E28" s="7">
        <v>0</v>
      </c>
      <c r="F28" s="7">
        <v>3208.498885087518</v>
      </c>
      <c r="G28" s="7">
        <v>232.8796951018634</v>
      </c>
      <c r="H28" s="7">
        <v>147.12388226939652</v>
      </c>
      <c r="I28" s="7">
        <v>1708.8534445068526</v>
      </c>
      <c r="J28" s="7">
        <v>185.53064299999997</v>
      </c>
      <c r="K28" s="7">
        <v>25034.524776961945</v>
      </c>
    </row>
    <row r="29" spans="1:11" ht="15.75" thickBot="1">
      <c r="A29" s="6">
        <v>2013</v>
      </c>
      <c r="B29" s="7">
        <v>8307.791440655219</v>
      </c>
      <c r="C29" s="7">
        <v>0</v>
      </c>
      <c r="D29" s="7">
        <v>10460.137956221326</v>
      </c>
      <c r="E29" s="7">
        <v>0</v>
      </c>
      <c r="F29" s="7">
        <v>3474.571923522041</v>
      </c>
      <c r="G29" s="7">
        <v>280.94641385873496</v>
      </c>
      <c r="H29" s="7">
        <v>96.33253125659924</v>
      </c>
      <c r="I29" s="7">
        <v>1406.4837147559388</v>
      </c>
      <c r="J29" s="7">
        <v>138.01</v>
      </c>
      <c r="K29" s="7">
        <v>24164.273980269856</v>
      </c>
    </row>
    <row r="30" spans="1:11" ht="15.75" thickBot="1">
      <c r="A30" s="6">
        <v>2014</v>
      </c>
      <c r="B30" s="7">
        <v>8292.238202468594</v>
      </c>
      <c r="C30" s="7">
        <v>0</v>
      </c>
      <c r="D30" s="7">
        <v>11864.209396940656</v>
      </c>
      <c r="E30" s="7">
        <v>0</v>
      </c>
      <c r="F30" s="7">
        <v>3271.1043464188597</v>
      </c>
      <c r="G30" s="7">
        <v>253.23470301303027</v>
      </c>
      <c r="H30" s="7">
        <v>36.01855728713229</v>
      </c>
      <c r="I30" s="7">
        <v>1077.8609938386307</v>
      </c>
      <c r="J30" s="7">
        <v>144.81</v>
      </c>
      <c r="K30" s="7">
        <v>24939.476199966906</v>
      </c>
    </row>
    <row r="31" spans="1:11" ht="15.75" thickBot="1">
      <c r="A31" s="6">
        <v>2015</v>
      </c>
      <c r="B31" s="7">
        <v>8339.708493190794</v>
      </c>
      <c r="C31" s="7">
        <v>83.8735005293467</v>
      </c>
      <c r="D31" s="7">
        <v>11899.51994133657</v>
      </c>
      <c r="E31" s="7">
        <v>10.791667071166346</v>
      </c>
      <c r="F31" s="7">
        <v>3229.2730620147167</v>
      </c>
      <c r="G31" s="7">
        <v>197.8339525285606</v>
      </c>
      <c r="H31" s="7">
        <v>41.347045225600056</v>
      </c>
      <c r="I31" s="7">
        <v>1022.5122303255112</v>
      </c>
      <c r="J31" s="7">
        <v>139.4613771256967</v>
      </c>
      <c r="K31" s="7">
        <v>24869.65610174745</v>
      </c>
    </row>
    <row r="32" spans="1:11" ht="15.75" thickBot="1">
      <c r="A32" s="6">
        <v>2016</v>
      </c>
      <c r="B32" s="7">
        <v>8107.445521134199</v>
      </c>
      <c r="C32" s="7">
        <v>137.63407069531678</v>
      </c>
      <c r="D32" s="7">
        <v>11536.016527716665</v>
      </c>
      <c r="E32" s="7">
        <v>22.622771256583846</v>
      </c>
      <c r="F32" s="7">
        <v>3152.4331972957066</v>
      </c>
      <c r="G32" s="7">
        <v>197.12411180195096</v>
      </c>
      <c r="H32" s="7">
        <v>40.2724939780588</v>
      </c>
      <c r="I32" s="7">
        <v>1066.513765418653</v>
      </c>
      <c r="J32" s="7">
        <v>139.4613771256967</v>
      </c>
      <c r="K32" s="7">
        <v>24239.26699447093</v>
      </c>
    </row>
    <row r="33" spans="1:11" ht="15.75" thickBot="1">
      <c r="A33" s="6">
        <v>2017</v>
      </c>
      <c r="B33" s="7">
        <v>8206.184107437266</v>
      </c>
      <c r="C33" s="7">
        <v>177.54061194749292</v>
      </c>
      <c r="D33" s="7">
        <v>11497.490613397915</v>
      </c>
      <c r="E33" s="7">
        <v>36.75872093426265</v>
      </c>
      <c r="F33" s="7">
        <v>3100.4802665389016</v>
      </c>
      <c r="G33" s="7">
        <v>195.6155126036642</v>
      </c>
      <c r="H33" s="7">
        <v>40.24480422746213</v>
      </c>
      <c r="I33" s="7">
        <v>1096.0732237049356</v>
      </c>
      <c r="J33" s="7">
        <v>139.4613771256967</v>
      </c>
      <c r="K33" s="7">
        <v>24275.54990503584</v>
      </c>
    </row>
    <row r="34" spans="1:11" ht="15.75" thickBot="1">
      <c r="A34" s="6">
        <v>2018</v>
      </c>
      <c r="B34" s="7">
        <v>8297.795393300423</v>
      </c>
      <c r="C34" s="7">
        <v>211.46735298677217</v>
      </c>
      <c r="D34" s="7">
        <v>11617.21109646915</v>
      </c>
      <c r="E34" s="7">
        <v>51.73181565108269</v>
      </c>
      <c r="F34" s="7">
        <v>3088.5306086640267</v>
      </c>
      <c r="G34" s="7">
        <v>195.7114161638072</v>
      </c>
      <c r="H34" s="7">
        <v>40.39552718692203</v>
      </c>
      <c r="I34" s="7">
        <v>1107.6911876594847</v>
      </c>
      <c r="J34" s="7">
        <v>139.4613771256967</v>
      </c>
      <c r="K34" s="7">
        <v>24486.796606569507</v>
      </c>
    </row>
    <row r="35" spans="1:11" ht="15.75" thickBot="1">
      <c r="A35" s="6">
        <v>2019</v>
      </c>
      <c r="B35" s="7">
        <v>8406.993419585988</v>
      </c>
      <c r="C35" s="7">
        <v>246.09355137740351</v>
      </c>
      <c r="D35" s="7">
        <v>11752.869956813942</v>
      </c>
      <c r="E35" s="7">
        <v>66.67881865726504</v>
      </c>
      <c r="F35" s="7">
        <v>3079.983045667804</v>
      </c>
      <c r="G35" s="7">
        <v>195.95859775862758</v>
      </c>
      <c r="H35" s="7">
        <v>40.573623969532676</v>
      </c>
      <c r="I35" s="7">
        <v>1119.4084410738524</v>
      </c>
      <c r="J35" s="7">
        <v>139.4613771256967</v>
      </c>
      <c r="K35" s="7">
        <v>24735.24846199544</v>
      </c>
    </row>
    <row r="36" spans="1:11" ht="15.75" thickBot="1">
      <c r="A36" s="6">
        <v>2020</v>
      </c>
      <c r="B36" s="7">
        <v>8540.548107058643</v>
      </c>
      <c r="C36" s="7">
        <v>277.9390390344435</v>
      </c>
      <c r="D36" s="7">
        <v>11918.189172347582</v>
      </c>
      <c r="E36" s="7">
        <v>80.1510225829283</v>
      </c>
      <c r="F36" s="7">
        <v>3061.154933101432</v>
      </c>
      <c r="G36" s="7">
        <v>195.64019850208962</v>
      </c>
      <c r="H36" s="7">
        <v>40.723960314504694</v>
      </c>
      <c r="I36" s="7">
        <v>1132.0498458412214</v>
      </c>
      <c r="J36" s="7">
        <v>139.4613771256967</v>
      </c>
      <c r="K36" s="7">
        <v>25027.767594291166</v>
      </c>
    </row>
    <row r="37" spans="1:11" ht="15.75" thickBot="1">
      <c r="A37" s="6">
        <v>2021</v>
      </c>
      <c r="B37" s="7">
        <v>8666.814643990021</v>
      </c>
      <c r="C37" s="7">
        <v>314.33666704685</v>
      </c>
      <c r="D37" s="7">
        <v>12114.459982323237</v>
      </c>
      <c r="E37" s="7">
        <v>97.68898547815593</v>
      </c>
      <c r="F37" s="7">
        <v>3053.588188714427</v>
      </c>
      <c r="G37" s="7">
        <v>195.39304741125616</v>
      </c>
      <c r="H37" s="7">
        <v>40.93793411346388</v>
      </c>
      <c r="I37" s="7">
        <v>1136.03487765547</v>
      </c>
      <c r="J37" s="7">
        <v>139.4613771256967</v>
      </c>
      <c r="K37" s="7">
        <v>25346.69005133357</v>
      </c>
    </row>
    <row r="38" spans="1:11" ht="15.75" thickBot="1">
      <c r="A38" s="6">
        <v>2022</v>
      </c>
      <c r="B38" s="7">
        <v>8810.51740663936</v>
      </c>
      <c r="C38" s="7">
        <v>351.4574716988466</v>
      </c>
      <c r="D38" s="7">
        <v>12290.14600271687</v>
      </c>
      <c r="E38" s="7">
        <v>115.04978994901353</v>
      </c>
      <c r="F38" s="7">
        <v>3041.046232761571</v>
      </c>
      <c r="G38" s="7">
        <v>194.91293213697884</v>
      </c>
      <c r="H38" s="7">
        <v>41.030806454539714</v>
      </c>
      <c r="I38" s="7">
        <v>1139.2613808684262</v>
      </c>
      <c r="J38" s="7">
        <v>139.4613771256967</v>
      </c>
      <c r="K38" s="7">
        <v>25656.37613870344</v>
      </c>
    </row>
    <row r="39" spans="1:11" ht="15.75" thickBot="1">
      <c r="A39" s="6">
        <v>2023</v>
      </c>
      <c r="B39" s="7">
        <v>8953.638297208698</v>
      </c>
      <c r="C39" s="7">
        <v>390.416177013256</v>
      </c>
      <c r="D39" s="7">
        <v>12398.737412740673</v>
      </c>
      <c r="E39" s="7">
        <v>133.31944431614303</v>
      </c>
      <c r="F39" s="7">
        <v>3038.5248433012307</v>
      </c>
      <c r="G39" s="7">
        <v>194.9118336868637</v>
      </c>
      <c r="H39" s="7">
        <v>41.12639651536742</v>
      </c>
      <c r="I39" s="7">
        <v>1145.5695066054734</v>
      </c>
      <c r="J39" s="7">
        <v>139.4613771256967</v>
      </c>
      <c r="K39" s="7">
        <v>25911.969667184</v>
      </c>
    </row>
    <row r="40" spans="1:11" ht="15.75" thickBot="1">
      <c r="A40" s="6">
        <v>2024</v>
      </c>
      <c r="B40" s="7">
        <v>9106.790215171975</v>
      </c>
      <c r="C40" s="7">
        <v>427.81941648165883</v>
      </c>
      <c r="D40" s="7">
        <v>12484.89807450437</v>
      </c>
      <c r="E40" s="7">
        <v>149.79720782973322</v>
      </c>
      <c r="F40" s="7">
        <v>3030.317479781888</v>
      </c>
      <c r="G40" s="7">
        <v>194.77360333751506</v>
      </c>
      <c r="H40" s="7">
        <v>41.21121446418519</v>
      </c>
      <c r="I40" s="7">
        <v>1152.2778683907213</v>
      </c>
      <c r="J40" s="7">
        <v>139.4613771256967</v>
      </c>
      <c r="K40" s="7">
        <v>26149.72983277635</v>
      </c>
    </row>
    <row r="41" spans="1:11" ht="15.75" thickBot="1">
      <c r="A41" s="6">
        <v>2025</v>
      </c>
      <c r="B41" s="7">
        <v>9254.454741079766</v>
      </c>
      <c r="C41" s="7">
        <v>462.0272849535737</v>
      </c>
      <c r="D41" s="7">
        <v>12560.389839960055</v>
      </c>
      <c r="E41" s="7">
        <v>164.52211728584714</v>
      </c>
      <c r="F41" s="7">
        <v>3016.958102250208</v>
      </c>
      <c r="G41" s="7">
        <v>194.24843906557703</v>
      </c>
      <c r="H41" s="7">
        <v>41.30866216785686</v>
      </c>
      <c r="I41" s="7">
        <v>1157.1912365492449</v>
      </c>
      <c r="J41" s="7">
        <v>139.4613771256967</v>
      </c>
      <c r="K41" s="7">
        <v>26364.012398198403</v>
      </c>
    </row>
    <row r="42" spans="1:11" ht="15.75" thickBot="1">
      <c r="A42" s="6">
        <v>2026</v>
      </c>
      <c r="B42" s="7">
        <v>9416.665864856324</v>
      </c>
      <c r="C42" s="7">
        <v>494.4011021488752</v>
      </c>
      <c r="D42" s="7">
        <v>12620.55381045861</v>
      </c>
      <c r="E42" s="7">
        <v>181.66972451659646</v>
      </c>
      <c r="F42" s="7">
        <v>3003.491890580944</v>
      </c>
      <c r="G42" s="7">
        <v>193.48174103488307</v>
      </c>
      <c r="H42" s="7">
        <v>41.40692297239962</v>
      </c>
      <c r="I42" s="7">
        <v>1161.188940968462</v>
      </c>
      <c r="J42" s="7">
        <v>139.4613771256967</v>
      </c>
      <c r="K42" s="7">
        <v>26576.25054799732</v>
      </c>
    </row>
    <row r="43" spans="1:11" ht="15.75" thickBot="1">
      <c r="A43" s="6">
        <v>2027</v>
      </c>
      <c r="B43" s="7">
        <v>9577.853634420462</v>
      </c>
      <c r="C43" s="7">
        <v>526.2099459982504</v>
      </c>
      <c r="D43" s="7">
        <v>12661.584153925429</v>
      </c>
      <c r="E43" s="7">
        <v>195.17130264717696</v>
      </c>
      <c r="F43" s="7">
        <v>2994.669924006886</v>
      </c>
      <c r="G43" s="7">
        <v>192.7723491361963</v>
      </c>
      <c r="H43" s="7">
        <v>41.48786523244776</v>
      </c>
      <c r="I43" s="7">
        <v>1165.8474399948643</v>
      </c>
      <c r="J43" s="7">
        <v>139.4613771256967</v>
      </c>
      <c r="K43" s="7">
        <v>26773.67674384198</v>
      </c>
    </row>
    <row r="44" spans="1:11" ht="15.75" thickBot="1">
      <c r="A44" s="6">
        <v>2028</v>
      </c>
      <c r="B44" s="7">
        <v>9737.012025701151</v>
      </c>
      <c r="C44" s="7">
        <v>557.7654057394936</v>
      </c>
      <c r="D44" s="7">
        <v>12684.899446017009</v>
      </c>
      <c r="E44" s="7">
        <v>208.0157260825744</v>
      </c>
      <c r="F44" s="7">
        <v>2991.6329455916616</v>
      </c>
      <c r="G44" s="7">
        <v>192.22740970530324</v>
      </c>
      <c r="H44" s="7">
        <v>41.589321776998176</v>
      </c>
      <c r="I44" s="7">
        <v>1171.6443820787777</v>
      </c>
      <c r="J44" s="7">
        <v>139.4613771256967</v>
      </c>
      <c r="K44" s="7">
        <v>26958.466907996597</v>
      </c>
    </row>
    <row r="45" spans="1:11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 customHeight="1">
      <c r="A46" s="34" t="s">
        <v>22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 customHeight="1">
      <c r="A47" s="34" t="s">
        <v>23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ht="13.5" customHeight="1">
      <c r="A48" s="4"/>
    </row>
    <row r="49" spans="1:11" ht="15.75">
      <c r="A49" s="31" t="s">
        <v>24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">
      <c r="A50" s="8" t="s">
        <v>25</v>
      </c>
      <c r="B50" s="13">
        <f>EXP((LN(B16/B6)/10))-1</f>
        <v>0.009714651130625862</v>
      </c>
      <c r="C50" s="14" t="s">
        <v>59</v>
      </c>
      <c r="D50" s="13">
        <f>EXP((LN(D16/D6)/10))-1</f>
        <v>0.00483880229299527</v>
      </c>
      <c r="E50" s="14" t="s">
        <v>59</v>
      </c>
      <c r="F50" s="13">
        <f aca="true" t="shared" si="0" ref="F50:K50">EXP((LN(F16/F6)/10))-1</f>
        <v>-0.017460574131436313</v>
      </c>
      <c r="G50" s="13">
        <f t="shared" si="0"/>
        <v>0.01568877461666096</v>
      </c>
      <c r="H50" s="13">
        <f t="shared" si="0"/>
        <v>0.019518608328435105</v>
      </c>
      <c r="I50" s="13">
        <f t="shared" si="0"/>
        <v>0.027707912613170294</v>
      </c>
      <c r="J50" s="13">
        <f t="shared" si="0"/>
        <v>-0.003813401483094614</v>
      </c>
      <c r="K50" s="13">
        <f t="shared" si="0"/>
        <v>0.004157840585798711</v>
      </c>
    </row>
    <row r="51" spans="1:11" ht="15">
      <c r="A51" s="8" t="s">
        <v>26</v>
      </c>
      <c r="B51" s="13">
        <f>EXP((LN(B31/B16)/15))-1</f>
        <v>0.006842914456790972</v>
      </c>
      <c r="C51" s="14" t="s">
        <v>59</v>
      </c>
      <c r="D51" s="13">
        <f>EXP((LN(D31/D16)/15))-1</f>
        <v>0.008196789284876216</v>
      </c>
      <c r="E51" s="14" t="s">
        <v>59</v>
      </c>
      <c r="F51" s="13">
        <f aca="true" t="shared" si="1" ref="F51:K51">EXP((LN(F31/F16)/15))-1</f>
        <v>-0.005913632275241665</v>
      </c>
      <c r="G51" s="13">
        <f t="shared" si="1"/>
        <v>-0.018535471337443044</v>
      </c>
      <c r="H51" s="13">
        <f t="shared" si="1"/>
        <v>-0.0962675530913123</v>
      </c>
      <c r="I51" s="13">
        <f t="shared" si="1"/>
        <v>-0.033220077929240976</v>
      </c>
      <c r="J51" s="13">
        <f t="shared" si="1"/>
        <v>-0.04521817466224498</v>
      </c>
      <c r="K51" s="13">
        <f t="shared" si="1"/>
        <v>0.0023375081028476075</v>
      </c>
    </row>
    <row r="52" spans="1:11" ht="15">
      <c r="A52" s="8" t="s">
        <v>27</v>
      </c>
      <c r="B52" s="13">
        <f aca="true" t="shared" si="2" ref="B52:K52">EXP((LN(B36/B31)/5))-1</f>
        <v>0.004770728659367451</v>
      </c>
      <c r="C52" s="13">
        <f t="shared" si="2"/>
        <v>0.27076415653467656</v>
      </c>
      <c r="D52" s="13">
        <f t="shared" si="2"/>
        <v>0.00031358451451191094</v>
      </c>
      <c r="E52" s="13">
        <f t="shared" si="2"/>
        <v>0.49335859468726606</v>
      </c>
      <c r="F52" s="13">
        <f t="shared" si="2"/>
        <v>-0.01063598953993683</v>
      </c>
      <c r="G52" s="13">
        <f t="shared" si="2"/>
        <v>-0.002227676030588044</v>
      </c>
      <c r="H52" s="13">
        <f t="shared" si="2"/>
        <v>-0.0030322606843276034</v>
      </c>
      <c r="I52" s="13">
        <f t="shared" si="2"/>
        <v>0.02056203314918026</v>
      </c>
      <c r="J52" s="13">
        <f t="shared" si="2"/>
        <v>0</v>
      </c>
      <c r="K52" s="13">
        <f t="shared" si="2"/>
        <v>0.0012683000891307028</v>
      </c>
    </row>
    <row r="53" spans="1:11" ht="15">
      <c r="A53" s="8" t="s">
        <v>58</v>
      </c>
      <c r="B53" s="13">
        <f aca="true" t="shared" si="3" ref="B53:K53">EXP((LN(B44/B31)/13))-1</f>
        <v>0.011987125331822668</v>
      </c>
      <c r="C53" s="13">
        <f t="shared" si="3"/>
        <v>0.15689613362758537</v>
      </c>
      <c r="D53" s="13">
        <f t="shared" si="3"/>
        <v>0.004928583228252403</v>
      </c>
      <c r="E53" s="13">
        <f t="shared" si="3"/>
        <v>0.25558679853277155</v>
      </c>
      <c r="F53" s="13">
        <f t="shared" si="3"/>
        <v>-0.0058625691973280825</v>
      </c>
      <c r="G53" s="13">
        <f t="shared" si="3"/>
        <v>-0.0022090148784679187</v>
      </c>
      <c r="H53" s="13">
        <f t="shared" si="3"/>
        <v>0.0004495229291356928</v>
      </c>
      <c r="I53" s="13">
        <f t="shared" si="3"/>
        <v>0.010527773164896503</v>
      </c>
      <c r="J53" s="13">
        <f t="shared" si="3"/>
        <v>0</v>
      </c>
      <c r="K53" s="13">
        <f t="shared" si="3"/>
        <v>0.006223051619965725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9" ht="15.7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6835</v>
      </c>
      <c r="C6" s="7">
        <v>10004.2926171643</v>
      </c>
      <c r="D6" s="7">
        <v>3365.7433418845976</v>
      </c>
      <c r="E6" s="7">
        <v>224.16880518</v>
      </c>
      <c r="F6" s="7">
        <v>155.558871</v>
      </c>
      <c r="G6" s="7">
        <v>1291.3892631889835</v>
      </c>
      <c r="H6" s="7">
        <v>290.058</v>
      </c>
      <c r="I6" s="7">
        <v>22166.21089841788</v>
      </c>
    </row>
    <row r="7" spans="1:9" ht="15.75" thickBot="1">
      <c r="A7" s="6">
        <v>1991</v>
      </c>
      <c r="B7" s="7">
        <v>6619.912015999999</v>
      </c>
      <c r="C7" s="7">
        <v>9736.09421321081</v>
      </c>
      <c r="D7" s="7">
        <v>3090.0763016973706</v>
      </c>
      <c r="E7" s="7">
        <v>232.318034128</v>
      </c>
      <c r="F7" s="7">
        <v>133.26826299999996</v>
      </c>
      <c r="G7" s="7">
        <v>1264.4851462710249</v>
      </c>
      <c r="H7" s="7">
        <v>291.994</v>
      </c>
      <c r="I7" s="7">
        <v>21368.147974307205</v>
      </c>
    </row>
    <row r="8" spans="1:9" ht="15.75" thickBot="1">
      <c r="A8" s="6">
        <v>1992</v>
      </c>
      <c r="B8" s="7">
        <v>6202.474</v>
      </c>
      <c r="C8" s="7">
        <v>10477.743215808716</v>
      </c>
      <c r="D8" s="7">
        <v>3107.6453350474458</v>
      </c>
      <c r="E8" s="7">
        <v>212.40008255968593</v>
      </c>
      <c r="F8" s="7">
        <v>160.0833466097078</v>
      </c>
      <c r="G8" s="7">
        <v>1359.4800495410202</v>
      </c>
      <c r="H8" s="7">
        <v>299.9579704334267</v>
      </c>
      <c r="I8" s="7">
        <v>21819.784000000007</v>
      </c>
    </row>
    <row r="9" spans="1:9" ht="15.75" thickBot="1">
      <c r="A9" s="6">
        <v>1993</v>
      </c>
      <c r="B9" s="7">
        <v>5929.489</v>
      </c>
      <c r="C9" s="7">
        <v>10354.544976800702</v>
      </c>
      <c r="D9" s="7">
        <v>2798.932144742297</v>
      </c>
      <c r="E9" s="7">
        <v>205.42416503897502</v>
      </c>
      <c r="F9" s="7">
        <v>134.214695856912</v>
      </c>
      <c r="G9" s="7">
        <v>1415.1164622862584</v>
      </c>
      <c r="H9" s="7">
        <v>298.83555527485123</v>
      </c>
      <c r="I9" s="7">
        <v>21136.557</v>
      </c>
    </row>
    <row r="10" spans="1:9" ht="15.75" thickBot="1">
      <c r="A10" s="6">
        <v>1994</v>
      </c>
      <c r="B10" s="7">
        <v>5936.741999999999</v>
      </c>
      <c r="C10" s="7">
        <v>9745.256952596957</v>
      </c>
      <c r="D10" s="7">
        <v>2566.7516946710816</v>
      </c>
      <c r="E10" s="7">
        <v>235.13981151813414</v>
      </c>
      <c r="F10" s="7">
        <v>171.0162214266166</v>
      </c>
      <c r="G10" s="7">
        <v>1433.6401621368623</v>
      </c>
      <c r="H10" s="7">
        <v>309.0471576503473</v>
      </c>
      <c r="I10" s="7">
        <v>20397.593999999997</v>
      </c>
    </row>
    <row r="11" spans="1:9" ht="15.75" thickBot="1">
      <c r="A11" s="6">
        <v>1995</v>
      </c>
      <c r="B11" s="7">
        <v>6768</v>
      </c>
      <c r="C11" s="7">
        <v>9521.267335752185</v>
      </c>
      <c r="D11" s="7">
        <v>2393.1791607799805</v>
      </c>
      <c r="E11" s="7">
        <v>320.4705695567908</v>
      </c>
      <c r="F11" s="7">
        <v>140.2620995843266</v>
      </c>
      <c r="G11" s="7">
        <v>1377.8122166508501</v>
      </c>
      <c r="H11" s="7">
        <v>290.0086176758731</v>
      </c>
      <c r="I11" s="7">
        <v>20811.000000000007</v>
      </c>
    </row>
    <row r="12" spans="1:9" ht="15.75" thickBot="1">
      <c r="A12" s="6">
        <v>1996</v>
      </c>
      <c r="B12" s="7">
        <v>6054.142</v>
      </c>
      <c r="C12" s="7">
        <v>10159.86167506547</v>
      </c>
      <c r="D12" s="7">
        <v>2686.6946310865133</v>
      </c>
      <c r="E12" s="7">
        <v>356.31699579073177</v>
      </c>
      <c r="F12" s="7">
        <v>188.04564961608762</v>
      </c>
      <c r="G12" s="7">
        <v>1583.9240303398346</v>
      </c>
      <c r="H12" s="7">
        <v>312.9680181013648</v>
      </c>
      <c r="I12" s="7">
        <v>21341.953</v>
      </c>
    </row>
    <row r="13" spans="1:9" ht="15.75" thickBot="1">
      <c r="A13" s="6">
        <v>1997</v>
      </c>
      <c r="B13" s="7">
        <v>7104</v>
      </c>
      <c r="C13" s="7">
        <v>9911.664305472515</v>
      </c>
      <c r="D13" s="7">
        <v>2412.5625654895434</v>
      </c>
      <c r="E13" s="7">
        <v>318.922964989368</v>
      </c>
      <c r="F13" s="7">
        <v>182.15874144612056</v>
      </c>
      <c r="G13" s="7">
        <v>1571.695551872187</v>
      </c>
      <c r="H13" s="7">
        <v>300.9958707302639</v>
      </c>
      <c r="I13" s="7">
        <v>21802</v>
      </c>
    </row>
    <row r="14" spans="1:9" ht="15.75" thickBot="1">
      <c r="A14" s="6">
        <v>1998</v>
      </c>
      <c r="B14" s="7">
        <v>6471.308999999999</v>
      </c>
      <c r="C14" s="7">
        <v>10270.733202952293</v>
      </c>
      <c r="D14" s="7">
        <v>2536.2447427739935</v>
      </c>
      <c r="E14" s="7">
        <v>324.491289587074</v>
      </c>
      <c r="F14" s="7">
        <v>185.93253018245525</v>
      </c>
      <c r="G14" s="7">
        <v>1588.6138642310475</v>
      </c>
      <c r="H14" s="7">
        <v>318.6833702731376</v>
      </c>
      <c r="I14" s="7">
        <v>21696.008</v>
      </c>
    </row>
    <row r="15" spans="1:9" ht="15.75" thickBot="1">
      <c r="A15" s="6">
        <v>1999</v>
      </c>
      <c r="B15" s="7">
        <v>7139.000000000022</v>
      </c>
      <c r="C15" s="7">
        <v>9955.949794947765</v>
      </c>
      <c r="D15" s="7">
        <v>2369.971194824869</v>
      </c>
      <c r="E15" s="7">
        <v>272.2707427132246</v>
      </c>
      <c r="F15" s="7">
        <v>230.4416528415438</v>
      </c>
      <c r="G15" s="7">
        <v>1593.5712950468483</v>
      </c>
      <c r="H15" s="7">
        <v>293.79531962581706</v>
      </c>
      <c r="I15" s="7">
        <v>21855.000000000087</v>
      </c>
    </row>
    <row r="16" spans="1:9" ht="15.75" thickBot="1">
      <c r="A16" s="6">
        <v>2000</v>
      </c>
      <c r="B16" s="7">
        <v>7528.589675921864</v>
      </c>
      <c r="C16" s="7">
        <v>10287.675891681061</v>
      </c>
      <c r="D16" s="7">
        <v>2619.5592783773873</v>
      </c>
      <c r="E16" s="7">
        <v>261.92786539457495</v>
      </c>
      <c r="F16" s="7">
        <v>188.73235198385518</v>
      </c>
      <c r="G16" s="7">
        <v>1697.282659641256</v>
      </c>
      <c r="H16" s="7">
        <v>279.18481799999995</v>
      </c>
      <c r="I16" s="7">
        <v>22862.952541000002</v>
      </c>
    </row>
    <row r="17" spans="1:9" ht="15.75" thickBot="1">
      <c r="A17" s="6">
        <v>2001</v>
      </c>
      <c r="B17" s="7">
        <v>7328.136501331617</v>
      </c>
      <c r="C17" s="7">
        <v>9787.351125328405</v>
      </c>
      <c r="D17" s="7">
        <v>2753.9920678069393</v>
      </c>
      <c r="E17" s="7">
        <v>297.11158580997943</v>
      </c>
      <c r="F17" s="7">
        <v>193.31790528458174</v>
      </c>
      <c r="G17" s="7">
        <v>1716.204728438483</v>
      </c>
      <c r="H17" s="7">
        <v>297.34338899999995</v>
      </c>
      <c r="I17" s="7">
        <v>22373.457303000007</v>
      </c>
    </row>
    <row r="18" spans="1:9" ht="15.75" thickBot="1">
      <c r="A18" s="6">
        <v>2002</v>
      </c>
      <c r="B18" s="7">
        <v>7359.544317773554</v>
      </c>
      <c r="C18" s="7">
        <v>9952.158350003498</v>
      </c>
      <c r="D18" s="7">
        <v>2566.198512493589</v>
      </c>
      <c r="E18" s="7">
        <v>243.13022778441692</v>
      </c>
      <c r="F18" s="7">
        <v>163.17323711406002</v>
      </c>
      <c r="G18" s="7">
        <v>1720.5613498308815</v>
      </c>
      <c r="H18" s="7">
        <v>285.69599999999997</v>
      </c>
      <c r="I18" s="7">
        <v>22290.461995</v>
      </c>
    </row>
    <row r="19" spans="1:9" ht="15.75" thickBot="1">
      <c r="A19" s="6">
        <v>2003</v>
      </c>
      <c r="B19" s="7">
        <v>7807.147024970744</v>
      </c>
      <c r="C19" s="7">
        <v>10205.189030009204</v>
      </c>
      <c r="D19" s="7">
        <v>2620.1773289333746</v>
      </c>
      <c r="E19" s="7">
        <v>234.7244078556593</v>
      </c>
      <c r="F19" s="7">
        <v>162.67978443703043</v>
      </c>
      <c r="G19" s="7">
        <v>1709.2674417939954</v>
      </c>
      <c r="H19" s="7">
        <v>304.90434799999997</v>
      </c>
      <c r="I19" s="7">
        <v>23044.089366000007</v>
      </c>
    </row>
    <row r="20" spans="1:9" ht="15.75" thickBot="1">
      <c r="A20" s="6">
        <v>2004</v>
      </c>
      <c r="B20" s="7">
        <v>7946.273766624827</v>
      </c>
      <c r="C20" s="7">
        <v>10655.321355050732</v>
      </c>
      <c r="D20" s="7">
        <v>2514.567028005367</v>
      </c>
      <c r="E20" s="7">
        <v>288.4268231307033</v>
      </c>
      <c r="F20" s="7">
        <v>217.06740015784692</v>
      </c>
      <c r="G20" s="7">
        <v>1435.1588606405278</v>
      </c>
      <c r="H20" s="7">
        <v>293.38647282000005</v>
      </c>
      <c r="I20" s="7">
        <v>23350.20170643</v>
      </c>
    </row>
    <row r="21" spans="1:9" ht="15.75" thickBot="1">
      <c r="A21" s="6">
        <v>2005</v>
      </c>
      <c r="B21" s="7">
        <v>7959.454198103672</v>
      </c>
      <c r="C21" s="7">
        <v>10702.775419070796</v>
      </c>
      <c r="D21" s="7">
        <v>2620.658987642096</v>
      </c>
      <c r="E21" s="7">
        <v>189.38405903586104</v>
      </c>
      <c r="F21" s="7">
        <v>159.60297794255996</v>
      </c>
      <c r="G21" s="7">
        <v>1474.7298714850306</v>
      </c>
      <c r="H21" s="7">
        <v>294.81028395</v>
      </c>
      <c r="I21" s="7">
        <v>23401.415797230016</v>
      </c>
    </row>
    <row r="22" spans="1:9" ht="15.75" thickBot="1">
      <c r="A22" s="6">
        <v>2006</v>
      </c>
      <c r="B22" s="7">
        <v>8467</v>
      </c>
      <c r="C22" s="7">
        <v>10986.20721774454</v>
      </c>
      <c r="D22" s="7">
        <v>2657.0852892226458</v>
      </c>
      <c r="E22" s="7">
        <v>183.98775458888232</v>
      </c>
      <c r="F22" s="7">
        <v>159.51760162343547</v>
      </c>
      <c r="G22" s="7">
        <v>1561.1439967853876</v>
      </c>
      <c r="H22" s="7">
        <v>298.058140035111</v>
      </c>
      <c r="I22" s="7">
        <v>24313.000000000004</v>
      </c>
    </row>
    <row r="23" spans="1:9" ht="15.75" thickBot="1">
      <c r="A23" s="6">
        <v>2007</v>
      </c>
      <c r="B23" s="7">
        <v>8421.153570874312</v>
      </c>
      <c r="C23" s="7">
        <v>10949.965808077737</v>
      </c>
      <c r="D23" s="7">
        <v>2738.177346205506</v>
      </c>
      <c r="E23" s="7">
        <v>178.41590105443868</v>
      </c>
      <c r="F23" s="7">
        <v>174.39702502357943</v>
      </c>
      <c r="G23" s="7">
        <v>1557.5456153644272</v>
      </c>
      <c r="H23" s="7">
        <v>297.63503529999997</v>
      </c>
      <c r="I23" s="7">
        <v>24317.290301900004</v>
      </c>
    </row>
    <row r="24" spans="1:9" ht="15.75" thickBot="1">
      <c r="A24" s="6">
        <v>2008</v>
      </c>
      <c r="B24" s="7">
        <v>8721.664361197447</v>
      </c>
      <c r="C24" s="7">
        <v>11094.84552357607</v>
      </c>
      <c r="D24" s="7">
        <v>2777.681879537639</v>
      </c>
      <c r="E24" s="7">
        <v>178.66612586451896</v>
      </c>
      <c r="F24" s="7">
        <v>174.64161343866564</v>
      </c>
      <c r="G24" s="7">
        <v>1579.148232085654</v>
      </c>
      <c r="H24" s="7">
        <v>312.4315529</v>
      </c>
      <c r="I24" s="7">
        <v>24839.079288599994</v>
      </c>
    </row>
    <row r="25" spans="1:9" ht="15.75" thickBot="1">
      <c r="A25" s="6">
        <v>2009</v>
      </c>
      <c r="B25" s="7">
        <v>8424.119904672345</v>
      </c>
      <c r="C25" s="7">
        <v>10618.617633956897</v>
      </c>
      <c r="D25" s="7">
        <v>2360.1813520662</v>
      </c>
      <c r="E25" s="7">
        <v>197.54041488808454</v>
      </c>
      <c r="F25" s="7">
        <v>35.8443836083367</v>
      </c>
      <c r="G25" s="7">
        <v>1861.941908498135</v>
      </c>
      <c r="H25" s="7">
        <v>288.526701</v>
      </c>
      <c r="I25" s="7">
        <v>23786.772298689997</v>
      </c>
    </row>
    <row r="26" spans="1:9" ht="15.75" thickBot="1">
      <c r="A26" s="6">
        <v>2010</v>
      </c>
      <c r="B26" s="7">
        <v>8040.031054543071</v>
      </c>
      <c r="C26" s="7">
        <v>10285.872175243581</v>
      </c>
      <c r="D26" s="7">
        <v>2239.0333754680646</v>
      </c>
      <c r="E26" s="7">
        <v>197.92539583611273</v>
      </c>
      <c r="F26" s="7">
        <v>37.3740301582354</v>
      </c>
      <c r="G26" s="7">
        <v>1892.2316073609302</v>
      </c>
      <c r="H26" s="7">
        <v>245.47708400000002</v>
      </c>
      <c r="I26" s="7">
        <v>22937.94472260999</v>
      </c>
    </row>
    <row r="27" spans="1:9" ht="15.75" thickBot="1">
      <c r="A27" s="6">
        <v>2011</v>
      </c>
      <c r="B27" s="7">
        <v>8218.369876482227</v>
      </c>
      <c r="C27" s="7">
        <v>10300.029954190664</v>
      </c>
      <c r="D27" s="7">
        <v>2272.61341779924</v>
      </c>
      <c r="E27" s="7">
        <v>191.3372696029206</v>
      </c>
      <c r="F27" s="7">
        <v>52.36543773188464</v>
      </c>
      <c r="G27" s="7">
        <v>1902.9073558176103</v>
      </c>
      <c r="H27" s="7">
        <v>217.39872</v>
      </c>
      <c r="I27" s="7">
        <v>23155.022031624547</v>
      </c>
    </row>
    <row r="28" spans="1:9" ht="15.75" thickBot="1">
      <c r="A28" s="6">
        <v>2012</v>
      </c>
      <c r="B28" s="7">
        <v>8453.17908020155</v>
      </c>
      <c r="C28" s="7">
        <v>10668.704046135472</v>
      </c>
      <c r="D28" s="7">
        <v>2215.104797276728</v>
      </c>
      <c r="E28" s="7">
        <v>230.81665895169175</v>
      </c>
      <c r="F28" s="7">
        <v>147.12388226939652</v>
      </c>
      <c r="G28" s="7">
        <v>1705.744195482441</v>
      </c>
      <c r="H28" s="7">
        <v>185.53064299999997</v>
      </c>
      <c r="I28" s="7">
        <v>23606.203303317274</v>
      </c>
    </row>
    <row r="29" spans="1:9" ht="15.75" thickBot="1">
      <c r="A29" s="6">
        <v>2013</v>
      </c>
      <c r="B29" s="7">
        <v>8226.69377301763</v>
      </c>
      <c r="C29" s="7">
        <v>10081.39562050913</v>
      </c>
      <c r="D29" s="7">
        <v>2426.1668965893587</v>
      </c>
      <c r="E29" s="7">
        <v>278.904008070065</v>
      </c>
      <c r="F29" s="7">
        <v>96.33253125659924</v>
      </c>
      <c r="G29" s="7">
        <v>1403.4055582217711</v>
      </c>
      <c r="H29" s="7">
        <v>138.01</v>
      </c>
      <c r="I29" s="7">
        <v>22650.908387664553</v>
      </c>
    </row>
    <row r="30" spans="1:9" ht="15.75" thickBot="1">
      <c r="A30" s="6">
        <v>2014</v>
      </c>
      <c r="B30" s="7">
        <v>8178.563674000003</v>
      </c>
      <c r="C30" s="7">
        <v>11467.496419822319</v>
      </c>
      <c r="D30" s="7">
        <v>2309.0570197555044</v>
      </c>
      <c r="E30" s="7">
        <v>251.212721282247</v>
      </c>
      <c r="F30" s="7">
        <v>36.01855728713229</v>
      </c>
      <c r="G30" s="7">
        <v>1074.813618869805</v>
      </c>
      <c r="H30" s="7">
        <v>144.81</v>
      </c>
      <c r="I30" s="7">
        <v>23461.972011017013</v>
      </c>
    </row>
    <row r="31" spans="1:9" ht="15.75" thickBot="1">
      <c r="A31" s="6">
        <v>2015</v>
      </c>
      <c r="B31" s="7">
        <v>8185.567324219564</v>
      </c>
      <c r="C31" s="7">
        <v>11485.925738681279</v>
      </c>
      <c r="D31" s="7">
        <v>2275.630078617995</v>
      </c>
      <c r="E31" s="7">
        <v>195.83219061508515</v>
      </c>
      <c r="F31" s="7">
        <v>41.347045225600056</v>
      </c>
      <c r="G31" s="7">
        <v>1019.4953291063734</v>
      </c>
      <c r="H31" s="7">
        <v>139.4613771256967</v>
      </c>
      <c r="I31" s="7">
        <v>23343.259083591594</v>
      </c>
    </row>
    <row r="32" spans="1:9" ht="15.75" thickBot="1">
      <c r="A32" s="6">
        <v>2016</v>
      </c>
      <c r="B32" s="7">
        <v>7905.070385826874</v>
      </c>
      <c r="C32" s="7">
        <v>11025.464816016512</v>
      </c>
      <c r="D32" s="7">
        <v>2192.018683732952</v>
      </c>
      <c r="E32" s="7">
        <v>195.1423675076103</v>
      </c>
      <c r="F32" s="7">
        <v>40.2724939780588</v>
      </c>
      <c r="G32" s="7">
        <v>1047.1913852117068</v>
      </c>
      <c r="H32" s="7">
        <v>139.4613771256967</v>
      </c>
      <c r="I32" s="7">
        <v>22544.62150939941</v>
      </c>
    </row>
    <row r="33" spans="1:9" ht="15.75" thickBot="1">
      <c r="A33" s="6">
        <v>2017</v>
      </c>
      <c r="B33" s="7">
        <v>7953.061902678216</v>
      </c>
      <c r="C33" s="7">
        <v>10953.594422870996</v>
      </c>
      <c r="D33" s="7">
        <v>1920.1056949117744</v>
      </c>
      <c r="E33" s="7">
        <v>193.65358575226693</v>
      </c>
      <c r="F33" s="7">
        <v>40.24480422746213</v>
      </c>
      <c r="G33" s="7">
        <v>859.7301437000588</v>
      </c>
      <c r="H33" s="7">
        <v>139.4613771256967</v>
      </c>
      <c r="I33" s="7">
        <v>22059.851931266472</v>
      </c>
    </row>
    <row r="34" spans="1:10" ht="15.75" thickBot="1">
      <c r="A34" s="6">
        <v>2018</v>
      </c>
      <c r="B34" s="7">
        <v>7993.65542740336</v>
      </c>
      <c r="C34" s="7">
        <v>11054.666458702124</v>
      </c>
      <c r="D34" s="7">
        <v>1910.4583427531709</v>
      </c>
      <c r="E34" s="7">
        <v>193.76910858092393</v>
      </c>
      <c r="F34" s="7">
        <v>40.39552718692203</v>
      </c>
      <c r="G34" s="7">
        <v>873.7115384546566</v>
      </c>
      <c r="H34" s="7">
        <v>139.4613771256967</v>
      </c>
      <c r="I34" s="7">
        <v>22206.117780206852</v>
      </c>
      <c r="J34" s="15"/>
    </row>
    <row r="35" spans="1:9" ht="15.75" thickBot="1">
      <c r="A35" s="6">
        <v>2019</v>
      </c>
      <c r="B35" s="7">
        <v>8046.574160784356</v>
      </c>
      <c r="C35" s="7">
        <v>11170.605617168752</v>
      </c>
      <c r="D35" s="7">
        <v>1904.190062416057</v>
      </c>
      <c r="E35" s="7">
        <v>194.03571325157313</v>
      </c>
      <c r="F35" s="7">
        <v>40.573623969532676</v>
      </c>
      <c r="G35" s="7">
        <v>887.7685883610726</v>
      </c>
      <c r="H35" s="7">
        <v>139.4613771256967</v>
      </c>
      <c r="I35" s="7">
        <v>22383.209143077038</v>
      </c>
    </row>
    <row r="36" spans="1:9" ht="15.75" thickBot="1">
      <c r="A36" s="6">
        <v>2020</v>
      </c>
      <c r="B36" s="7">
        <v>8122.890633055851</v>
      </c>
      <c r="C36" s="7">
        <v>11315.664404387895</v>
      </c>
      <c r="D36" s="7">
        <v>1887.6184396822011</v>
      </c>
      <c r="E36" s="7">
        <v>193.7365428401057</v>
      </c>
      <c r="F36" s="7">
        <v>40.723960314504694</v>
      </c>
      <c r="G36" s="7">
        <v>902.7263916555694</v>
      </c>
      <c r="H36" s="7">
        <v>139.4613771256967</v>
      </c>
      <c r="I36" s="7">
        <v>22602.82174906182</v>
      </c>
    </row>
    <row r="37" spans="1:9" ht="15.75" thickBot="1">
      <c r="A37" s="6">
        <v>2021</v>
      </c>
      <c r="B37" s="7">
        <v>8191.4687193946575</v>
      </c>
      <c r="C37" s="7">
        <v>11490.829391047659</v>
      </c>
      <c r="D37" s="7">
        <v>1882.2856202293922</v>
      </c>
      <c r="E37" s="7">
        <v>193.5084283058921</v>
      </c>
      <c r="F37" s="7">
        <v>40.93793411346388</v>
      </c>
      <c r="G37" s="7">
        <v>909.004658011674</v>
      </c>
      <c r="H37" s="7">
        <v>139.4613771256967</v>
      </c>
      <c r="I37" s="7">
        <v>22847.496128228435</v>
      </c>
    </row>
    <row r="38" spans="1:9" ht="15.75" thickBot="1">
      <c r="A38" s="6">
        <v>2022</v>
      </c>
      <c r="B38" s="7">
        <v>8278.118321981683</v>
      </c>
      <c r="C38" s="7">
        <v>11644.63400871774</v>
      </c>
      <c r="D38" s="7">
        <v>1871.9552499613887</v>
      </c>
      <c r="E38" s="7">
        <v>193.0471592226684</v>
      </c>
      <c r="F38" s="7">
        <v>41.030806454539714</v>
      </c>
      <c r="G38" s="7">
        <v>914.5014634210683</v>
      </c>
      <c r="H38" s="7">
        <v>139.4613771256967</v>
      </c>
      <c r="I38" s="7">
        <v>23082.748386884785</v>
      </c>
    </row>
    <row r="39" spans="1:9" ht="15.75" thickBot="1">
      <c r="A39" s="6">
        <v>2023</v>
      </c>
      <c r="B39" s="7">
        <v>8366.748037363524</v>
      </c>
      <c r="C39" s="7">
        <v>11730.649800959898</v>
      </c>
      <c r="D39" s="7">
        <v>1871.6233303290428</v>
      </c>
      <c r="E39" s="7">
        <v>193.06471850169638</v>
      </c>
      <c r="F39" s="7">
        <v>41.12639651536742</v>
      </c>
      <c r="G39" s="7">
        <v>923.0571883325895</v>
      </c>
      <c r="H39" s="7">
        <v>139.4613771256967</v>
      </c>
      <c r="I39" s="7">
        <v>23265.73084912781</v>
      </c>
    </row>
    <row r="40" spans="1:9" ht="15.75" thickBot="1">
      <c r="A40" s="6">
        <v>2024</v>
      </c>
      <c r="B40" s="7">
        <v>8469.506960471412</v>
      </c>
      <c r="C40" s="7">
        <v>11792.997744963075</v>
      </c>
      <c r="D40" s="7">
        <v>1865.5835419394202</v>
      </c>
      <c r="E40" s="7">
        <v>192.94495930419941</v>
      </c>
      <c r="F40" s="7">
        <v>41.21121446418519</v>
      </c>
      <c r="G40" s="7">
        <v>931.9906733005666</v>
      </c>
      <c r="H40" s="7">
        <v>139.4613771256967</v>
      </c>
      <c r="I40" s="7">
        <v>23433.69647156855</v>
      </c>
    </row>
    <row r="41" spans="1:9" ht="15.75" thickBot="1">
      <c r="A41" s="6">
        <v>2025</v>
      </c>
      <c r="B41" s="7">
        <v>8571.553353204414</v>
      </c>
      <c r="C41" s="7">
        <v>11842.91224928265</v>
      </c>
      <c r="D41" s="7">
        <v>1854.3700637861732</v>
      </c>
      <c r="E41" s="7">
        <v>192.43808147259452</v>
      </c>
      <c r="F41" s="7">
        <v>41.30866216785686</v>
      </c>
      <c r="G41" s="7">
        <v>939.1069134099909</v>
      </c>
      <c r="H41" s="7">
        <v>139.4613771256967</v>
      </c>
      <c r="I41" s="7">
        <v>23581.150700449376</v>
      </c>
    </row>
    <row r="42" spans="1:9" ht="15.75" thickBot="1">
      <c r="A42" s="6">
        <v>2026</v>
      </c>
      <c r="B42" s="7">
        <v>8693.387960910673</v>
      </c>
      <c r="C42" s="7">
        <v>11874.98734324799</v>
      </c>
      <c r="D42" s="7">
        <v>1843.028292501545</v>
      </c>
      <c r="E42" s="7">
        <v>191.6894870178304</v>
      </c>
      <c r="F42" s="7">
        <v>41.40692297239962</v>
      </c>
      <c r="G42" s="7">
        <v>945.2854610606005</v>
      </c>
      <c r="H42" s="7">
        <v>139.4613771256967</v>
      </c>
      <c r="I42" s="7">
        <v>23729.246844836736</v>
      </c>
    </row>
    <row r="43" spans="1:9" ht="15.75" thickBot="1">
      <c r="A43" s="6">
        <v>2027</v>
      </c>
      <c r="B43" s="7">
        <v>8816.030545050671</v>
      </c>
      <c r="C43" s="7">
        <v>11884.010391685562</v>
      </c>
      <c r="D43" s="7">
        <v>1836.3095219082784</v>
      </c>
      <c r="E43" s="7">
        <v>190.99801765931417</v>
      </c>
      <c r="F43" s="7">
        <v>41.48786523244776</v>
      </c>
      <c r="G43" s="7">
        <v>952.1029948860823</v>
      </c>
      <c r="H43" s="7">
        <v>139.4613771256967</v>
      </c>
      <c r="I43" s="7">
        <v>23860.40071354805</v>
      </c>
    </row>
    <row r="44" spans="1:11" ht="15.75" thickBot="1">
      <c r="A44" s="6">
        <v>2028</v>
      </c>
      <c r="B44" s="7">
        <v>8942.982859681992</v>
      </c>
      <c r="C44" s="7">
        <v>11870.228365170537</v>
      </c>
      <c r="D44" s="7">
        <v>1835.3547075140418</v>
      </c>
      <c r="E44" s="7">
        <v>190.4708215431899</v>
      </c>
      <c r="F44" s="7">
        <v>41.589321776998176</v>
      </c>
      <c r="G44" s="7">
        <v>960.0373814210826</v>
      </c>
      <c r="H44" s="7">
        <v>139.4613771256967</v>
      </c>
      <c r="I44" s="7">
        <v>23980.12483423354</v>
      </c>
      <c r="K44" s="1" t="s">
        <v>0</v>
      </c>
    </row>
    <row r="45" spans="1:9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</row>
    <row r="46" spans="1:9" ht="13.5" customHeight="1">
      <c r="A46" s="34" t="s">
        <v>31</v>
      </c>
      <c r="B46" s="34"/>
      <c r="C46" s="34"/>
      <c r="D46" s="34"/>
      <c r="E46" s="34"/>
      <c r="F46" s="34"/>
      <c r="G46" s="34"/>
      <c r="H46" s="34"/>
      <c r="I46" s="34"/>
    </row>
    <row r="47" ht="13.5" customHeight="1">
      <c r="A47" s="4"/>
    </row>
    <row r="48" spans="1:9" ht="15.75">
      <c r="A48" s="31" t="s">
        <v>24</v>
      </c>
      <c r="B48" s="31"/>
      <c r="C48" s="31"/>
      <c r="D48" s="31"/>
      <c r="E48" s="31"/>
      <c r="F48" s="31"/>
      <c r="G48" s="31"/>
      <c r="H48" s="31"/>
      <c r="I48" s="31"/>
    </row>
    <row r="49" spans="1:9" ht="15">
      <c r="A49" s="8" t="s">
        <v>25</v>
      </c>
      <c r="B49" s="13">
        <f>EXP((LN(B16/B6)/10))-1</f>
        <v>0.009711984178055744</v>
      </c>
      <c r="C49" s="13">
        <f aca="true" t="shared" si="0" ref="C49:I49">EXP((LN(C16/C6)/10))-1</f>
        <v>0.0027971448163370827</v>
      </c>
      <c r="D49" s="13">
        <f t="shared" si="0"/>
        <v>-0.024752774334714567</v>
      </c>
      <c r="E49" s="13">
        <f t="shared" si="0"/>
        <v>0.01568877461666096</v>
      </c>
      <c r="F49" s="13">
        <f t="shared" si="0"/>
        <v>0.019518608328435105</v>
      </c>
      <c r="G49" s="13">
        <f t="shared" si="0"/>
        <v>0.027707912613170294</v>
      </c>
      <c r="H49" s="13">
        <f t="shared" si="0"/>
        <v>-0.003813401483094614</v>
      </c>
      <c r="I49" s="13">
        <f t="shared" si="0"/>
        <v>0.0030996650317527408</v>
      </c>
    </row>
    <row r="50" spans="1:9" ht="15">
      <c r="A50" s="8" t="s">
        <v>26</v>
      </c>
      <c r="B50" s="13">
        <f>EXP((LN(B31/B16)/15))-1</f>
        <v>0.005593236789462885</v>
      </c>
      <c r="C50" s="13">
        <f aca="true" t="shared" si="1" ref="C50:I50">EXP((LN(C31/C16)/15))-1</f>
        <v>0.0073720926284399635</v>
      </c>
      <c r="D50" s="13">
        <f t="shared" si="1"/>
        <v>-0.009339388955240668</v>
      </c>
      <c r="E50" s="13">
        <f t="shared" si="1"/>
        <v>-0.019200674381651517</v>
      </c>
      <c r="F50" s="13">
        <f t="shared" si="1"/>
        <v>-0.0962675530913123</v>
      </c>
      <c r="G50" s="13">
        <f t="shared" si="1"/>
        <v>-0.03341050454318295</v>
      </c>
      <c r="H50" s="13">
        <f t="shared" si="1"/>
        <v>-0.04521817466224498</v>
      </c>
      <c r="I50" s="13">
        <f t="shared" si="1"/>
        <v>0.001386990628023943</v>
      </c>
    </row>
    <row r="51" spans="1:9" ht="15">
      <c r="A51" s="8" t="s">
        <v>27</v>
      </c>
      <c r="B51" s="13">
        <f aca="true" t="shared" si="2" ref="B51:I51">EXP((LN(B36/B31)/5))-1</f>
        <v>-0.0015361071729642628</v>
      </c>
      <c r="C51" s="13">
        <f t="shared" si="2"/>
        <v>-0.0029824318434481523</v>
      </c>
      <c r="D51" s="13">
        <f t="shared" si="2"/>
        <v>-0.036697895365572664</v>
      </c>
      <c r="E51" s="13">
        <f t="shared" si="2"/>
        <v>-0.002149469108400859</v>
      </c>
      <c r="F51" s="13">
        <f t="shared" si="2"/>
        <v>-0.0030322606843276034</v>
      </c>
      <c r="G51" s="13">
        <f t="shared" si="2"/>
        <v>-0.024035142663098807</v>
      </c>
      <c r="H51" s="13">
        <f t="shared" si="2"/>
        <v>0</v>
      </c>
      <c r="I51" s="13">
        <f t="shared" si="2"/>
        <v>-0.006425964132481754</v>
      </c>
    </row>
    <row r="52" spans="1:9" ht="15">
      <c r="A52" s="8" t="s">
        <v>58</v>
      </c>
      <c r="B52" s="13">
        <f aca="true" t="shared" si="3" ref="B52:I52">EXP((LN(B44/B31)/13))-1</f>
        <v>0.006830659077552204</v>
      </c>
      <c r="C52" s="13">
        <f t="shared" si="3"/>
        <v>0.0025348234187685392</v>
      </c>
      <c r="D52" s="13">
        <f t="shared" si="3"/>
        <v>-0.016403905296327403</v>
      </c>
      <c r="E52" s="13">
        <f t="shared" si="3"/>
        <v>-0.00213303776499818</v>
      </c>
      <c r="F52" s="13">
        <f t="shared" si="3"/>
        <v>0.0004495229291356928</v>
      </c>
      <c r="G52" s="13">
        <f t="shared" si="3"/>
        <v>-0.004611701433770876</v>
      </c>
      <c r="H52" s="13">
        <f t="shared" si="3"/>
        <v>0</v>
      </c>
      <c r="I52" s="13">
        <f t="shared" si="3"/>
        <v>0.00207269145562039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2" t="s">
        <v>81</v>
      </c>
      <c r="B1" s="32"/>
      <c r="C1" s="32"/>
      <c r="D1" s="32"/>
      <c r="E1" s="32"/>
      <c r="F1" s="32"/>
      <c r="G1" s="32"/>
      <c r="H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8" ht="15.7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23037.75789841788</v>
      </c>
      <c r="C6" s="7">
        <v>2992.4384712864144</v>
      </c>
      <c r="D6" s="7">
        <v>26030.196369704296</v>
      </c>
      <c r="E6" s="7">
        <v>871.5469999999999</v>
      </c>
      <c r="F6" s="7">
        <v>0</v>
      </c>
      <c r="G6" s="7">
        <v>871.5469999999999</v>
      </c>
      <c r="H6" s="7">
        <v>25158.649369704297</v>
      </c>
      <c r="I6" s="15"/>
    </row>
    <row r="7" spans="1:9" ht="15.75" thickBot="1">
      <c r="A7" s="6">
        <v>1991</v>
      </c>
      <c r="B7" s="7">
        <v>22376.737974307205</v>
      </c>
      <c r="C7" s="7">
        <v>2884.6999765314727</v>
      </c>
      <c r="D7" s="7">
        <v>25261.437950838677</v>
      </c>
      <c r="E7" s="7">
        <v>1008.5899999999999</v>
      </c>
      <c r="F7" s="7">
        <v>0</v>
      </c>
      <c r="G7" s="7">
        <v>1008.5899999999999</v>
      </c>
      <c r="H7" s="7">
        <v>24252.847950838677</v>
      </c>
      <c r="I7" s="15"/>
    </row>
    <row r="8" spans="1:9" ht="15.75" thickBot="1">
      <c r="A8" s="6">
        <v>1992</v>
      </c>
      <c r="B8" s="7">
        <v>22771.091000000008</v>
      </c>
      <c r="C8" s="7">
        <v>2945.670840000001</v>
      </c>
      <c r="D8" s="7">
        <v>25716.76184000001</v>
      </c>
      <c r="E8" s="7">
        <v>951.307</v>
      </c>
      <c r="F8" s="7">
        <v>0</v>
      </c>
      <c r="G8" s="7">
        <v>951.307</v>
      </c>
      <c r="H8" s="7">
        <v>24765.45484000001</v>
      </c>
      <c r="I8" s="15"/>
    </row>
    <row r="9" spans="1:9" ht="15.75" thickBot="1">
      <c r="A9" s="6">
        <v>1993</v>
      </c>
      <c r="B9" s="7">
        <v>22109.943</v>
      </c>
      <c r="C9" s="7">
        <v>2853.4351950000005</v>
      </c>
      <c r="D9" s="7">
        <v>24963.378195</v>
      </c>
      <c r="E9" s="7">
        <v>973.386</v>
      </c>
      <c r="F9" s="7">
        <v>0</v>
      </c>
      <c r="G9" s="7">
        <v>973.386</v>
      </c>
      <c r="H9" s="7">
        <v>23989.992195000003</v>
      </c>
      <c r="I9" s="15"/>
    </row>
    <row r="10" spans="1:9" ht="15.75" thickBot="1">
      <c r="A10" s="6">
        <v>1994</v>
      </c>
      <c r="B10" s="7">
        <v>21726.6</v>
      </c>
      <c r="C10" s="7">
        <v>2753.67519</v>
      </c>
      <c r="D10" s="7">
        <v>24480.27519</v>
      </c>
      <c r="E10" s="7">
        <v>1329.006</v>
      </c>
      <c r="F10" s="7">
        <v>0</v>
      </c>
      <c r="G10" s="7">
        <v>1329.006</v>
      </c>
      <c r="H10" s="7">
        <v>23151.26919</v>
      </c>
      <c r="I10" s="15"/>
    </row>
    <row r="11" spans="1:9" ht="15.75" thickBot="1">
      <c r="A11" s="6">
        <v>1995</v>
      </c>
      <c r="B11" s="7">
        <v>22201.812000000005</v>
      </c>
      <c r="C11" s="7">
        <v>2809.485000000001</v>
      </c>
      <c r="D11" s="7">
        <v>25011.297000000006</v>
      </c>
      <c r="E11" s="7">
        <v>1390.812</v>
      </c>
      <c r="F11" s="7">
        <v>0</v>
      </c>
      <c r="G11" s="7">
        <v>1390.812</v>
      </c>
      <c r="H11" s="7">
        <v>23620.485000000008</v>
      </c>
      <c r="I11" s="15"/>
    </row>
    <row r="12" spans="1:9" ht="15.75" thickBot="1">
      <c r="A12" s="6">
        <v>1996</v>
      </c>
      <c r="B12" s="7">
        <v>22741.141000000003</v>
      </c>
      <c r="C12" s="7">
        <v>2881.1636550000003</v>
      </c>
      <c r="D12" s="7">
        <v>25622.304655000004</v>
      </c>
      <c r="E12" s="7">
        <v>1399.188</v>
      </c>
      <c r="F12" s="7">
        <v>0</v>
      </c>
      <c r="G12" s="7">
        <v>1399.188</v>
      </c>
      <c r="H12" s="7">
        <v>24223.116655</v>
      </c>
      <c r="I12" s="15"/>
    </row>
    <row r="13" spans="1:9" ht="15.75" thickBot="1">
      <c r="A13" s="6">
        <v>1997</v>
      </c>
      <c r="B13" s="7">
        <v>23081.712</v>
      </c>
      <c r="C13" s="7">
        <v>2943.27</v>
      </c>
      <c r="D13" s="7">
        <v>26024.982</v>
      </c>
      <c r="E13" s="7">
        <v>1279.712</v>
      </c>
      <c r="F13" s="7">
        <v>0</v>
      </c>
      <c r="G13" s="7">
        <v>1279.712</v>
      </c>
      <c r="H13" s="7">
        <v>24745.27</v>
      </c>
      <c r="I13" s="15"/>
    </row>
    <row r="14" spans="1:9" ht="15.75" thickBot="1">
      <c r="A14" s="6">
        <v>1998</v>
      </c>
      <c r="B14" s="7">
        <v>22975.547000000002</v>
      </c>
      <c r="C14" s="7">
        <v>2928.9610800000005</v>
      </c>
      <c r="D14" s="7">
        <v>25904.508080000003</v>
      </c>
      <c r="E14" s="7">
        <v>1279.539</v>
      </c>
      <c r="F14" s="7">
        <v>0</v>
      </c>
      <c r="G14" s="7">
        <v>1279.539</v>
      </c>
      <c r="H14" s="7">
        <v>24624.969080000003</v>
      </c>
      <c r="I14" s="15"/>
    </row>
    <row r="15" spans="1:9" ht="15.75" thickBot="1">
      <c r="A15" s="6">
        <v>1999</v>
      </c>
      <c r="B15" s="7">
        <v>23165.577921172684</v>
      </c>
      <c r="C15" s="7">
        <v>2950.425000000012</v>
      </c>
      <c r="D15" s="7">
        <v>26116.002921172694</v>
      </c>
      <c r="E15" s="7">
        <v>1310.466</v>
      </c>
      <c r="F15" s="7">
        <v>0.11192117259677571</v>
      </c>
      <c r="G15" s="7">
        <v>1310.5779211725967</v>
      </c>
      <c r="H15" s="7">
        <v>24805.425000000097</v>
      </c>
      <c r="I15" s="15"/>
    </row>
    <row r="16" spans="1:8" ht="15.75" thickBot="1">
      <c r="A16" s="6">
        <v>2000</v>
      </c>
      <c r="B16" s="7">
        <v>24013.75339108503</v>
      </c>
      <c r="C16" s="7">
        <v>3086.4985930350003</v>
      </c>
      <c r="D16" s="7">
        <v>27100.25198412003</v>
      </c>
      <c r="E16" s="7">
        <v>1150.138</v>
      </c>
      <c r="F16" s="7">
        <v>0.6628500850262791</v>
      </c>
      <c r="G16" s="7">
        <v>1150.8008500850262</v>
      </c>
      <c r="H16" s="7">
        <v>25949.451134035004</v>
      </c>
    </row>
    <row r="17" spans="1:8" ht="15.75" thickBot="1">
      <c r="A17" s="6">
        <v>2001</v>
      </c>
      <c r="B17" s="7">
        <v>23480.027290427643</v>
      </c>
      <c r="C17" s="7">
        <v>3020.416735905001</v>
      </c>
      <c r="D17" s="7">
        <v>26500.444026332643</v>
      </c>
      <c r="E17" s="7">
        <v>1104.937</v>
      </c>
      <c r="F17" s="7">
        <v>1.632987427635757</v>
      </c>
      <c r="G17" s="7">
        <v>1106.5699874276356</v>
      </c>
      <c r="H17" s="7">
        <v>25393.874038905007</v>
      </c>
    </row>
    <row r="18" spans="1:8" ht="15.75" thickBot="1">
      <c r="A18" s="6">
        <v>2002</v>
      </c>
      <c r="B18" s="7">
        <v>23600.081166709177</v>
      </c>
      <c r="C18" s="7">
        <v>3009.2123693250005</v>
      </c>
      <c r="D18" s="7">
        <v>26609.293536034176</v>
      </c>
      <c r="E18" s="7">
        <v>1304.7220000000002</v>
      </c>
      <c r="F18" s="7">
        <v>4.897171709175011</v>
      </c>
      <c r="G18" s="7">
        <v>1309.6191717091751</v>
      </c>
      <c r="H18" s="7">
        <v>25299.674364325</v>
      </c>
    </row>
    <row r="19" spans="1:8" ht="15.75" thickBot="1">
      <c r="A19" s="6">
        <v>2003</v>
      </c>
      <c r="B19" s="7">
        <v>24303.741437382363</v>
      </c>
      <c r="C19" s="7">
        <v>3110.952064410001</v>
      </c>
      <c r="D19" s="7">
        <v>27414.693501792364</v>
      </c>
      <c r="E19" s="7">
        <v>1246.2602040000002</v>
      </c>
      <c r="F19" s="7">
        <v>13.391867382356427</v>
      </c>
      <c r="G19" s="7">
        <v>1259.6520713823566</v>
      </c>
      <c r="H19" s="7">
        <v>26155.04143041001</v>
      </c>
    </row>
    <row r="20" spans="1:8" ht="15.75" thickBot="1">
      <c r="A20" s="6">
        <v>2004</v>
      </c>
      <c r="B20" s="7">
        <v>24618.71195072065</v>
      </c>
      <c r="C20" s="7">
        <v>3152.2772303680504</v>
      </c>
      <c r="D20" s="7">
        <v>27770.989181088702</v>
      </c>
      <c r="E20" s="7">
        <v>1244.86999292</v>
      </c>
      <c r="F20" s="7">
        <v>23.640251370649956</v>
      </c>
      <c r="G20" s="7">
        <v>1268.51024429065</v>
      </c>
      <c r="H20" s="7">
        <v>26502.478936798052</v>
      </c>
    </row>
    <row r="21" spans="1:8" ht="15.75" thickBot="1">
      <c r="A21" s="6">
        <v>2005</v>
      </c>
      <c r="B21" s="7">
        <v>24688.86423349614</v>
      </c>
      <c r="C21" s="7">
        <v>3159.1911326260524</v>
      </c>
      <c r="D21" s="7">
        <v>27848.055366122193</v>
      </c>
      <c r="E21" s="7">
        <v>1259.1347450708</v>
      </c>
      <c r="F21" s="7">
        <v>28.313691195325408</v>
      </c>
      <c r="G21" s="7">
        <v>1287.4484362661253</v>
      </c>
      <c r="H21" s="7">
        <v>26560.60692985607</v>
      </c>
    </row>
    <row r="22" spans="1:8" ht="15.75" thickBot="1">
      <c r="A22" s="6">
        <v>2006</v>
      </c>
      <c r="B22" s="7">
        <v>25618.444395661776</v>
      </c>
      <c r="C22" s="7">
        <v>3282.2550000000006</v>
      </c>
      <c r="D22" s="7">
        <v>28900.699395661777</v>
      </c>
      <c r="E22" s="7">
        <v>1273.3095144200925</v>
      </c>
      <c r="F22" s="7">
        <v>32.134881241679174</v>
      </c>
      <c r="G22" s="7">
        <v>1305.4443956617715</v>
      </c>
      <c r="H22" s="7">
        <v>27595.255000000005</v>
      </c>
    </row>
    <row r="23" spans="1:8" ht="15.75" thickBot="1">
      <c r="A23" s="6">
        <v>2007</v>
      </c>
      <c r="B23" s="7">
        <v>25560.977260943848</v>
      </c>
      <c r="C23" s="7">
        <v>3282.834190756501</v>
      </c>
      <c r="D23" s="7">
        <v>28843.81145170035</v>
      </c>
      <c r="E23" s="7">
        <v>1209.152209275891</v>
      </c>
      <c r="F23" s="7">
        <v>34.53474976795127</v>
      </c>
      <c r="G23" s="7">
        <v>1243.6869590438423</v>
      </c>
      <c r="H23" s="7">
        <v>27600.124492656505</v>
      </c>
    </row>
    <row r="24" spans="1:8" ht="15.75" thickBot="1">
      <c r="A24" s="6">
        <v>2008</v>
      </c>
      <c r="B24" s="7">
        <v>26155.11360163585</v>
      </c>
      <c r="C24" s="7">
        <v>3353.2757039609996</v>
      </c>
      <c r="D24" s="7">
        <v>29508.38930559685</v>
      </c>
      <c r="E24" s="7">
        <v>1277.744971583132</v>
      </c>
      <c r="F24" s="7">
        <v>38.28934145272268</v>
      </c>
      <c r="G24" s="7">
        <v>1316.0343130358547</v>
      </c>
      <c r="H24" s="7">
        <v>28192.354992560995</v>
      </c>
    </row>
    <row r="25" spans="1:8" ht="15.75" thickBot="1">
      <c r="A25" s="6">
        <v>2009</v>
      </c>
      <c r="B25" s="7">
        <v>25084.943616890658</v>
      </c>
      <c r="C25" s="7">
        <v>3211.21426032315</v>
      </c>
      <c r="D25" s="7">
        <v>28296.15787721381</v>
      </c>
      <c r="E25" s="7">
        <v>1252.0422718673008</v>
      </c>
      <c r="F25" s="7">
        <v>46.12904633336111</v>
      </c>
      <c r="G25" s="7">
        <v>1298.171318200662</v>
      </c>
      <c r="H25" s="7">
        <v>26997.98655901315</v>
      </c>
    </row>
    <row r="26" spans="1:8" ht="15.75" thickBot="1">
      <c r="A26" s="6">
        <v>2010</v>
      </c>
      <c r="B26" s="7">
        <v>24306.89043187212</v>
      </c>
      <c r="C26" s="7">
        <v>3096.622537552349</v>
      </c>
      <c r="D26" s="7">
        <v>27403.51296942447</v>
      </c>
      <c r="E26" s="7">
        <v>1307.2611951486278</v>
      </c>
      <c r="F26" s="7">
        <v>61.684514113501336</v>
      </c>
      <c r="G26" s="7">
        <v>1368.9457092621292</v>
      </c>
      <c r="H26" s="7">
        <v>26034.56726016234</v>
      </c>
    </row>
    <row r="27" spans="1:8" ht="15.75" thickBot="1">
      <c r="A27" s="6">
        <v>2011</v>
      </c>
      <c r="B27" s="7">
        <v>24546.211423825476</v>
      </c>
      <c r="C27" s="7">
        <v>3125.927974269314</v>
      </c>
      <c r="D27" s="7">
        <v>27672.13939809479</v>
      </c>
      <c r="E27" s="7">
        <v>1306.7073231971415</v>
      </c>
      <c r="F27" s="7">
        <v>84.48206900378675</v>
      </c>
      <c r="G27" s="7">
        <v>1391.1893922009283</v>
      </c>
      <c r="H27" s="7">
        <v>26280.95000589386</v>
      </c>
    </row>
    <row r="28" spans="1:8" ht="15.75" thickBot="1">
      <c r="A28" s="6">
        <v>2012</v>
      </c>
      <c r="B28" s="7">
        <v>25034.524776961945</v>
      </c>
      <c r="C28" s="7">
        <v>3186.8374459478323</v>
      </c>
      <c r="D28" s="7">
        <v>28221.36222290978</v>
      </c>
      <c r="E28" s="7">
        <v>1312.4663939651703</v>
      </c>
      <c r="F28" s="7">
        <v>115.85507967950278</v>
      </c>
      <c r="G28" s="7">
        <v>1428.321473644673</v>
      </c>
      <c r="H28" s="7">
        <v>26793.040749265107</v>
      </c>
    </row>
    <row r="29" spans="1:8" ht="15.75" thickBot="1">
      <c r="A29" s="6">
        <v>2013</v>
      </c>
      <c r="B29" s="7">
        <v>24164.273980269856</v>
      </c>
      <c r="C29" s="7">
        <v>3057.872632334715</v>
      </c>
      <c r="D29" s="7">
        <v>27222.14661260457</v>
      </c>
      <c r="E29" s="7">
        <v>1349.8118900255188</v>
      </c>
      <c r="F29" s="7">
        <v>163.55370257978512</v>
      </c>
      <c r="G29" s="7">
        <v>1513.3655926053038</v>
      </c>
      <c r="H29" s="7">
        <v>25708.781019999267</v>
      </c>
    </row>
    <row r="30" spans="1:8" ht="15.75" thickBot="1">
      <c r="A30" s="6">
        <v>2014</v>
      </c>
      <c r="B30" s="7">
        <v>24939.476199966906</v>
      </c>
      <c r="C30" s="7">
        <v>3167.366221487297</v>
      </c>
      <c r="D30" s="7">
        <v>28106.842421454203</v>
      </c>
      <c r="E30" s="7">
        <v>1264.7610211252631</v>
      </c>
      <c r="F30" s="7">
        <v>212.74316782462938</v>
      </c>
      <c r="G30" s="7">
        <v>1477.5041889498925</v>
      </c>
      <c r="H30" s="7">
        <v>26629.33823250431</v>
      </c>
    </row>
    <row r="31" spans="1:8" ht="15.75" thickBot="1">
      <c r="A31" s="6">
        <v>2015</v>
      </c>
      <c r="B31" s="7">
        <v>24869.65610174745</v>
      </c>
      <c r="C31" s="7">
        <v>3151.3399762848653</v>
      </c>
      <c r="D31" s="7">
        <v>28020.996078032313</v>
      </c>
      <c r="E31" s="7">
        <v>1261.5986609140105</v>
      </c>
      <c r="F31" s="7">
        <v>264.79835724184466</v>
      </c>
      <c r="G31" s="7">
        <v>1526.3970181558552</v>
      </c>
      <c r="H31" s="7">
        <v>26494.59905987646</v>
      </c>
    </row>
    <row r="32" spans="1:8" ht="15.75" thickBot="1">
      <c r="A32" s="6">
        <v>2016</v>
      </c>
      <c r="B32" s="7">
        <v>24239.26699447093</v>
      </c>
      <c r="C32" s="7">
        <v>3040.2646069180114</v>
      </c>
      <c r="D32" s="7">
        <v>27279.531601388942</v>
      </c>
      <c r="E32" s="7">
        <v>1376.4939344491463</v>
      </c>
      <c r="F32" s="7">
        <v>318.1515506223729</v>
      </c>
      <c r="G32" s="7">
        <v>1694.6454850715193</v>
      </c>
      <c r="H32" s="7">
        <v>25584.886116317422</v>
      </c>
    </row>
    <row r="33" spans="1:8" ht="15.75" thickBot="1">
      <c r="A33" s="6">
        <v>2017</v>
      </c>
      <c r="B33" s="7">
        <v>24275.54990503584</v>
      </c>
      <c r="C33" s="7">
        <v>2971.551659564346</v>
      </c>
      <c r="D33" s="7">
        <v>27247.101564600187</v>
      </c>
      <c r="E33" s="7">
        <v>1833.137145655909</v>
      </c>
      <c r="F33" s="7">
        <v>382.56082811346045</v>
      </c>
      <c r="G33" s="7">
        <v>2215.6979737693696</v>
      </c>
      <c r="H33" s="7">
        <v>25031.403590830818</v>
      </c>
    </row>
    <row r="34" spans="1:8" ht="15.75" thickBot="1">
      <c r="A34" s="6">
        <v>2018</v>
      </c>
      <c r="B34" s="7">
        <v>24486.796606569507</v>
      </c>
      <c r="C34" s="7">
        <v>2987.9481586758957</v>
      </c>
      <c r="D34" s="7">
        <v>27474.744765245403</v>
      </c>
      <c r="E34" s="7">
        <v>1836.070305690991</v>
      </c>
      <c r="F34" s="7">
        <v>444.6085206716649</v>
      </c>
      <c r="G34" s="7">
        <v>2280.678826362656</v>
      </c>
      <c r="H34" s="7">
        <v>25194.065938882748</v>
      </c>
    </row>
    <row r="35" spans="1:8" ht="15.75" thickBot="1">
      <c r="A35" s="6">
        <v>2019</v>
      </c>
      <c r="B35" s="7">
        <v>24735.24846199544</v>
      </c>
      <c r="C35" s="7">
        <v>3008.4292812813364</v>
      </c>
      <c r="D35" s="7">
        <v>27743.677743276778</v>
      </c>
      <c r="E35" s="7">
        <v>1839.242742203745</v>
      </c>
      <c r="F35" s="7">
        <v>512.7965767146588</v>
      </c>
      <c r="G35" s="7">
        <v>2352.0393189184038</v>
      </c>
      <c r="H35" s="7">
        <v>25391.638424358374</v>
      </c>
    </row>
    <row r="36" spans="1:8" ht="15.75" thickBot="1">
      <c r="A36" s="6">
        <v>2020</v>
      </c>
      <c r="B36" s="7">
        <v>25027.767594291166</v>
      </c>
      <c r="C36" s="7">
        <v>3034.5543290885757</v>
      </c>
      <c r="D36" s="7">
        <v>28062.321923379743</v>
      </c>
      <c r="E36" s="7">
        <v>1842.1563004900968</v>
      </c>
      <c r="F36" s="7">
        <v>582.789544739249</v>
      </c>
      <c r="G36" s="7">
        <v>2424.9458452293457</v>
      </c>
      <c r="H36" s="7">
        <v>25637.376078150395</v>
      </c>
    </row>
    <row r="37" spans="1:8" ht="15.75" thickBot="1">
      <c r="A37" s="6">
        <v>2021</v>
      </c>
      <c r="B37" s="7">
        <v>25346.69005133357</v>
      </c>
      <c r="C37" s="7">
        <v>3063.9627482766114</v>
      </c>
      <c r="D37" s="7">
        <v>28410.652799610183</v>
      </c>
      <c r="E37" s="7">
        <v>1844.6502899764728</v>
      </c>
      <c r="F37" s="7">
        <v>654.5436331286634</v>
      </c>
      <c r="G37" s="7">
        <v>2499.193923105136</v>
      </c>
      <c r="H37" s="7">
        <v>25911.458876505047</v>
      </c>
    </row>
    <row r="38" spans="1:8" ht="15.75" thickBot="1">
      <c r="A38" s="6">
        <v>2022</v>
      </c>
      <c r="B38" s="7">
        <v>25656.37613870344</v>
      </c>
      <c r="C38" s="7">
        <v>3092.0221080142096</v>
      </c>
      <c r="D38" s="7">
        <v>28748.39824671765</v>
      </c>
      <c r="E38" s="7">
        <v>1846.591508008416</v>
      </c>
      <c r="F38" s="7">
        <v>727.0362438102401</v>
      </c>
      <c r="G38" s="7">
        <v>2573.627751818656</v>
      </c>
      <c r="H38" s="7">
        <v>26174.770494898996</v>
      </c>
    </row>
    <row r="39" spans="1:8" ht="15.75" thickBot="1">
      <c r="A39" s="6">
        <v>2023</v>
      </c>
      <c r="B39" s="7">
        <v>25911.969667184</v>
      </c>
      <c r="C39" s="7">
        <v>3112.9999500825934</v>
      </c>
      <c r="D39" s="7">
        <v>29024.969617266594</v>
      </c>
      <c r="E39" s="7">
        <v>1847.5694541775847</v>
      </c>
      <c r="F39" s="7">
        <v>798.6693638786037</v>
      </c>
      <c r="G39" s="7">
        <v>2646.2388180561884</v>
      </c>
      <c r="H39" s="7">
        <v>26378.730799210403</v>
      </c>
    </row>
    <row r="40" spans="1:8" ht="15.75" thickBot="1">
      <c r="A40" s="6">
        <v>2024</v>
      </c>
      <c r="B40" s="7">
        <v>26149.72983277635</v>
      </c>
      <c r="C40" s="7">
        <v>3131.903364201843</v>
      </c>
      <c r="D40" s="7">
        <v>29281.633196978193</v>
      </c>
      <c r="E40" s="7">
        <v>1847.757749489338</v>
      </c>
      <c r="F40" s="7">
        <v>868.2756117184599</v>
      </c>
      <c r="G40" s="7">
        <v>2716.033361207798</v>
      </c>
      <c r="H40" s="7">
        <v>26565.599835770394</v>
      </c>
    </row>
    <row r="41" spans="1:8" ht="15.75" thickBot="1">
      <c r="A41" s="6">
        <v>2025</v>
      </c>
      <c r="B41" s="7">
        <v>26364.012398198403</v>
      </c>
      <c r="C41" s="7">
        <v>3148.005368863635</v>
      </c>
      <c r="D41" s="7">
        <v>29512.01776706204</v>
      </c>
      <c r="E41" s="7">
        <v>1847.1348955047179</v>
      </c>
      <c r="F41" s="7">
        <v>935.7268022443105</v>
      </c>
      <c r="G41" s="7">
        <v>2782.8616977490283</v>
      </c>
      <c r="H41" s="7">
        <v>26729.156069313012</v>
      </c>
    </row>
    <row r="42" spans="1:8" ht="15.75" thickBot="1">
      <c r="A42" s="6">
        <v>2026</v>
      </c>
      <c r="B42" s="7">
        <v>26576.25054799732</v>
      </c>
      <c r="C42" s="7">
        <v>3164.139429640514</v>
      </c>
      <c r="D42" s="7">
        <v>29740.38997763783</v>
      </c>
      <c r="E42" s="7">
        <v>1845.7869738117747</v>
      </c>
      <c r="F42" s="7">
        <v>1001.2167293488092</v>
      </c>
      <c r="G42" s="7">
        <v>2847.003703160584</v>
      </c>
      <c r="H42" s="7">
        <v>26893.38627447725</v>
      </c>
    </row>
    <row r="43" spans="1:8" ht="15.75" thickBot="1">
      <c r="A43" s="6">
        <v>2027</v>
      </c>
      <c r="B43" s="7">
        <v>26773.67674384198</v>
      </c>
      <c r="C43" s="7">
        <v>3177.5930983890594</v>
      </c>
      <c r="D43" s="7">
        <v>29951.269842231042</v>
      </c>
      <c r="E43" s="7">
        <v>1844.4841638916091</v>
      </c>
      <c r="F43" s="7">
        <v>1068.7918664023214</v>
      </c>
      <c r="G43" s="7">
        <v>2913.2760302939305</v>
      </c>
      <c r="H43" s="7">
        <v>27037.993811937107</v>
      </c>
    </row>
    <row r="44" spans="1:8" ht="15.75" thickBot="1">
      <c r="A44" s="6">
        <v>2028</v>
      </c>
      <c r="B44" s="7">
        <v>26958.466907996597</v>
      </c>
      <c r="C44" s="7">
        <v>3189.069034215928</v>
      </c>
      <c r="D44" s="7">
        <v>30147.535942212526</v>
      </c>
      <c r="E44" s="7">
        <v>1843.2263056754302</v>
      </c>
      <c r="F44" s="7">
        <v>1135.1157680876302</v>
      </c>
      <c r="G44" s="7">
        <v>2978.3420737630604</v>
      </c>
      <c r="H44" s="7">
        <v>27169.193868449467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55</v>
      </c>
      <c r="B46" s="34"/>
      <c r="C46" s="34"/>
      <c r="D46" s="34"/>
      <c r="E46" s="34"/>
    </row>
    <row r="47" ht="13.5" customHeight="1">
      <c r="A47" s="4"/>
    </row>
    <row r="48" spans="1:8" ht="15.75">
      <c r="A48" s="31" t="s">
        <v>24</v>
      </c>
      <c r="B48" s="31"/>
      <c r="C48" s="31"/>
      <c r="D48" s="31"/>
      <c r="E48" s="31"/>
      <c r="F48" s="31"/>
      <c r="G48" s="31"/>
      <c r="H48" s="31"/>
    </row>
    <row r="49" spans="1:9" ht="15">
      <c r="A49" s="8" t="s">
        <v>25</v>
      </c>
      <c r="B49" s="13">
        <f>EXP((LN(B16/B6)/10))-1</f>
        <v>0.004157840585798711</v>
      </c>
      <c r="C49" s="13">
        <f aca="true" t="shared" si="0" ref="C49:H49">EXP((LN(C16/C6)/10))-1</f>
        <v>0.0030996650317527408</v>
      </c>
      <c r="D49" s="13">
        <f t="shared" si="0"/>
        <v>0.004036701940986376</v>
      </c>
      <c r="E49" s="13">
        <f t="shared" si="0"/>
        <v>0.028124986730014623</v>
      </c>
      <c r="F49" s="14" t="s">
        <v>59</v>
      </c>
      <c r="G49" s="13">
        <f t="shared" si="0"/>
        <v>0.02818422449605862</v>
      </c>
      <c r="H49" s="13">
        <f t="shared" si="0"/>
        <v>0.0030996650317527408</v>
      </c>
      <c r="I49" s="13"/>
    </row>
    <row r="50" spans="1:9" ht="15">
      <c r="A50" s="8" t="s">
        <v>26</v>
      </c>
      <c r="B50" s="13">
        <f>EXP((LN(B31/B16)/15))-1</f>
        <v>0.0023375081028476075</v>
      </c>
      <c r="C50" s="13">
        <f aca="true" t="shared" si="1" ref="C50:H50">EXP((LN(C31/C16)/15))-1</f>
        <v>0.001386990628023943</v>
      </c>
      <c r="D50" s="13">
        <f t="shared" si="1"/>
        <v>0.0022298867043015758</v>
      </c>
      <c r="E50" s="13">
        <f t="shared" si="1"/>
        <v>0.006185569447733963</v>
      </c>
      <c r="F50" s="13">
        <f t="shared" si="1"/>
        <v>0.4908478774523093</v>
      </c>
      <c r="G50" s="13">
        <f t="shared" si="1"/>
        <v>0.01900853675590919</v>
      </c>
      <c r="H50" s="13">
        <f t="shared" si="1"/>
        <v>0.001386990628023943</v>
      </c>
      <c r="I50" s="13"/>
    </row>
    <row r="51" spans="1:9" ht="15">
      <c r="A51" s="8" t="s">
        <v>27</v>
      </c>
      <c r="B51" s="13">
        <f aca="true" t="shared" si="2" ref="B51:H51">EXP((LN(B36/B31)/5))-1</f>
        <v>0.0012683000891307028</v>
      </c>
      <c r="C51" s="13">
        <f t="shared" si="2"/>
        <v>-0.007524186859224735</v>
      </c>
      <c r="D51" s="13">
        <f t="shared" si="2"/>
        <v>0.00029478957533890515</v>
      </c>
      <c r="E51" s="13">
        <f t="shared" si="2"/>
        <v>0.0786512504796324</v>
      </c>
      <c r="F51" s="13">
        <f t="shared" si="2"/>
        <v>0.17089861712508947</v>
      </c>
      <c r="G51" s="13">
        <f t="shared" si="2"/>
        <v>0.09700070594489274</v>
      </c>
      <c r="H51" s="13">
        <f t="shared" si="2"/>
        <v>-0.00655633550327106</v>
      </c>
      <c r="I51" s="13"/>
    </row>
    <row r="52" spans="1:9" ht="15">
      <c r="A52" s="8" t="s">
        <v>58</v>
      </c>
      <c r="B52" s="13">
        <f aca="true" t="shared" si="3" ref="B52:H52">EXP((LN(B44/B31)/13))-1</f>
        <v>0.006223051619965725</v>
      </c>
      <c r="C52" s="13">
        <f t="shared" si="3"/>
        <v>0.0009159025457092795</v>
      </c>
      <c r="D52" s="13">
        <f t="shared" si="3"/>
        <v>0.0056427146401638595</v>
      </c>
      <c r="E52" s="13">
        <f t="shared" si="3"/>
        <v>0.029593890768949915</v>
      </c>
      <c r="F52" s="13">
        <f t="shared" si="3"/>
        <v>0.11847167455527474</v>
      </c>
      <c r="G52" s="13">
        <f t="shared" si="3"/>
        <v>0.052764696625065</v>
      </c>
      <c r="H52" s="13">
        <f t="shared" si="3"/>
        <v>0.0019359368896800788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2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6" t="s">
        <v>82</v>
      </c>
      <c r="B1" s="36"/>
      <c r="C1" s="36"/>
      <c r="D1" s="36"/>
      <c r="E1" s="36"/>
      <c r="F1" s="36"/>
      <c r="G1" s="36"/>
      <c r="H1" s="36"/>
    </row>
    <row r="2" spans="1:10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</row>
    <row r="3" spans="1:8" ht="15.75" customHeight="1">
      <c r="A3" s="36" t="s">
        <v>69</v>
      </c>
      <c r="B3" s="36"/>
      <c r="C3" s="36"/>
      <c r="D3" s="36"/>
      <c r="E3" s="36"/>
      <c r="F3" s="36"/>
      <c r="G3" s="36"/>
      <c r="H3" s="36"/>
    </row>
    <row r="4" ht="13.5" customHeight="1" thickBot="1">
      <c r="A4" s="18"/>
    </row>
    <row r="5" spans="1:9" ht="39" thickBot="1">
      <c r="A5" s="23" t="s">
        <v>11</v>
      </c>
      <c r="B5" s="23" t="s">
        <v>12</v>
      </c>
      <c r="C5" s="23" t="s">
        <v>68</v>
      </c>
      <c r="D5" s="23" t="s">
        <v>14</v>
      </c>
      <c r="E5" s="23" t="s">
        <v>67</v>
      </c>
      <c r="F5" s="23" t="s">
        <v>56</v>
      </c>
      <c r="G5" s="23" t="s">
        <v>18</v>
      </c>
      <c r="H5" s="23" t="s">
        <v>66</v>
      </c>
      <c r="I5" s="23" t="s">
        <v>65</v>
      </c>
    </row>
    <row r="6" spans="1:9" ht="13.5" thickBot="1">
      <c r="A6" s="22">
        <v>1990</v>
      </c>
      <c r="B6" s="21">
        <v>1446.554219784947</v>
      </c>
      <c r="C6" s="21">
        <v>0</v>
      </c>
      <c r="D6" s="21">
        <v>2619.806072778991</v>
      </c>
      <c r="E6" s="21">
        <v>0</v>
      </c>
      <c r="F6" s="21">
        <v>676.1830323411475</v>
      </c>
      <c r="G6" s="21">
        <v>8.293061182507032</v>
      </c>
      <c r="H6" s="21">
        <v>200.65864296365208</v>
      </c>
      <c r="I6" s="21">
        <v>4951.495029051245</v>
      </c>
    </row>
    <row r="7" spans="1:9" ht="13.5" thickBot="1">
      <c r="A7" s="22">
        <v>1991</v>
      </c>
      <c r="B7" s="21">
        <v>1537.8631622286343</v>
      </c>
      <c r="C7" s="21">
        <v>0</v>
      </c>
      <c r="D7" s="21">
        <v>2352.8743215098693</v>
      </c>
      <c r="E7" s="21">
        <v>0</v>
      </c>
      <c r="F7" s="21">
        <v>688.3648815849376</v>
      </c>
      <c r="G7" s="21">
        <v>10.332686969766828</v>
      </c>
      <c r="H7" s="21">
        <v>215.4994939093551</v>
      </c>
      <c r="I7" s="21">
        <v>4804.934546202564</v>
      </c>
    </row>
    <row r="8" spans="1:9" ht="13.5" thickBot="1">
      <c r="A8" s="22">
        <v>1992</v>
      </c>
      <c r="B8" s="21">
        <v>1562.8682100757426</v>
      </c>
      <c r="C8" s="21">
        <v>0</v>
      </c>
      <c r="D8" s="21">
        <v>2447.509683895349</v>
      </c>
      <c r="E8" s="21">
        <v>0</v>
      </c>
      <c r="F8" s="21">
        <v>723.7399200439918</v>
      </c>
      <c r="G8" s="21">
        <v>10.882124539129972</v>
      </c>
      <c r="H8" s="21">
        <v>223.08467219497993</v>
      </c>
      <c r="I8" s="21">
        <v>4968.084610749194</v>
      </c>
    </row>
    <row r="9" spans="1:9" ht="13.5" thickBot="1">
      <c r="A9" s="22">
        <v>1993</v>
      </c>
      <c r="B9" s="21">
        <v>1276.2954429891329</v>
      </c>
      <c r="C9" s="21">
        <v>0</v>
      </c>
      <c r="D9" s="21">
        <v>2280.8813129747846</v>
      </c>
      <c r="E9" s="21">
        <v>0</v>
      </c>
      <c r="F9" s="21">
        <v>605.050357130302</v>
      </c>
      <c r="G9" s="21">
        <v>9.753600025174276</v>
      </c>
      <c r="H9" s="21">
        <v>225.865736386603</v>
      </c>
      <c r="I9" s="21">
        <v>4397.846449505997</v>
      </c>
    </row>
    <row r="10" spans="1:9" ht="13.5" thickBot="1">
      <c r="A10" s="22">
        <v>1994</v>
      </c>
      <c r="B10" s="21">
        <v>1469.9036811978867</v>
      </c>
      <c r="C10" s="21">
        <v>0</v>
      </c>
      <c r="D10" s="21">
        <v>2349.1392622358685</v>
      </c>
      <c r="E10" s="21">
        <v>0</v>
      </c>
      <c r="F10" s="21">
        <v>677.2743814944822</v>
      </c>
      <c r="G10" s="21">
        <v>11.940589340489051</v>
      </c>
      <c r="H10" s="21">
        <v>241.1211288057661</v>
      </c>
      <c r="I10" s="21">
        <v>4749.379043074493</v>
      </c>
    </row>
    <row r="11" spans="1:9" ht="13.5" thickBot="1">
      <c r="A11" s="22">
        <v>1995</v>
      </c>
      <c r="B11" s="21">
        <v>1528.7603392346289</v>
      </c>
      <c r="C11" s="21">
        <v>0</v>
      </c>
      <c r="D11" s="21">
        <v>2314.2375122706694</v>
      </c>
      <c r="E11" s="21">
        <v>0</v>
      </c>
      <c r="F11" s="21">
        <v>606.1639417314218</v>
      </c>
      <c r="G11" s="21">
        <v>10.625973660797706</v>
      </c>
      <c r="H11" s="21">
        <v>227.76537057936363</v>
      </c>
      <c r="I11" s="21">
        <v>4687.553137476882</v>
      </c>
    </row>
    <row r="12" spans="1:9" ht="13.5" thickBot="1">
      <c r="A12" s="22">
        <v>1996</v>
      </c>
      <c r="B12" s="21">
        <v>1415.4038206076712</v>
      </c>
      <c r="C12" s="21">
        <v>0</v>
      </c>
      <c r="D12" s="21">
        <v>2391.735188270371</v>
      </c>
      <c r="E12" s="21">
        <v>0</v>
      </c>
      <c r="F12" s="21">
        <v>740.3922605620741</v>
      </c>
      <c r="G12" s="21">
        <v>13.249912386245482</v>
      </c>
      <c r="H12" s="21">
        <v>268.2232498143329</v>
      </c>
      <c r="I12" s="21">
        <v>4829.004431640695</v>
      </c>
    </row>
    <row r="13" spans="1:9" ht="13.5" thickBot="1">
      <c r="A13" s="22">
        <v>1997</v>
      </c>
      <c r="B13" s="21">
        <v>1852.2719308367573</v>
      </c>
      <c r="C13" s="21">
        <v>0</v>
      </c>
      <c r="D13" s="21">
        <v>2424.8906827297483</v>
      </c>
      <c r="E13" s="21">
        <v>0</v>
      </c>
      <c r="F13" s="21">
        <v>695.9140386465185</v>
      </c>
      <c r="G13" s="21">
        <v>13.055368927913428</v>
      </c>
      <c r="H13" s="21">
        <v>270.85134099963363</v>
      </c>
      <c r="I13" s="21">
        <v>5256.983362140571</v>
      </c>
    </row>
    <row r="14" spans="1:9" ht="13.5" thickBot="1">
      <c r="A14" s="22">
        <v>1998</v>
      </c>
      <c r="B14" s="21">
        <v>1716.8844760617073</v>
      </c>
      <c r="C14" s="21">
        <v>0</v>
      </c>
      <c r="D14" s="21">
        <v>2564.681304910959</v>
      </c>
      <c r="E14" s="21">
        <v>0</v>
      </c>
      <c r="F14" s="21">
        <v>704.3765558706532</v>
      </c>
      <c r="G14" s="21">
        <v>13.089300611226843</v>
      </c>
      <c r="H14" s="21">
        <v>268.92225242473694</v>
      </c>
      <c r="I14" s="21">
        <v>5267.953889879283</v>
      </c>
    </row>
    <row r="15" spans="1:9" ht="13.5" thickBot="1">
      <c r="A15" s="22">
        <v>1999</v>
      </c>
      <c r="B15" s="21">
        <v>1717.8533299321505</v>
      </c>
      <c r="C15" s="21">
        <v>0</v>
      </c>
      <c r="D15" s="21">
        <v>2455.021668079871</v>
      </c>
      <c r="E15" s="21">
        <v>0</v>
      </c>
      <c r="F15" s="21">
        <v>618.9740753890899</v>
      </c>
      <c r="G15" s="21">
        <v>18.19611660546318</v>
      </c>
      <c r="H15" s="21">
        <v>271.2740838142811</v>
      </c>
      <c r="I15" s="21">
        <v>5081.3192738208545</v>
      </c>
    </row>
    <row r="16" spans="1:9" ht="13.5" thickBot="1">
      <c r="A16" s="22">
        <v>2000</v>
      </c>
      <c r="B16" s="21">
        <v>1693.1128578705352</v>
      </c>
      <c r="C16" s="21">
        <v>0</v>
      </c>
      <c r="D16" s="21">
        <v>2424.1606594038863</v>
      </c>
      <c r="E16" s="21">
        <v>0</v>
      </c>
      <c r="F16" s="21">
        <v>598.6480993839868</v>
      </c>
      <c r="G16" s="21">
        <v>14.042178939934745</v>
      </c>
      <c r="H16" s="21">
        <v>272.2114354080285</v>
      </c>
      <c r="I16" s="21">
        <v>5002.175231006372</v>
      </c>
    </row>
    <row r="17" spans="1:9" ht="13.5" thickBot="1">
      <c r="A17" s="22">
        <v>2001</v>
      </c>
      <c r="B17" s="21">
        <v>1524.2345632094527</v>
      </c>
      <c r="C17" s="21">
        <v>0</v>
      </c>
      <c r="D17" s="21">
        <v>2132.8632657704748</v>
      </c>
      <c r="E17" s="21">
        <v>0</v>
      </c>
      <c r="F17" s="21">
        <v>583.3152898695006</v>
      </c>
      <c r="G17" s="21">
        <v>13.944616718294512</v>
      </c>
      <c r="H17" s="21">
        <v>259.89891072056736</v>
      </c>
      <c r="I17" s="21">
        <v>4514.25664628829</v>
      </c>
    </row>
    <row r="18" spans="1:9" ht="13.5" thickBot="1">
      <c r="A18" s="22">
        <v>2002</v>
      </c>
      <c r="B18" s="21">
        <v>1665.9410942428729</v>
      </c>
      <c r="C18" s="21">
        <v>0</v>
      </c>
      <c r="D18" s="21">
        <v>2368.7199043789715</v>
      </c>
      <c r="E18" s="21">
        <v>0</v>
      </c>
      <c r="F18" s="21">
        <v>614.3155199593966</v>
      </c>
      <c r="G18" s="21">
        <v>12.75255623263983</v>
      </c>
      <c r="H18" s="21">
        <v>280.60475258532637</v>
      </c>
      <c r="I18" s="21">
        <v>4942.333827399208</v>
      </c>
    </row>
    <row r="19" spans="1:9" ht="13.5" thickBot="1">
      <c r="A19" s="22">
        <v>2003</v>
      </c>
      <c r="B19" s="21">
        <v>1809.9296242833425</v>
      </c>
      <c r="C19" s="21">
        <v>0</v>
      </c>
      <c r="D19" s="21">
        <v>2435.452449063463</v>
      </c>
      <c r="E19" s="21">
        <v>0</v>
      </c>
      <c r="F19" s="21">
        <v>602.3367339875458</v>
      </c>
      <c r="G19" s="21">
        <v>12.645924535654958</v>
      </c>
      <c r="H19" s="21">
        <v>278.5606601683342</v>
      </c>
      <c r="I19" s="21">
        <v>5138.92539203834</v>
      </c>
    </row>
    <row r="20" spans="1:9" ht="13.5" thickBot="1">
      <c r="A20" s="22">
        <v>2004</v>
      </c>
      <c r="B20" s="21">
        <v>1830.096665990132</v>
      </c>
      <c r="C20" s="21">
        <v>0</v>
      </c>
      <c r="D20" s="21">
        <v>2482.303371662357</v>
      </c>
      <c r="E20" s="21">
        <v>0</v>
      </c>
      <c r="F20" s="21">
        <v>586.5002827774897</v>
      </c>
      <c r="G20" s="21">
        <v>18.764701888380728</v>
      </c>
      <c r="H20" s="21">
        <v>230.81707805600638</v>
      </c>
      <c r="I20" s="21">
        <v>5148.482100374366</v>
      </c>
    </row>
    <row r="21" spans="1:9" ht="13.5" thickBot="1">
      <c r="A21" s="22">
        <v>2005</v>
      </c>
      <c r="B21" s="21">
        <v>1907.1322833994777</v>
      </c>
      <c r="C21" s="21">
        <v>0</v>
      </c>
      <c r="D21" s="21">
        <v>2494.2941449259474</v>
      </c>
      <c r="E21" s="21">
        <v>0</v>
      </c>
      <c r="F21" s="21">
        <v>652.9577530084977</v>
      </c>
      <c r="G21" s="21">
        <v>11.434107418754948</v>
      </c>
      <c r="H21" s="21">
        <v>251.41885093529143</v>
      </c>
      <c r="I21" s="21">
        <v>5317.23713968797</v>
      </c>
    </row>
    <row r="22" spans="1:9" ht="13.5" thickBot="1">
      <c r="A22" s="22">
        <v>2006</v>
      </c>
      <c r="B22" s="21">
        <v>2029.7438294370827</v>
      </c>
      <c r="C22" s="21">
        <v>0</v>
      </c>
      <c r="D22" s="21">
        <v>2763.811044477458</v>
      </c>
      <c r="E22" s="21">
        <v>0</v>
      </c>
      <c r="F22" s="21">
        <v>665.2052676093462</v>
      </c>
      <c r="G22" s="21">
        <v>11.540640097144273</v>
      </c>
      <c r="H22" s="21">
        <v>237.0291370735931</v>
      </c>
      <c r="I22" s="21">
        <v>5707.329918694624</v>
      </c>
    </row>
    <row r="23" spans="1:9" ht="13.5" thickBot="1">
      <c r="A23" s="22">
        <v>2007</v>
      </c>
      <c r="B23" s="21">
        <v>2167.8314872820993</v>
      </c>
      <c r="C23" s="21">
        <v>0</v>
      </c>
      <c r="D23" s="21">
        <v>2577.5869353480084</v>
      </c>
      <c r="E23" s="21">
        <v>0</v>
      </c>
      <c r="F23" s="21">
        <v>653.3239996324656</v>
      </c>
      <c r="G23" s="21">
        <v>12.276858246189871</v>
      </c>
      <c r="H23" s="21">
        <v>260.76775316541534</v>
      </c>
      <c r="I23" s="21">
        <v>5671.787033674179</v>
      </c>
    </row>
    <row r="24" spans="1:9" ht="13.5" thickBot="1">
      <c r="A24" s="22">
        <v>2008</v>
      </c>
      <c r="B24" s="21">
        <v>2038.2862555702773</v>
      </c>
      <c r="C24" s="21">
        <v>0</v>
      </c>
      <c r="D24" s="21">
        <v>2689.6360848492577</v>
      </c>
      <c r="E24" s="21">
        <v>0</v>
      </c>
      <c r="F24" s="21">
        <v>619.0486583349259</v>
      </c>
      <c r="G24" s="21">
        <v>13.53808586837661</v>
      </c>
      <c r="H24" s="21">
        <v>260.7140240724265</v>
      </c>
      <c r="I24" s="21">
        <v>5621.223108695264</v>
      </c>
    </row>
    <row r="25" spans="1:9" ht="13.5" thickBot="1">
      <c r="A25" s="22">
        <v>2009</v>
      </c>
      <c r="B25" s="21">
        <v>1921.0331808309159</v>
      </c>
      <c r="C25" s="21">
        <v>0</v>
      </c>
      <c r="D25" s="21">
        <v>2580.650020586004</v>
      </c>
      <c r="E25" s="21">
        <v>0</v>
      </c>
      <c r="F25" s="21">
        <v>547.6876753566659</v>
      </c>
      <c r="G25" s="21">
        <v>2.773580299576082</v>
      </c>
      <c r="H25" s="21">
        <v>303.5627599933625</v>
      </c>
      <c r="I25" s="21">
        <v>5355.707217066524</v>
      </c>
    </row>
    <row r="26" spans="1:9" ht="13.5" thickBot="1">
      <c r="A26" s="22">
        <v>2010</v>
      </c>
      <c r="B26" s="21">
        <v>2180.511638010714</v>
      </c>
      <c r="C26" s="21">
        <v>0</v>
      </c>
      <c r="D26" s="21">
        <v>2698.942646213695</v>
      </c>
      <c r="E26" s="21">
        <v>0</v>
      </c>
      <c r="F26" s="21">
        <v>549.7436469439986</v>
      </c>
      <c r="G26" s="21">
        <v>2.9924471005992053</v>
      </c>
      <c r="H26" s="21">
        <v>318.11110213366163</v>
      </c>
      <c r="I26" s="21">
        <v>5750.301480402668</v>
      </c>
    </row>
    <row r="27" spans="1:9" ht="13.5" thickBot="1">
      <c r="A27" s="22">
        <v>2011</v>
      </c>
      <c r="B27" s="21">
        <v>2175.4978282189763</v>
      </c>
      <c r="C27" s="21">
        <v>0</v>
      </c>
      <c r="D27" s="21">
        <v>2439.0106732309514</v>
      </c>
      <c r="E27" s="21">
        <v>0</v>
      </c>
      <c r="F27" s="21">
        <v>601.1547652576068</v>
      </c>
      <c r="G27" s="21">
        <v>3.795195738084082</v>
      </c>
      <c r="H27" s="21">
        <v>324.26440498103455</v>
      </c>
      <c r="I27" s="21">
        <v>5543.722867426653</v>
      </c>
    </row>
    <row r="28" spans="1:9" ht="13.5" thickBot="1">
      <c r="A28" s="22">
        <v>2012</v>
      </c>
      <c r="B28" s="21">
        <v>2013.488722829097</v>
      </c>
      <c r="C28" s="21">
        <v>0</v>
      </c>
      <c r="D28" s="21">
        <v>2615.9504979986245</v>
      </c>
      <c r="E28" s="21">
        <v>0</v>
      </c>
      <c r="F28" s="21">
        <v>531.4750225017324</v>
      </c>
      <c r="G28" s="21">
        <v>11.214063178442288</v>
      </c>
      <c r="H28" s="21">
        <v>273.9014352704126</v>
      </c>
      <c r="I28" s="21">
        <v>5446.029741778309</v>
      </c>
    </row>
    <row r="29" spans="1:9" ht="13.5" thickBot="1">
      <c r="A29" s="22">
        <v>2013</v>
      </c>
      <c r="B29" s="21">
        <v>2308.521365092108</v>
      </c>
      <c r="C29" s="21">
        <v>0</v>
      </c>
      <c r="D29" s="21">
        <v>2431.51464748628</v>
      </c>
      <c r="E29" s="21">
        <v>0</v>
      </c>
      <c r="F29" s="21">
        <v>567.6107902180077</v>
      </c>
      <c r="G29" s="21">
        <v>7.203735769713717</v>
      </c>
      <c r="H29" s="21">
        <v>219.71937983864757</v>
      </c>
      <c r="I29" s="21">
        <v>5534.569918404756</v>
      </c>
    </row>
    <row r="30" spans="1:9" ht="13.5" thickBot="1">
      <c r="A30" s="22">
        <v>2014</v>
      </c>
      <c r="B30" s="21">
        <v>2371.53658331631</v>
      </c>
      <c r="C30" s="21">
        <v>0</v>
      </c>
      <c r="D30" s="21">
        <v>2864.082474993005</v>
      </c>
      <c r="E30" s="21">
        <v>0</v>
      </c>
      <c r="F30" s="21">
        <v>554.4635248964559</v>
      </c>
      <c r="G30" s="21">
        <v>2.7778366318308256</v>
      </c>
      <c r="H30" s="21">
        <v>170.26346930288474</v>
      </c>
      <c r="I30" s="21">
        <v>5963.1238891404855</v>
      </c>
    </row>
    <row r="31" spans="1:9" ht="13.5" thickBot="1">
      <c r="A31" s="22">
        <v>2015</v>
      </c>
      <c r="B31" s="21">
        <v>2206.5494636707162</v>
      </c>
      <c r="C31" s="21">
        <v>8.38735005293467</v>
      </c>
      <c r="D31" s="21">
        <v>2928.782357924312</v>
      </c>
      <c r="E31" s="21">
        <v>1.0791667071166346</v>
      </c>
      <c r="F31" s="21">
        <v>572.2614120728431</v>
      </c>
      <c r="G31" s="21">
        <v>3.3861977473559683</v>
      </c>
      <c r="H31" s="21">
        <v>171.94925368140076</v>
      </c>
      <c r="I31" s="21">
        <v>5882.928685096629</v>
      </c>
    </row>
    <row r="32" spans="1:9" ht="13.5" thickBot="1">
      <c r="A32" s="22">
        <v>2016</v>
      </c>
      <c r="B32" s="21">
        <v>2120.379093835817</v>
      </c>
      <c r="C32" s="21">
        <v>13.763407069531679</v>
      </c>
      <c r="D32" s="21">
        <v>2799.610814734386</v>
      </c>
      <c r="E32" s="21">
        <v>2.2622771256583847</v>
      </c>
      <c r="F32" s="21">
        <v>553.5254996454701</v>
      </c>
      <c r="G32" s="21">
        <v>3.252000301677341</v>
      </c>
      <c r="H32" s="21">
        <v>173.98161820069714</v>
      </c>
      <c r="I32" s="21">
        <v>5650.749026718048</v>
      </c>
    </row>
    <row r="33" spans="1:9" ht="13.5" thickBot="1">
      <c r="A33" s="22">
        <v>2017</v>
      </c>
      <c r="B33" s="21">
        <v>2129.453933499528</v>
      </c>
      <c r="C33" s="21">
        <v>17.754061194749294</v>
      </c>
      <c r="D33" s="21">
        <v>2766.5835150259704</v>
      </c>
      <c r="E33" s="21">
        <v>3.675872093426265</v>
      </c>
      <c r="F33" s="21">
        <v>541.9531190397474</v>
      </c>
      <c r="G33" s="21">
        <v>3.2296837099205495</v>
      </c>
      <c r="H33" s="21">
        <v>177.53185771827486</v>
      </c>
      <c r="I33" s="21">
        <v>5618.752108993442</v>
      </c>
    </row>
    <row r="34" spans="1:9" ht="13.5" thickBot="1">
      <c r="A34" s="22">
        <v>2018</v>
      </c>
      <c r="B34" s="21">
        <v>2136.8664991541036</v>
      </c>
      <c r="C34" s="21">
        <v>21.146735298677218</v>
      </c>
      <c r="D34" s="21">
        <v>2765.671435974542</v>
      </c>
      <c r="E34" s="21">
        <v>5.173181565108269</v>
      </c>
      <c r="F34" s="21">
        <v>535.8598758550773</v>
      </c>
      <c r="G34" s="21">
        <v>3.1731064195398546</v>
      </c>
      <c r="H34" s="21">
        <v>177.76662211901294</v>
      </c>
      <c r="I34" s="21">
        <v>5619.337539522276</v>
      </c>
    </row>
    <row r="35" spans="1:9" ht="13.5" thickBot="1">
      <c r="A35" s="22">
        <v>2019</v>
      </c>
      <c r="B35" s="21">
        <v>2153.2352257440357</v>
      </c>
      <c r="C35" s="21">
        <v>24.60935513774035</v>
      </c>
      <c r="D35" s="21">
        <v>2790.369957597487</v>
      </c>
      <c r="E35" s="21">
        <v>6.667881865726504</v>
      </c>
      <c r="F35" s="21">
        <v>534.9045290917824</v>
      </c>
      <c r="G35" s="21">
        <v>3.212763976246105</v>
      </c>
      <c r="H35" s="21">
        <v>179.56884875945707</v>
      </c>
      <c r="I35" s="21">
        <v>5661.291325169009</v>
      </c>
    </row>
    <row r="36" spans="1:9" ht="13.5" thickBot="1">
      <c r="A36" s="22">
        <v>2020</v>
      </c>
      <c r="B36" s="21">
        <v>2174.853610372988</v>
      </c>
      <c r="C36" s="21">
        <v>27.793903903444352</v>
      </c>
      <c r="D36" s="21">
        <v>2822.203099832438</v>
      </c>
      <c r="E36" s="21">
        <v>8.015102258292831</v>
      </c>
      <c r="F36" s="21">
        <v>532.136739832559</v>
      </c>
      <c r="G36" s="21">
        <v>3.216850127572395</v>
      </c>
      <c r="H36" s="21">
        <v>181.44535862882543</v>
      </c>
      <c r="I36" s="21">
        <v>5713.855658794382</v>
      </c>
    </row>
    <row r="37" spans="1:9" ht="13.5" thickBot="1">
      <c r="A37" s="22">
        <v>2021</v>
      </c>
      <c r="B37" s="21">
        <v>2193.923839125834</v>
      </c>
      <c r="C37" s="21">
        <v>31.433666704685</v>
      </c>
      <c r="D37" s="21">
        <v>2861.0352465295555</v>
      </c>
      <c r="E37" s="21">
        <v>9.768898547815594</v>
      </c>
      <c r="F37" s="21">
        <v>531.2695788002413</v>
      </c>
      <c r="G37" s="21">
        <v>3.2284604698326773</v>
      </c>
      <c r="H37" s="21">
        <v>182.16120416743934</v>
      </c>
      <c r="I37" s="21">
        <v>5771.618329092904</v>
      </c>
    </row>
    <row r="38" spans="1:9" ht="13.5" thickBot="1">
      <c r="A38" s="22">
        <v>2022</v>
      </c>
      <c r="B38" s="21">
        <v>2216.554979675844</v>
      </c>
      <c r="C38" s="21">
        <v>35.14574716988466</v>
      </c>
      <c r="D38" s="21">
        <v>2895.0769706591414</v>
      </c>
      <c r="E38" s="21">
        <v>11.504978994901354</v>
      </c>
      <c r="F38" s="21">
        <v>529.3906872405046</v>
      </c>
      <c r="G38" s="21">
        <v>3.230579024457789</v>
      </c>
      <c r="H38" s="21">
        <v>182.730659253741</v>
      </c>
      <c r="I38" s="21">
        <v>5826.983875853688</v>
      </c>
    </row>
    <row r="39" spans="1:9" ht="13.5" thickBot="1">
      <c r="A39" s="22">
        <v>2023</v>
      </c>
      <c r="B39" s="21">
        <v>2238.343646115951</v>
      </c>
      <c r="C39" s="21">
        <v>39.041617701325606</v>
      </c>
      <c r="D39" s="21">
        <v>2912.839475713607</v>
      </c>
      <c r="E39" s="21">
        <v>13.331944431614303</v>
      </c>
      <c r="F39" s="21">
        <v>529.1859286740477</v>
      </c>
      <c r="G39" s="21">
        <v>3.2329833874046106</v>
      </c>
      <c r="H39" s="21">
        <v>183.6641067696922</v>
      </c>
      <c r="I39" s="21">
        <v>5867.266140660702</v>
      </c>
    </row>
    <row r="40" spans="1:9" ht="13.5" thickBot="1">
      <c r="A40" s="22">
        <v>2024</v>
      </c>
      <c r="B40" s="21">
        <v>2262.3357756541077</v>
      </c>
      <c r="C40" s="21">
        <v>42.78194164816588</v>
      </c>
      <c r="D40" s="21">
        <v>2925.454947724936</v>
      </c>
      <c r="E40" s="21">
        <v>14.979720782973324</v>
      </c>
      <c r="F40" s="21">
        <v>528.1424809408759</v>
      </c>
      <c r="G40" s="21">
        <v>3.238680489221227</v>
      </c>
      <c r="H40" s="21">
        <v>184.8057124900093</v>
      </c>
      <c r="I40" s="21">
        <v>5903.97759729915</v>
      </c>
    </row>
    <row r="41" spans="1:9" ht="13.5" thickBot="1">
      <c r="A41" s="22">
        <v>2025</v>
      </c>
      <c r="B41" s="21">
        <v>2285.782477845996</v>
      </c>
      <c r="C41" s="21">
        <v>46.20272849535738</v>
      </c>
      <c r="D41" s="21">
        <v>2935.812361252954</v>
      </c>
      <c r="E41" s="21">
        <v>16.452211728584714</v>
      </c>
      <c r="F41" s="21">
        <v>526.0622464340842</v>
      </c>
      <c r="G41" s="21">
        <v>3.2473114559085614</v>
      </c>
      <c r="H41" s="21">
        <v>185.59131504576652</v>
      </c>
      <c r="I41" s="21">
        <v>5936.495712034709</v>
      </c>
    </row>
    <row r="42" spans="1:9" ht="13.5" thickBot="1">
      <c r="A42" s="22">
        <v>2026</v>
      </c>
      <c r="B42" s="21">
        <v>2312.233302864287</v>
      </c>
      <c r="C42" s="21">
        <v>49.440110214887525</v>
      </c>
      <c r="D42" s="21">
        <v>2941.478277616233</v>
      </c>
      <c r="E42" s="21">
        <v>18.166972451659646</v>
      </c>
      <c r="F42" s="21">
        <v>523.9258505747791</v>
      </c>
      <c r="G42" s="21">
        <v>3.254060703936314</v>
      </c>
      <c r="H42" s="21">
        <v>186.18158274188178</v>
      </c>
      <c r="I42" s="21">
        <v>5967.073074501118</v>
      </c>
    </row>
    <row r="43" spans="1:9" ht="13.5" thickBot="1">
      <c r="A43" s="22">
        <v>2027</v>
      </c>
      <c r="B43" s="21">
        <v>2338.273369732068</v>
      </c>
      <c r="C43" s="21">
        <v>52.620994599825046</v>
      </c>
      <c r="D43" s="21">
        <v>2943.118169585595</v>
      </c>
      <c r="E43" s="21">
        <v>19.517130264717697</v>
      </c>
      <c r="F43" s="21">
        <v>522.55857468668</v>
      </c>
      <c r="G43" s="21">
        <v>3.260421742352185</v>
      </c>
      <c r="H43" s="21">
        <v>186.88360416650693</v>
      </c>
      <c r="I43" s="21">
        <v>5994.0941399132025</v>
      </c>
    </row>
    <row r="44" spans="1:10" ht="13.5" thickBot="1">
      <c r="A44" s="22">
        <v>2028</v>
      </c>
      <c r="B44" s="21">
        <v>2363.6066976905013</v>
      </c>
      <c r="C44" s="21">
        <v>55.77654057394937</v>
      </c>
      <c r="D44" s="21">
        <v>2940.6865402021313</v>
      </c>
      <c r="E44" s="21">
        <v>20.80157260825744</v>
      </c>
      <c r="F44" s="21">
        <v>522.1659387800999</v>
      </c>
      <c r="G44" s="21">
        <v>3.268394944200551</v>
      </c>
      <c r="H44" s="21">
        <v>187.7536670446424</v>
      </c>
      <c r="I44" s="21">
        <v>6017.481238661576</v>
      </c>
      <c r="J44" s="24" t="s">
        <v>0</v>
      </c>
    </row>
    <row r="45" spans="1:9" ht="12.75">
      <c r="A45" s="37" t="s">
        <v>0</v>
      </c>
      <c r="B45" s="37"/>
      <c r="C45" s="37"/>
      <c r="D45" s="37"/>
      <c r="E45" s="37"/>
      <c r="F45" s="37"/>
      <c r="G45" s="37"/>
      <c r="H45" s="37"/>
      <c r="I45" s="37"/>
    </row>
    <row r="46" spans="1:9" ht="13.5" customHeight="1">
      <c r="A46" s="37" t="s">
        <v>64</v>
      </c>
      <c r="B46" s="37"/>
      <c r="C46" s="37"/>
      <c r="D46" s="37"/>
      <c r="E46" s="37"/>
      <c r="F46" s="37"/>
      <c r="G46" s="37"/>
      <c r="H46" s="37"/>
      <c r="I46" s="37"/>
    </row>
    <row r="47" spans="1:9" ht="13.5" customHeight="1">
      <c r="A47" s="37" t="s">
        <v>71</v>
      </c>
      <c r="B47" s="37"/>
      <c r="C47" s="37"/>
      <c r="D47" s="37"/>
      <c r="E47" s="37"/>
      <c r="F47" s="37"/>
      <c r="G47" s="37"/>
      <c r="H47" s="37"/>
      <c r="I47" s="37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5" t="s">
        <v>24</v>
      </c>
      <c r="B49" s="35"/>
      <c r="C49" s="35"/>
      <c r="D49" s="35"/>
      <c r="E49" s="35"/>
      <c r="F49" s="35"/>
      <c r="G49" s="35"/>
      <c r="H49" s="35"/>
      <c r="I49" s="35"/>
    </row>
    <row r="50" spans="1:9" ht="15">
      <c r="A50" s="19" t="s">
        <v>25</v>
      </c>
      <c r="B50" s="13">
        <f>EXP((LN(B16/B6)/10))-1</f>
        <v>0.015862945020581165</v>
      </c>
      <c r="C50" s="14" t="s">
        <v>59</v>
      </c>
      <c r="D50" s="13">
        <f aca="true" t="shared" si="0" ref="D50:I50">EXP((LN(D16/D6)/10))-1</f>
        <v>-0.007731452608085498</v>
      </c>
      <c r="E50" s="14" t="s">
        <v>59</v>
      </c>
      <c r="F50" s="13">
        <f t="shared" si="0"/>
        <v>-0.0121051215228688</v>
      </c>
      <c r="G50" s="13">
        <f t="shared" si="0"/>
        <v>0.05407609284753834</v>
      </c>
      <c r="H50" s="13">
        <f t="shared" si="0"/>
        <v>0.030967202290627327</v>
      </c>
      <c r="I50" s="13">
        <f t="shared" si="0"/>
        <v>0.001018849372685926</v>
      </c>
    </row>
    <row r="51" spans="1:9" ht="15">
      <c r="A51" s="19" t="s">
        <v>44</v>
      </c>
      <c r="B51" s="13">
        <f>EXP((LN(B32/B16)/16))-1</f>
        <v>0.01416349820969054</v>
      </c>
      <c r="C51" s="14" t="s">
        <v>59</v>
      </c>
      <c r="D51" s="13">
        <f aca="true" t="shared" si="1" ref="D51:I51">EXP((LN(D32/D16)/16))-1</f>
        <v>0.009040310745977775</v>
      </c>
      <c r="E51" s="14" t="s">
        <v>59</v>
      </c>
      <c r="F51" s="13">
        <f t="shared" si="1"/>
        <v>-0.004885907706798864</v>
      </c>
      <c r="G51" s="13">
        <f t="shared" si="1"/>
        <v>-0.08736997094108234</v>
      </c>
      <c r="H51" s="13">
        <f t="shared" si="1"/>
        <v>-0.027589112987173592</v>
      </c>
      <c r="I51" s="13">
        <f t="shared" si="1"/>
        <v>0.007648806523680385</v>
      </c>
    </row>
    <row r="52" spans="1:9" ht="15">
      <c r="A52" s="19" t="s">
        <v>45</v>
      </c>
      <c r="B52" s="13">
        <f>EXP((LN(B36/B32)/4))-1</f>
        <v>0.006361767162206711</v>
      </c>
      <c r="C52" s="13">
        <f aca="true" t="shared" si="2" ref="C52:I52">EXP((LN(C36/C32)/4))-1</f>
        <v>0.19208136553087773</v>
      </c>
      <c r="D52" s="13">
        <f t="shared" si="2"/>
        <v>0.0020113721588057576</v>
      </c>
      <c r="E52" s="13">
        <f t="shared" si="2"/>
        <v>0.3719579980245369</v>
      </c>
      <c r="F52" s="13">
        <f t="shared" si="2"/>
        <v>-0.009803463370149146</v>
      </c>
      <c r="G52" s="13">
        <f t="shared" si="2"/>
        <v>-0.002713218779867299</v>
      </c>
      <c r="H52" s="13">
        <f t="shared" si="2"/>
        <v>0.010556557104424602</v>
      </c>
      <c r="I52" s="13">
        <f t="shared" si="2"/>
        <v>0.002780341761611682</v>
      </c>
    </row>
    <row r="53" spans="1:9" ht="15">
      <c r="A53" s="19" t="s">
        <v>73</v>
      </c>
      <c r="B53" s="13">
        <f>EXP((LN(B44/B32)/12))-1</f>
        <v>0.009090555689106994</v>
      </c>
      <c r="C53" s="13">
        <f aca="true" t="shared" si="3" ref="C53:I53">EXP((LN(C44/C32)/12))-1</f>
        <v>0.1236829769476846</v>
      </c>
      <c r="D53" s="13">
        <f t="shared" si="3"/>
        <v>0.0041052919174437985</v>
      </c>
      <c r="E53" s="13">
        <f t="shared" si="3"/>
        <v>0.20308375801740852</v>
      </c>
      <c r="F53" s="13">
        <f t="shared" si="3"/>
        <v>-0.00484840777160267</v>
      </c>
      <c r="G53" s="13">
        <f t="shared" si="3"/>
        <v>0.0004191492520115858</v>
      </c>
      <c r="H53" s="13">
        <f t="shared" si="3"/>
        <v>0.006368624904407039</v>
      </c>
      <c r="I53" s="13">
        <f t="shared" si="3"/>
        <v>0.0052538085525688505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0" ht="15.7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5" t="s">
        <v>72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4951.495029051245</v>
      </c>
      <c r="C6" s="7">
        <v>537.9360004676698</v>
      </c>
      <c r="D6" s="7">
        <v>5489.431029518915</v>
      </c>
      <c r="E6" s="7">
        <v>148.4950248756222</v>
      </c>
      <c r="F6" s="7">
        <v>0</v>
      </c>
      <c r="G6" s="7">
        <v>148.4950248756222</v>
      </c>
      <c r="H6" s="7">
        <v>0</v>
      </c>
      <c r="I6" s="7">
        <v>5340.936004643293</v>
      </c>
      <c r="J6" s="9">
        <v>53.773195085730464</v>
      </c>
    </row>
    <row r="7" spans="1:10" ht="15.75" thickBot="1">
      <c r="A7" s="6">
        <v>1991</v>
      </c>
      <c r="B7" s="7">
        <v>4804.934546202564</v>
      </c>
      <c r="C7" s="7">
        <v>518.9060802017436</v>
      </c>
      <c r="D7" s="7">
        <v>5323.840626404308</v>
      </c>
      <c r="E7" s="7">
        <v>171.84454440128127</v>
      </c>
      <c r="F7" s="7">
        <v>0</v>
      </c>
      <c r="G7" s="7">
        <v>171.84454440128127</v>
      </c>
      <c r="H7" s="7">
        <v>0</v>
      </c>
      <c r="I7" s="7">
        <v>5151.9960820030265</v>
      </c>
      <c r="J7" s="9">
        <v>53.738199809528695</v>
      </c>
    </row>
    <row r="8" spans="1:10" ht="15.75" thickBot="1">
      <c r="A8" s="6">
        <v>1992</v>
      </c>
      <c r="B8" s="7">
        <v>4968.084610749194</v>
      </c>
      <c r="C8" s="7">
        <v>538.2719999505601</v>
      </c>
      <c r="D8" s="7">
        <v>5506.356610699754</v>
      </c>
      <c r="E8" s="7">
        <v>162.0846111906222</v>
      </c>
      <c r="F8" s="7">
        <v>0</v>
      </c>
      <c r="G8" s="7">
        <v>162.0846111906222</v>
      </c>
      <c r="H8" s="7">
        <v>0</v>
      </c>
      <c r="I8" s="7">
        <v>5344.271999509132</v>
      </c>
      <c r="J8" s="9">
        <v>52.899753552114234</v>
      </c>
    </row>
    <row r="9" spans="1:10" ht="15.75" thickBot="1">
      <c r="A9" s="6">
        <v>1993</v>
      </c>
      <c r="B9" s="7">
        <v>4397.846449505997</v>
      </c>
      <c r="C9" s="7">
        <v>473.98399964583706</v>
      </c>
      <c r="D9" s="7">
        <v>4871.830449151834</v>
      </c>
      <c r="E9" s="7">
        <v>165.8464526681665</v>
      </c>
      <c r="F9" s="7">
        <v>0</v>
      </c>
      <c r="G9" s="7">
        <v>165.8464526681665</v>
      </c>
      <c r="H9" s="7">
        <v>0</v>
      </c>
      <c r="I9" s="7">
        <v>4705.983996483667</v>
      </c>
      <c r="J9" s="9">
        <v>58.19364421873071</v>
      </c>
    </row>
    <row r="10" spans="1:10" ht="15.75" thickBot="1">
      <c r="A10" s="6">
        <v>1994</v>
      </c>
      <c r="B10" s="7">
        <v>4749.379043074493</v>
      </c>
      <c r="C10" s="7">
        <v>506.79999999261145</v>
      </c>
      <c r="D10" s="7">
        <v>5256.179043067104</v>
      </c>
      <c r="E10" s="7">
        <v>224.3790431404622</v>
      </c>
      <c r="F10" s="7">
        <v>0</v>
      </c>
      <c r="G10" s="7">
        <v>224.3790431404622</v>
      </c>
      <c r="H10" s="7">
        <v>0</v>
      </c>
      <c r="I10" s="7">
        <v>5031.799999926642</v>
      </c>
      <c r="J10" s="9">
        <v>52.52273438269936</v>
      </c>
    </row>
    <row r="11" spans="1:10" ht="15.75" thickBot="1">
      <c r="A11" s="6">
        <v>1995</v>
      </c>
      <c r="B11" s="7">
        <v>4687.553137476882</v>
      </c>
      <c r="C11" s="7">
        <v>499.40799989465063</v>
      </c>
      <c r="D11" s="7">
        <v>5186.9611373715325</v>
      </c>
      <c r="E11" s="7">
        <v>228.5531384175011</v>
      </c>
      <c r="F11" s="7">
        <v>0</v>
      </c>
      <c r="G11" s="7">
        <v>228.5531384175011</v>
      </c>
      <c r="H11" s="7">
        <v>0</v>
      </c>
      <c r="I11" s="7">
        <v>4958.407998954031</v>
      </c>
      <c r="J11" s="9">
        <v>54.38040592522997</v>
      </c>
    </row>
    <row r="12" spans="1:10" ht="15.75" thickBot="1">
      <c r="A12" s="6">
        <v>1996</v>
      </c>
      <c r="B12" s="7">
        <v>4829.004431640695</v>
      </c>
      <c r="C12" s="7">
        <v>515.7600001943678</v>
      </c>
      <c r="D12" s="7">
        <v>5344.764431835062</v>
      </c>
      <c r="E12" s="7">
        <v>224.00442990526858</v>
      </c>
      <c r="F12" s="7">
        <v>0</v>
      </c>
      <c r="G12" s="7">
        <v>224.00442990526858</v>
      </c>
      <c r="H12" s="7">
        <v>0</v>
      </c>
      <c r="I12" s="7">
        <v>5120.760001929793</v>
      </c>
      <c r="J12" s="9">
        <v>53.99971809146622</v>
      </c>
    </row>
    <row r="13" spans="1:10" ht="15.75" thickBot="1">
      <c r="A13" s="6">
        <v>1997</v>
      </c>
      <c r="B13" s="7">
        <v>5256.983362140571</v>
      </c>
      <c r="C13" s="7">
        <v>564.3679994862076</v>
      </c>
      <c r="D13" s="7">
        <v>5821.351361626779</v>
      </c>
      <c r="E13" s="7">
        <v>217.98336672800366</v>
      </c>
      <c r="F13" s="7">
        <v>0</v>
      </c>
      <c r="G13" s="7">
        <v>217.98336672800366</v>
      </c>
      <c r="H13" s="7">
        <v>0</v>
      </c>
      <c r="I13" s="7">
        <v>5603.367994898776</v>
      </c>
      <c r="J13" s="9">
        <v>50.41258246802966</v>
      </c>
    </row>
    <row r="14" spans="1:10" ht="15.75" thickBot="1">
      <c r="A14" s="6">
        <v>1998</v>
      </c>
      <c r="B14" s="7">
        <v>5267.953889879283</v>
      </c>
      <c r="C14" s="7">
        <v>565.599999894654</v>
      </c>
      <c r="D14" s="7">
        <v>5833.553889773937</v>
      </c>
      <c r="E14" s="7">
        <v>217.95389081987284</v>
      </c>
      <c r="F14" s="7">
        <v>0</v>
      </c>
      <c r="G14" s="7">
        <v>217.95389081987284</v>
      </c>
      <c r="H14" s="7">
        <v>0</v>
      </c>
      <c r="I14" s="7">
        <v>5615.599998954064</v>
      </c>
      <c r="J14" s="9">
        <v>50.05822227729793</v>
      </c>
    </row>
    <row r="15" spans="1:10" ht="15.75" thickBot="1">
      <c r="A15" s="6">
        <v>1999</v>
      </c>
      <c r="B15" s="7">
        <v>5081.3192738208545</v>
      </c>
      <c r="C15" s="7">
        <v>544.0960003539712</v>
      </c>
      <c r="D15" s="7">
        <v>5625.415274174826</v>
      </c>
      <c r="E15" s="7">
        <v>223.27847066039635</v>
      </c>
      <c r="F15" s="7">
        <v>0.0408</v>
      </c>
      <c r="G15" s="7">
        <v>223.31927066039634</v>
      </c>
      <c r="H15" s="7">
        <v>0</v>
      </c>
      <c r="I15" s="7">
        <v>5402.09600351443</v>
      </c>
      <c r="J15" s="9">
        <v>52.41797847920073</v>
      </c>
    </row>
    <row r="16" spans="1:10" ht="15.75" thickBot="1">
      <c r="A16" s="6">
        <v>2000</v>
      </c>
      <c r="B16" s="7">
        <v>5002.175231006372</v>
      </c>
      <c r="C16" s="7">
        <v>538.2720000897381</v>
      </c>
      <c r="D16" s="7">
        <v>5540.44723109611</v>
      </c>
      <c r="E16" s="7">
        <v>195.96163020513893</v>
      </c>
      <c r="F16" s="7">
        <v>0.2136</v>
      </c>
      <c r="G16" s="7">
        <v>196.17523020513894</v>
      </c>
      <c r="H16" s="7">
        <v>0</v>
      </c>
      <c r="I16" s="7">
        <v>5344.272000890971</v>
      </c>
      <c r="J16" s="9">
        <v>55.42880509632287</v>
      </c>
    </row>
    <row r="17" spans="1:10" ht="15.75" thickBot="1">
      <c r="A17" s="6">
        <v>2001</v>
      </c>
      <c r="B17" s="7">
        <v>4514.25664628829</v>
      </c>
      <c r="C17" s="7">
        <v>484.96000051172183</v>
      </c>
      <c r="D17" s="7">
        <v>4999.216646800011</v>
      </c>
      <c r="E17" s="7">
        <v>183.80744171934475</v>
      </c>
      <c r="F17" s="7">
        <v>0.4492</v>
      </c>
      <c r="G17" s="7">
        <v>184.25664171934474</v>
      </c>
      <c r="H17" s="7">
        <v>0</v>
      </c>
      <c r="I17" s="7">
        <v>4814.960005080667</v>
      </c>
      <c r="J17" s="9">
        <v>60.204945945746985</v>
      </c>
    </row>
    <row r="18" spans="1:10" ht="15.75" thickBot="1">
      <c r="A18" s="6">
        <v>2002</v>
      </c>
      <c r="B18" s="7">
        <v>4942.333827399208</v>
      </c>
      <c r="C18" s="7">
        <v>528.5279997599297</v>
      </c>
      <c r="D18" s="7">
        <v>5470.861827159138</v>
      </c>
      <c r="E18" s="7">
        <v>221.88263935864384</v>
      </c>
      <c r="F18" s="7">
        <v>1.45119018404908</v>
      </c>
      <c r="G18" s="7">
        <v>223.3338295426929</v>
      </c>
      <c r="H18" s="7">
        <v>0</v>
      </c>
      <c r="I18" s="7">
        <v>5247.527997616445</v>
      </c>
      <c r="J18" s="9">
        <v>55.03716573157608</v>
      </c>
    </row>
    <row r="19" spans="1:10" ht="15.75" thickBot="1">
      <c r="A19" s="6">
        <v>2003</v>
      </c>
      <c r="B19" s="7">
        <v>5138.92539203834</v>
      </c>
      <c r="C19" s="7">
        <v>551.3760000577331</v>
      </c>
      <c r="D19" s="7">
        <v>5690.301392096073</v>
      </c>
      <c r="E19" s="7">
        <v>212.3261068288696</v>
      </c>
      <c r="F19" s="7">
        <v>3.599284693996368</v>
      </c>
      <c r="G19" s="7">
        <v>215.92539152286597</v>
      </c>
      <c r="H19" s="7">
        <v>0</v>
      </c>
      <c r="I19" s="7">
        <v>5474.376000573207</v>
      </c>
      <c r="J19" s="9">
        <v>54.54019458644304</v>
      </c>
    </row>
    <row r="20" spans="1:10" ht="15.75" thickBot="1">
      <c r="A20" s="6">
        <v>2004</v>
      </c>
      <c r="B20" s="7">
        <v>5148.482100374366</v>
      </c>
      <c r="C20" s="7">
        <v>552.2720000422102</v>
      </c>
      <c r="D20" s="7">
        <v>5700.754100416577</v>
      </c>
      <c r="E20" s="7">
        <v>211.9183776572616</v>
      </c>
      <c r="F20" s="7">
        <v>5.563722340228718</v>
      </c>
      <c r="G20" s="7">
        <v>217.4820999974903</v>
      </c>
      <c r="H20" s="7">
        <v>0</v>
      </c>
      <c r="I20" s="7">
        <v>5483.272000419086</v>
      </c>
      <c r="J20" s="9">
        <v>55.175033058229765</v>
      </c>
    </row>
    <row r="21" spans="1:10" ht="15.75" thickBot="1">
      <c r="A21" s="6">
        <v>2005</v>
      </c>
      <c r="B21" s="7">
        <v>5317.23713968797</v>
      </c>
      <c r="C21" s="7">
        <v>570.776978716967</v>
      </c>
      <c r="D21" s="7">
        <v>5888.014118404937</v>
      </c>
      <c r="E21" s="7">
        <v>214.3567391359882</v>
      </c>
      <c r="F21" s="7">
        <v>6.657376293346727</v>
      </c>
      <c r="G21" s="7">
        <v>221.0141154293349</v>
      </c>
      <c r="H21" s="7">
        <v>0</v>
      </c>
      <c r="I21" s="7">
        <v>5667.000002975602</v>
      </c>
      <c r="J21" s="9">
        <v>53.50331309260162</v>
      </c>
    </row>
    <row r="22" spans="1:10" ht="15.75" thickBot="1">
      <c r="A22" s="6">
        <v>2006</v>
      </c>
      <c r="B22" s="7">
        <v>5707.329918694624</v>
      </c>
      <c r="C22" s="7">
        <v>614.5899282347062</v>
      </c>
      <c r="D22" s="7">
        <v>6321.919846929331</v>
      </c>
      <c r="E22" s="7">
        <v>212.90780138173335</v>
      </c>
      <c r="F22" s="7">
        <v>7.012043788727731</v>
      </c>
      <c r="G22" s="7">
        <v>219.9198451704611</v>
      </c>
      <c r="H22" s="7">
        <v>0</v>
      </c>
      <c r="I22" s="7">
        <v>6102.000001758869</v>
      </c>
      <c r="J22" s="9">
        <v>51.62476669833122</v>
      </c>
    </row>
    <row r="23" spans="1:10" ht="15.75" thickBot="1">
      <c r="A23" s="6">
        <v>2007</v>
      </c>
      <c r="B23" s="7">
        <v>5671.787033674179</v>
      </c>
      <c r="C23" s="7">
        <v>611.4676255719978</v>
      </c>
      <c r="D23" s="7">
        <v>6283.254659246177</v>
      </c>
      <c r="E23" s="7">
        <v>204.39101104459493</v>
      </c>
      <c r="F23" s="7">
        <v>7.863651451031395</v>
      </c>
      <c r="G23" s="7">
        <v>212.25466249562632</v>
      </c>
      <c r="H23" s="7">
        <v>0</v>
      </c>
      <c r="I23" s="7">
        <v>6070.99999675055</v>
      </c>
      <c r="J23" s="9">
        <v>51.89753162055184</v>
      </c>
    </row>
    <row r="24" spans="1:10" ht="15.75" thickBot="1">
      <c r="A24" s="6">
        <v>2008</v>
      </c>
      <c r="B24" s="7">
        <v>5621.223108695264</v>
      </c>
      <c r="C24" s="7">
        <v>604.9208634880432</v>
      </c>
      <c r="D24" s="7">
        <v>6226.143972183308</v>
      </c>
      <c r="E24" s="7">
        <v>211.27935629433387</v>
      </c>
      <c r="F24" s="7">
        <v>8.864614114830587</v>
      </c>
      <c r="G24" s="7">
        <v>220.14397040916447</v>
      </c>
      <c r="H24" s="7">
        <v>0</v>
      </c>
      <c r="I24" s="7">
        <v>6006.000001774143</v>
      </c>
      <c r="J24" s="9">
        <v>53.58483788706179</v>
      </c>
    </row>
    <row r="25" spans="1:10" ht="15.75" thickBot="1">
      <c r="A25" s="6">
        <v>2009</v>
      </c>
      <c r="B25" s="7">
        <v>5355.707217066524</v>
      </c>
      <c r="C25" s="7">
        <v>574.9658987256523</v>
      </c>
      <c r="D25" s="7">
        <v>5930.673115792177</v>
      </c>
      <c r="E25" s="7">
        <v>210.81806290177155</v>
      </c>
      <c r="F25" s="7">
        <v>11.26505840000001</v>
      </c>
      <c r="G25" s="7">
        <v>222.08312130177157</v>
      </c>
      <c r="H25" s="7">
        <v>0</v>
      </c>
      <c r="I25" s="7">
        <v>5708.589994490405</v>
      </c>
      <c r="J25" s="9">
        <v>53.98814661650133</v>
      </c>
    </row>
    <row r="26" spans="1:10" ht="15.75" thickBot="1">
      <c r="A26" s="6">
        <v>2010</v>
      </c>
      <c r="B26" s="7">
        <v>5750.301480402668</v>
      </c>
      <c r="C26" s="7">
        <v>618.6035965790763</v>
      </c>
      <c r="D26" s="7">
        <v>6368.905076981744</v>
      </c>
      <c r="E26" s="7">
        <v>211.60082397520102</v>
      </c>
      <c r="F26" s="7">
        <v>15.454258400000002</v>
      </c>
      <c r="G26" s="7">
        <v>227.05508237520104</v>
      </c>
      <c r="H26" s="7">
        <v>0</v>
      </c>
      <c r="I26" s="7">
        <v>6141.849994606543</v>
      </c>
      <c r="J26" s="9">
        <v>48.38904510131826</v>
      </c>
    </row>
    <row r="27" spans="1:10" ht="15.75" thickBot="1">
      <c r="A27" s="6">
        <v>2011</v>
      </c>
      <c r="B27" s="7">
        <v>5543.722867426653</v>
      </c>
      <c r="C27" s="7">
        <v>595.0314218466239</v>
      </c>
      <c r="D27" s="7">
        <v>6138.754289273276</v>
      </c>
      <c r="E27" s="7">
        <v>209.31986040188866</v>
      </c>
      <c r="F27" s="7">
        <v>21.62245482276472</v>
      </c>
      <c r="G27" s="7">
        <v>230.94231522465338</v>
      </c>
      <c r="H27" s="7">
        <v>0</v>
      </c>
      <c r="I27" s="7">
        <v>5907.811974048623</v>
      </c>
      <c r="J27" s="9">
        <v>50.78205706850596</v>
      </c>
    </row>
    <row r="28" spans="1:10" ht="15.75" thickBot="1">
      <c r="A28" s="6">
        <v>2012</v>
      </c>
      <c r="B28" s="7">
        <v>5446.029741778309</v>
      </c>
      <c r="C28" s="7">
        <v>582.5235135509441</v>
      </c>
      <c r="D28" s="7">
        <v>6028.553255329252</v>
      </c>
      <c r="E28" s="7">
        <v>214.48404701463338</v>
      </c>
      <c r="F28" s="7">
        <v>30.442895201673515</v>
      </c>
      <c r="G28" s="7">
        <v>244.92694221630688</v>
      </c>
      <c r="H28" s="7">
        <v>0</v>
      </c>
      <c r="I28" s="7">
        <v>5783.626313112945</v>
      </c>
      <c r="J28" s="9">
        <v>52.88319351898072</v>
      </c>
    </row>
    <row r="29" spans="1:10" ht="15.75" thickBot="1">
      <c r="A29" s="6">
        <v>2013</v>
      </c>
      <c r="B29" s="7">
        <v>5534.569918404756</v>
      </c>
      <c r="C29" s="7">
        <v>590.5563351332672</v>
      </c>
      <c r="D29" s="7">
        <v>6125.126253538024</v>
      </c>
      <c r="E29" s="7">
        <v>225.7643277434294</v>
      </c>
      <c r="F29" s="7">
        <v>35.98116982858314</v>
      </c>
      <c r="G29" s="7">
        <v>261.74549757201254</v>
      </c>
      <c r="H29" s="7">
        <v>0</v>
      </c>
      <c r="I29" s="7">
        <v>5863.380755966012</v>
      </c>
      <c r="J29" s="9">
        <v>50.052904220743855</v>
      </c>
    </row>
    <row r="30" spans="1:10" ht="15.75" thickBot="1">
      <c r="A30" s="6">
        <v>2014</v>
      </c>
      <c r="B30" s="7">
        <v>5963.1238891404855</v>
      </c>
      <c r="C30" s="7">
        <v>639.0397039746694</v>
      </c>
      <c r="D30" s="7">
        <v>6602.163593115155</v>
      </c>
      <c r="E30" s="7">
        <v>210.31213810192526</v>
      </c>
      <c r="F30" s="7">
        <v>47.100108407583235</v>
      </c>
      <c r="G30" s="7">
        <v>257.41224650950846</v>
      </c>
      <c r="H30" s="7">
        <v>0</v>
      </c>
      <c r="I30" s="7">
        <v>6344.751346605646</v>
      </c>
      <c r="J30" s="9">
        <v>47.91170886927142</v>
      </c>
    </row>
    <row r="31" spans="1:10" ht="15.75" thickBot="1">
      <c r="A31" s="6">
        <v>2015</v>
      </c>
      <c r="B31" s="7">
        <v>5882.928685096629</v>
      </c>
      <c r="C31" s="7">
        <v>628.0694007073256</v>
      </c>
      <c r="D31" s="7">
        <v>6510.998085803954</v>
      </c>
      <c r="E31" s="7">
        <v>212.44098884657876</v>
      </c>
      <c r="F31" s="7">
        <v>62.72518993464277</v>
      </c>
      <c r="G31" s="7">
        <v>275.16617878122156</v>
      </c>
      <c r="H31" s="7">
        <v>0</v>
      </c>
      <c r="I31" s="7">
        <v>6235.831907022733</v>
      </c>
      <c r="J31" s="9">
        <v>48.501910485572566</v>
      </c>
    </row>
    <row r="32" spans="1:10" ht="15.75" thickBot="1">
      <c r="A32" s="6">
        <v>2016</v>
      </c>
      <c r="B32" s="7">
        <v>5650.749026718048</v>
      </c>
      <c r="C32" s="7">
        <v>601.0962528733094</v>
      </c>
      <c r="D32" s="7">
        <v>6251.845279591358</v>
      </c>
      <c r="E32" s="7">
        <v>213.74382051625253</v>
      </c>
      <c r="F32" s="7">
        <v>70.07437697581925</v>
      </c>
      <c r="G32" s="7">
        <v>283.81819749207176</v>
      </c>
      <c r="H32" s="7">
        <v>0</v>
      </c>
      <c r="I32" s="7">
        <v>5968.027082099286</v>
      </c>
      <c r="J32" s="9">
        <v>48.93826820586211</v>
      </c>
    </row>
    <row r="33" spans="1:10" ht="15.75" thickBot="1">
      <c r="A33" s="6">
        <v>2017</v>
      </c>
      <c r="B33" s="7">
        <v>5618.752108993442</v>
      </c>
      <c r="C33" s="7">
        <v>588.7879376910379</v>
      </c>
      <c r="D33" s="7">
        <v>6207.540046684479</v>
      </c>
      <c r="E33" s="7">
        <v>261.2166398219563</v>
      </c>
      <c r="F33" s="7">
        <v>84.7214763818461</v>
      </c>
      <c r="G33" s="7">
        <v>345.9381162038024</v>
      </c>
      <c r="H33" s="7">
        <v>0</v>
      </c>
      <c r="I33" s="7">
        <v>5861.601930480677</v>
      </c>
      <c r="J33" s="9">
        <v>48.74889487936495</v>
      </c>
    </row>
    <row r="34" spans="1:10" ht="15.75" thickBot="1">
      <c r="A34" s="6">
        <v>2018</v>
      </c>
      <c r="B34" s="7">
        <v>5619.337539522276</v>
      </c>
      <c r="C34" s="7">
        <v>581.8917400704839</v>
      </c>
      <c r="D34" s="7">
        <v>6201.22927959276</v>
      </c>
      <c r="E34" s="7">
        <v>292.48218282971084</v>
      </c>
      <c r="F34" s="7">
        <v>99.8324340444482</v>
      </c>
      <c r="G34" s="7">
        <v>392.314616874159</v>
      </c>
      <c r="H34" s="7">
        <v>0</v>
      </c>
      <c r="I34" s="7">
        <v>5808.914662718601</v>
      </c>
      <c r="J34" s="9">
        <v>49.51071054612456</v>
      </c>
    </row>
    <row r="35" spans="1:10" ht="15.75" thickBot="1">
      <c r="A35" s="6">
        <v>2019</v>
      </c>
      <c r="B35" s="7">
        <v>5661.291325169009</v>
      </c>
      <c r="C35" s="7">
        <v>582.6758689199252</v>
      </c>
      <c r="D35" s="7">
        <v>6243.967194088934</v>
      </c>
      <c r="E35" s="7">
        <v>294.4420025101273</v>
      </c>
      <c r="F35" s="7">
        <v>116.69132112454899</v>
      </c>
      <c r="G35" s="7">
        <v>411.1333236346763</v>
      </c>
      <c r="H35" s="7">
        <v>0</v>
      </c>
      <c r="I35" s="7">
        <v>5832.8338704542575</v>
      </c>
      <c r="J35" s="9">
        <v>49.69434970384961</v>
      </c>
    </row>
    <row r="36" spans="1:10" ht="15.75" thickBot="1">
      <c r="A36" s="6">
        <v>2020</v>
      </c>
      <c r="B36" s="7">
        <v>5713.855658794382</v>
      </c>
      <c r="C36" s="7">
        <v>584.5150387077301</v>
      </c>
      <c r="D36" s="7">
        <v>6298.370697502112</v>
      </c>
      <c r="E36" s="7">
        <v>296.3288529697918</v>
      </c>
      <c r="F36" s="7">
        <v>134.4588958828981</v>
      </c>
      <c r="G36" s="7">
        <v>430.7877488526899</v>
      </c>
      <c r="H36" s="7">
        <v>0</v>
      </c>
      <c r="I36" s="7">
        <v>5867.582948649422</v>
      </c>
      <c r="J36" s="9">
        <v>49.87813773447092</v>
      </c>
    </row>
    <row r="37" spans="1:10" ht="15.75" thickBot="1">
      <c r="A37" s="6">
        <v>2021</v>
      </c>
      <c r="B37" s="7">
        <v>5771.618329092904</v>
      </c>
      <c r="C37" s="7">
        <v>586.8067478601876</v>
      </c>
      <c r="D37" s="7">
        <v>6358.425076953092</v>
      </c>
      <c r="E37" s="7">
        <v>298.124282168843</v>
      </c>
      <c r="F37" s="7">
        <v>153.10748041036553</v>
      </c>
      <c r="G37" s="7">
        <v>451.2317625792085</v>
      </c>
      <c r="H37" s="7">
        <v>0</v>
      </c>
      <c r="I37" s="7">
        <v>5907.193314373883</v>
      </c>
      <c r="J37" s="9">
        <v>50.0733417390279</v>
      </c>
    </row>
    <row r="38" spans="1:10" ht="15.75" thickBot="1">
      <c r="A38" s="6">
        <v>2022</v>
      </c>
      <c r="B38" s="7">
        <v>5826.983875853688</v>
      </c>
      <c r="C38" s="7">
        <v>588.7417148010261</v>
      </c>
      <c r="D38" s="7">
        <v>6415.725590654714</v>
      </c>
      <c r="E38" s="7">
        <v>299.8161034279525</v>
      </c>
      <c r="F38" s="7">
        <v>172.36371441737617</v>
      </c>
      <c r="G38" s="7">
        <v>472.17981784532867</v>
      </c>
      <c r="H38" s="7">
        <v>0</v>
      </c>
      <c r="I38" s="7">
        <v>5943.545772809385</v>
      </c>
      <c r="J38" s="9">
        <v>50.272810433919425</v>
      </c>
    </row>
    <row r="39" spans="1:10" ht="15.75" thickBot="1">
      <c r="A39" s="6">
        <v>2023</v>
      </c>
      <c r="B39" s="7">
        <v>5867.266140660702</v>
      </c>
      <c r="C39" s="7">
        <v>588.9906427429838</v>
      </c>
      <c r="D39" s="7">
        <v>6456.256783403686</v>
      </c>
      <c r="E39" s="7">
        <v>301.3417545149152</v>
      </c>
      <c r="F39" s="7">
        <v>191.74229909168864</v>
      </c>
      <c r="G39" s="7">
        <v>493.0840536066038</v>
      </c>
      <c r="H39" s="7">
        <v>0</v>
      </c>
      <c r="I39" s="7">
        <v>5963.172729797083</v>
      </c>
      <c r="J39" s="9">
        <v>50.49779329940252</v>
      </c>
    </row>
    <row r="40" spans="1:10" ht="15.75" thickBot="1">
      <c r="A40" s="6">
        <v>2024</v>
      </c>
      <c r="B40" s="7">
        <v>5903.97759729915</v>
      </c>
      <c r="C40" s="7">
        <v>588.8718376205476</v>
      </c>
      <c r="D40" s="7">
        <v>6492.849434919698</v>
      </c>
      <c r="E40" s="7">
        <v>302.73039049732586</v>
      </c>
      <c r="F40" s="7">
        <v>210.82439830864539</v>
      </c>
      <c r="G40" s="7">
        <v>513.5547888059713</v>
      </c>
      <c r="H40" s="7">
        <v>0</v>
      </c>
      <c r="I40" s="7">
        <v>5979.294646113727</v>
      </c>
      <c r="J40" s="9">
        <v>50.71840242810932</v>
      </c>
    </row>
    <row r="41" spans="1:10" ht="15.75" thickBot="1">
      <c r="A41" s="6">
        <v>2025</v>
      </c>
      <c r="B41" s="7">
        <v>5936.495712034709</v>
      </c>
      <c r="C41" s="7">
        <v>588.34152311476</v>
      </c>
      <c r="D41" s="7">
        <v>6524.837235149469</v>
      </c>
      <c r="E41" s="7">
        <v>303.98208600794885</v>
      </c>
      <c r="F41" s="7">
        <v>229.42408085635432</v>
      </c>
      <c r="G41" s="7">
        <v>533.4061668643031</v>
      </c>
      <c r="H41" s="7">
        <v>0</v>
      </c>
      <c r="I41" s="7">
        <v>5991.431068285166</v>
      </c>
      <c r="J41" s="9">
        <v>50.927290811133346</v>
      </c>
    </row>
    <row r="42" spans="1:10" ht="15.75" thickBot="1">
      <c r="A42" s="6">
        <v>2026</v>
      </c>
      <c r="B42" s="7">
        <v>5967.073074501118</v>
      </c>
      <c r="C42" s="7">
        <v>587.6546790208702</v>
      </c>
      <c r="D42" s="7">
        <v>6554.727753521988</v>
      </c>
      <c r="E42" s="7">
        <v>305.1113783086968</v>
      </c>
      <c r="F42" s="7">
        <v>247.4748633463533</v>
      </c>
      <c r="G42" s="7">
        <v>552.5862416550501</v>
      </c>
      <c r="H42" s="7">
        <v>0</v>
      </c>
      <c r="I42" s="7">
        <v>6002.141511866938</v>
      </c>
      <c r="J42" s="9">
        <v>51.14876512224744</v>
      </c>
    </row>
    <row r="43" spans="1:10" ht="15.75" thickBot="1">
      <c r="A43" s="6">
        <v>2027</v>
      </c>
      <c r="B43" s="7">
        <v>5994.0941399132025</v>
      </c>
      <c r="C43" s="7">
        <v>586.3542376657618</v>
      </c>
      <c r="D43" s="7">
        <v>6580.448377578964</v>
      </c>
      <c r="E43" s="7">
        <v>306.21928669543286</v>
      </c>
      <c r="F43" s="7">
        <v>265.5370778803003</v>
      </c>
      <c r="G43" s="7">
        <v>571.7563645757332</v>
      </c>
      <c r="H43" s="7">
        <v>0</v>
      </c>
      <c r="I43" s="7">
        <v>6008.692013003231</v>
      </c>
      <c r="J43" s="9">
        <v>51.36773472972085</v>
      </c>
    </row>
    <row r="44" spans="1:11" ht="15.75" thickBot="1">
      <c r="A44" s="6">
        <v>2028</v>
      </c>
      <c r="B44" s="7">
        <v>6017.481238661576</v>
      </c>
      <c r="C44" s="7">
        <v>584.4557740311454</v>
      </c>
      <c r="D44" s="7">
        <v>6601.9370126927215</v>
      </c>
      <c r="E44" s="7">
        <v>307.3061749173803</v>
      </c>
      <c r="F44" s="7">
        <v>283.19569052590714</v>
      </c>
      <c r="G44" s="7">
        <v>590.5018654432874</v>
      </c>
      <c r="H44" s="7">
        <v>0</v>
      </c>
      <c r="I44" s="7">
        <v>6011.4351472494345</v>
      </c>
      <c r="J44" s="9">
        <v>51.593439393345015</v>
      </c>
      <c r="K44" s="1" t="s">
        <v>0</v>
      </c>
    </row>
    <row r="45" spans="1:10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3.5" customHeight="1">
      <c r="A46" s="34" t="s">
        <v>43</v>
      </c>
      <c r="B46" s="34"/>
      <c r="C46" s="34"/>
      <c r="D46" s="34"/>
      <c r="E46" s="34"/>
      <c r="F46" s="34"/>
      <c r="G46" s="34"/>
      <c r="H46" s="34"/>
      <c r="I46" s="34"/>
      <c r="J46" s="34"/>
    </row>
    <row r="47" ht="13.5" customHeight="1">
      <c r="A47" s="4"/>
    </row>
    <row r="48" spans="1:10" ht="15.75">
      <c r="A48" s="31" t="s">
        <v>24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">
      <c r="A49" s="8" t="s">
        <v>25</v>
      </c>
      <c r="B49" s="13">
        <f>EXP((LN(B16/B6)/10))-1</f>
        <v>0.001018849372685926</v>
      </c>
      <c r="C49" s="13">
        <f aca="true" t="shared" si="0" ref="C49:J49">EXP((LN(C16/C6)/10))-1</f>
        <v>6.244334239702276E-05</v>
      </c>
      <c r="D49" s="13">
        <f t="shared" si="0"/>
        <v>0.0009254892606600507</v>
      </c>
      <c r="E49" s="13">
        <f t="shared" si="0"/>
        <v>0.028124986730014623</v>
      </c>
      <c r="F49" s="14" t="s">
        <v>59</v>
      </c>
      <c r="G49" s="13">
        <f t="shared" si="0"/>
        <v>0.0282369983788473</v>
      </c>
      <c r="H49" s="14" t="s">
        <v>59</v>
      </c>
      <c r="I49" s="13">
        <f t="shared" si="0"/>
        <v>6.244334239702276E-05</v>
      </c>
      <c r="J49" s="13">
        <f t="shared" si="0"/>
        <v>0.0030370320469237377</v>
      </c>
    </row>
    <row r="50" spans="1:10" ht="15">
      <c r="A50" s="8" t="s">
        <v>44</v>
      </c>
      <c r="B50" s="13">
        <f>EXP((LN(B32/B16)/16))-1</f>
        <v>0.007648806523680385</v>
      </c>
      <c r="C50" s="13">
        <f aca="true" t="shared" si="1" ref="C50:J50">EXP((LN(C32/C16)/16))-1</f>
        <v>0.006923297697448927</v>
      </c>
      <c r="D50" s="13">
        <f t="shared" si="1"/>
        <v>0.007578663781405259</v>
      </c>
      <c r="E50" s="13">
        <f t="shared" si="1"/>
        <v>0.00544346974208465</v>
      </c>
      <c r="F50" s="13">
        <f t="shared" si="1"/>
        <v>0.4363073232453587</v>
      </c>
      <c r="G50" s="13">
        <f t="shared" si="1"/>
        <v>0.023351320181696167</v>
      </c>
      <c r="H50" s="14" t="s">
        <v>59</v>
      </c>
      <c r="I50" s="13">
        <f t="shared" si="1"/>
        <v>0.006923297697448927</v>
      </c>
      <c r="J50" s="13">
        <f t="shared" si="1"/>
        <v>-0.00775351862326612</v>
      </c>
    </row>
    <row r="51" spans="1:10" ht="15">
      <c r="A51" s="8" t="s">
        <v>45</v>
      </c>
      <c r="B51" s="13">
        <f>EXP((LN(B36/B32)/4))-1</f>
        <v>0.002780341761611682</v>
      </c>
      <c r="C51" s="13">
        <f aca="true" t="shared" si="2" ref="C51:J51">EXP((LN(C36/C32)/4))-1</f>
        <v>-0.006968746504070533</v>
      </c>
      <c r="D51" s="13">
        <f t="shared" si="2"/>
        <v>0.0018552978389740904</v>
      </c>
      <c r="E51" s="13">
        <f t="shared" si="2"/>
        <v>0.08510082339721703</v>
      </c>
      <c r="F51" s="13">
        <f t="shared" si="2"/>
        <v>0.1769488093260263</v>
      </c>
      <c r="G51" s="13">
        <f t="shared" si="2"/>
        <v>0.10995603431093759</v>
      </c>
      <c r="H51" s="13" t="e">
        <f t="shared" si="2"/>
        <v>#DIV/0!</v>
      </c>
      <c r="I51" s="13">
        <f t="shared" si="2"/>
        <v>-0.004234413275191917</v>
      </c>
      <c r="J51" s="13">
        <f t="shared" si="2"/>
        <v>0.00476710513287304</v>
      </c>
    </row>
    <row r="52" spans="1:10" ht="15">
      <c r="A52" s="8" t="s">
        <v>73</v>
      </c>
      <c r="B52" s="13">
        <f>EXP((LN(B44/B32)/12))-1</f>
        <v>0.0052538085525688505</v>
      </c>
      <c r="C52" s="13">
        <f aca="true" t="shared" si="3" ref="C52:J52">EXP((LN(C44/C32)/12))-1</f>
        <v>-0.00233676241090941</v>
      </c>
      <c r="D52" s="13">
        <f t="shared" si="3"/>
        <v>0.0045508595045673506</v>
      </c>
      <c r="E52" s="13">
        <f t="shared" si="3"/>
        <v>0.030717880118137364</v>
      </c>
      <c r="F52" s="13">
        <f t="shared" si="3"/>
        <v>0.12342465188373275</v>
      </c>
      <c r="G52" s="13">
        <f t="shared" si="3"/>
        <v>0.06295550719738552</v>
      </c>
      <c r="H52" s="13" t="e">
        <f t="shared" si="3"/>
        <v>#DIV/0!</v>
      </c>
      <c r="I52" s="13">
        <f t="shared" si="3"/>
        <v>0.0006041084403529684</v>
      </c>
      <c r="J52" s="13">
        <f t="shared" si="3"/>
        <v>0.004412611152121215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2" t="s">
        <v>84</v>
      </c>
      <c r="B1" s="32"/>
      <c r="C1" s="32"/>
      <c r="D1" s="32"/>
      <c r="E1" s="32"/>
      <c r="F1" s="32"/>
    </row>
    <row r="2" spans="1:9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</row>
    <row r="3" spans="1:6" ht="15.75" customHeight="1">
      <c r="A3" s="32" t="s">
        <v>46</v>
      </c>
      <c r="B3" s="32"/>
      <c r="C3" s="32"/>
      <c r="D3" s="32"/>
      <c r="E3" s="32"/>
      <c r="F3" s="32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5968.027082099286</v>
      </c>
      <c r="C6" s="11">
        <v>6487.787997812643</v>
      </c>
      <c r="D6" s="11">
        <v>6707.780809082492</v>
      </c>
      <c r="E6" s="11">
        <v>6869.775515563018</v>
      </c>
      <c r="F6" s="26"/>
      <c r="G6" s="26"/>
      <c r="H6" s="26"/>
    </row>
    <row r="7" spans="1:8" ht="15.75" thickBot="1">
      <c r="A7" s="6">
        <v>2017</v>
      </c>
      <c r="B7" s="7">
        <f>'Form 1.4'!I33</f>
        <v>5861.601930480677</v>
      </c>
      <c r="C7" s="11">
        <v>6373.31937063875</v>
      </c>
      <c r="D7" s="11">
        <v>6589.031718568062</v>
      </c>
      <c r="E7" s="11">
        <v>6746.893936825422</v>
      </c>
      <c r="F7" s="26"/>
      <c r="G7" s="26"/>
      <c r="H7" s="26"/>
    </row>
    <row r="8" spans="1:8" ht="15.75" thickBot="1">
      <c r="A8" s="6">
        <v>2018</v>
      </c>
      <c r="B8" s="7">
        <f>'Form 1.4'!I34</f>
        <v>5808.914662718601</v>
      </c>
      <c r="C8" s="11">
        <v>6316.627198570674</v>
      </c>
      <c r="D8" s="11">
        <v>6530.138752280656</v>
      </c>
      <c r="E8" s="11">
        <v>6687.1038671085425</v>
      </c>
      <c r="F8" s="26"/>
      <c r="G8" s="26"/>
      <c r="H8" s="26"/>
    </row>
    <row r="9" spans="1:8" ht="15.75" thickBot="1">
      <c r="A9" s="6">
        <v>2019</v>
      </c>
      <c r="B9" s="7">
        <f>'Form 1.4'!I35</f>
        <v>5832.8338704542575</v>
      </c>
      <c r="C9" s="11">
        <v>6342.490918505303</v>
      </c>
      <c r="D9" s="11">
        <v>6556.151203254211</v>
      </c>
      <c r="E9" s="11">
        <v>6715.176894642669</v>
      </c>
      <c r="F9" s="26"/>
      <c r="G9" s="26"/>
      <c r="H9" s="26"/>
    </row>
    <row r="10" spans="1:8" ht="15.75" thickBot="1">
      <c r="A10" s="6">
        <v>2020</v>
      </c>
      <c r="B10" s="7">
        <f>'Form 1.4'!I36</f>
        <v>5867.582948649422</v>
      </c>
      <c r="C10" s="11">
        <v>6380.520020935341</v>
      </c>
      <c r="D10" s="11">
        <v>6595.966151512379</v>
      </c>
      <c r="E10" s="11">
        <v>6754.869858680057</v>
      </c>
      <c r="F10" s="26"/>
      <c r="G10" s="26"/>
      <c r="H10" s="26"/>
    </row>
    <row r="11" spans="1:8" ht="15.75" thickBot="1">
      <c r="A11" s="6">
        <v>2021</v>
      </c>
      <c r="B11" s="7">
        <f>'Form 1.4'!I37</f>
        <v>5907.193314373883</v>
      </c>
      <c r="C11" s="11">
        <v>6423.550828068495</v>
      </c>
      <c r="D11" s="11">
        <v>6640.075013284288</v>
      </c>
      <c r="E11" s="11">
        <v>6800.029816777034</v>
      </c>
      <c r="F11" s="26"/>
      <c r="G11" s="26"/>
      <c r="H11" s="26"/>
    </row>
    <row r="12" spans="1:8" ht="15.75" thickBot="1">
      <c r="A12" s="6">
        <v>2022</v>
      </c>
      <c r="B12" s="7">
        <f>'Form 1.4'!I38</f>
        <v>5943.545772809385</v>
      </c>
      <c r="C12" s="11">
        <v>6461.9772907925435</v>
      </c>
      <c r="D12" s="11">
        <v>6681.209029397537</v>
      </c>
      <c r="E12" s="11">
        <v>6842.953334323888</v>
      </c>
      <c r="F12" s="26"/>
      <c r="G12" s="26"/>
      <c r="H12" s="26"/>
    </row>
    <row r="13" spans="1:8" ht="15.75" thickBot="1">
      <c r="A13" s="6">
        <v>2023</v>
      </c>
      <c r="B13" s="7">
        <f>'Form 1.4'!I39</f>
        <v>5963.172729797083</v>
      </c>
      <c r="C13" s="11">
        <v>6484.752068860855</v>
      </c>
      <c r="D13" s="11">
        <v>6702.4655675756085</v>
      </c>
      <c r="E13" s="11">
        <v>6863.806821087434</v>
      </c>
      <c r="F13" s="26"/>
      <c r="G13" s="26"/>
      <c r="H13" s="26"/>
    </row>
    <row r="14" spans="1:8" ht="15.75" thickBot="1">
      <c r="A14" s="6">
        <v>2024</v>
      </c>
      <c r="B14" s="7">
        <f>'Form 1.4'!I40</f>
        <v>5979.294646113727</v>
      </c>
      <c r="C14" s="11">
        <v>6502.083465521038</v>
      </c>
      <c r="D14" s="11">
        <v>6720.982745009754</v>
      </c>
      <c r="E14" s="11">
        <v>6883.704333302252</v>
      </c>
      <c r="F14" s="26"/>
      <c r="G14" s="26"/>
      <c r="H14" s="26"/>
    </row>
    <row r="15" spans="1:8" ht="15.75" thickBot="1">
      <c r="A15" s="6">
        <v>2025</v>
      </c>
      <c r="B15" s="7">
        <f>'Form 1.4'!I41</f>
        <v>5991.431068285166</v>
      </c>
      <c r="C15" s="11">
        <v>6515.696392491589</v>
      </c>
      <c r="D15" s="11">
        <v>6734.784391468866</v>
      </c>
      <c r="E15" s="11">
        <v>6896.928813619448</v>
      </c>
      <c r="F15" s="26"/>
      <c r="G15" s="26"/>
      <c r="H15" s="26"/>
    </row>
    <row r="16" spans="1:8" ht="15.75" thickBot="1">
      <c r="A16" s="6">
        <v>2026</v>
      </c>
      <c r="B16" s="7">
        <f>'Form 1.4'!I42</f>
        <v>6002.141511866938</v>
      </c>
      <c r="C16" s="11">
        <v>6526.501918357821</v>
      </c>
      <c r="D16" s="11">
        <v>6746.615164205234</v>
      </c>
      <c r="E16" s="11">
        <v>6909.056817254199</v>
      </c>
      <c r="F16" s="26"/>
      <c r="G16" s="26"/>
      <c r="H16" s="26"/>
    </row>
    <row r="17" spans="1:8" ht="15.75" thickBot="1">
      <c r="A17" s="6">
        <v>2027</v>
      </c>
      <c r="B17" s="7">
        <f>'Form 1.4'!I43</f>
        <v>6008.692013003231</v>
      </c>
      <c r="C17" s="11">
        <v>6534.474771742903</v>
      </c>
      <c r="D17" s="11">
        <v>6753.502102353138</v>
      </c>
      <c r="E17" s="11">
        <v>6916.098810666413</v>
      </c>
      <c r="F17" s="26"/>
      <c r="G17" s="26"/>
      <c r="H17" s="26"/>
    </row>
    <row r="18" spans="1:8" ht="15.75" thickBot="1">
      <c r="A18" s="6">
        <v>2028</v>
      </c>
      <c r="B18" s="7">
        <f>'Form 1.4'!I44</f>
        <v>6011.4351472494345</v>
      </c>
      <c r="C18" s="11">
        <v>6537.457940374034</v>
      </c>
      <c r="D18" s="11">
        <v>6756.58526302416</v>
      </c>
      <c r="E18" s="11">
        <v>6919.256201236042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2" t="s">
        <v>85</v>
      </c>
      <c r="B1" s="32"/>
      <c r="C1" s="32"/>
      <c r="D1" s="32"/>
      <c r="E1" s="32"/>
      <c r="F1" s="32"/>
      <c r="G1" s="32"/>
      <c r="H1" s="32"/>
    </row>
    <row r="2" spans="1:9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</row>
    <row r="3" spans="1:8" ht="15.75" customHeight="1">
      <c r="A3" s="32" t="s">
        <v>51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27.668</v>
      </c>
      <c r="D6" s="7">
        <v>843.8789999999999</v>
      </c>
      <c r="E6" s="7">
        <v>0</v>
      </c>
      <c r="F6" s="7">
        <v>0</v>
      </c>
      <c r="G6" s="7">
        <v>0</v>
      </c>
      <c r="H6" s="7">
        <v>871.5469999999999</v>
      </c>
    </row>
    <row r="7" spans="1:8" ht="15.75" thickBot="1">
      <c r="A7" s="6">
        <v>1991</v>
      </c>
      <c r="B7" s="7">
        <v>0</v>
      </c>
      <c r="C7" s="7">
        <v>28.329</v>
      </c>
      <c r="D7" s="7">
        <v>980.261</v>
      </c>
      <c r="E7" s="7">
        <v>0</v>
      </c>
      <c r="F7" s="7">
        <v>0</v>
      </c>
      <c r="G7" s="7">
        <v>0</v>
      </c>
      <c r="H7" s="7">
        <v>1008.5899999999999</v>
      </c>
    </row>
    <row r="8" spans="1:8" ht="15.75" thickBot="1">
      <c r="A8" s="6">
        <v>1992</v>
      </c>
      <c r="B8" s="7">
        <v>0</v>
      </c>
      <c r="C8" s="7">
        <v>32.5</v>
      </c>
      <c r="D8" s="7">
        <v>918.807</v>
      </c>
      <c r="E8" s="7">
        <v>0</v>
      </c>
      <c r="F8" s="7">
        <v>0</v>
      </c>
      <c r="G8" s="7">
        <v>0</v>
      </c>
      <c r="H8" s="7">
        <v>951.307</v>
      </c>
    </row>
    <row r="9" spans="1:8" ht="15.75" thickBot="1">
      <c r="A9" s="6">
        <v>1993</v>
      </c>
      <c r="B9" s="7">
        <v>0</v>
      </c>
      <c r="C9" s="7">
        <v>32.683</v>
      </c>
      <c r="D9" s="7">
        <v>940.703</v>
      </c>
      <c r="E9" s="7">
        <v>0</v>
      </c>
      <c r="F9" s="7">
        <v>0</v>
      </c>
      <c r="G9" s="7">
        <v>0</v>
      </c>
      <c r="H9" s="7">
        <v>973.386</v>
      </c>
    </row>
    <row r="10" spans="1:8" ht="15.75" thickBot="1">
      <c r="A10" s="6">
        <v>1994</v>
      </c>
      <c r="B10" s="7">
        <v>0</v>
      </c>
      <c r="C10" s="7">
        <v>257.615</v>
      </c>
      <c r="D10" s="7">
        <v>1071.391</v>
      </c>
      <c r="E10" s="7">
        <v>0</v>
      </c>
      <c r="F10" s="7">
        <v>0</v>
      </c>
      <c r="G10" s="7">
        <v>0</v>
      </c>
      <c r="H10" s="7">
        <v>1329.006</v>
      </c>
    </row>
    <row r="11" spans="1:8" ht="15.75" thickBot="1">
      <c r="A11" s="6">
        <v>1995</v>
      </c>
      <c r="B11" s="7">
        <v>0</v>
      </c>
      <c r="C11" s="7">
        <v>295.658</v>
      </c>
      <c r="D11" s="7">
        <v>1095.154</v>
      </c>
      <c r="E11" s="7">
        <v>0</v>
      </c>
      <c r="F11" s="7">
        <v>0</v>
      </c>
      <c r="G11" s="7">
        <v>0</v>
      </c>
      <c r="H11" s="7">
        <v>1390.812</v>
      </c>
    </row>
    <row r="12" spans="1:8" ht="15.75" thickBot="1">
      <c r="A12" s="6">
        <v>1996</v>
      </c>
      <c r="B12" s="7">
        <v>0</v>
      </c>
      <c r="C12" s="7">
        <v>225.18099999999998</v>
      </c>
      <c r="D12" s="7">
        <v>1174.007</v>
      </c>
      <c r="E12" s="7">
        <v>0</v>
      </c>
      <c r="F12" s="7">
        <v>0</v>
      </c>
      <c r="G12" s="7">
        <v>0</v>
      </c>
      <c r="H12" s="7">
        <v>1399.188</v>
      </c>
    </row>
    <row r="13" spans="1:8" ht="15.75" thickBot="1">
      <c r="A13" s="6">
        <v>1997</v>
      </c>
      <c r="B13" s="7">
        <v>0</v>
      </c>
      <c r="C13" s="7">
        <v>248.364</v>
      </c>
      <c r="D13" s="7">
        <v>1031.348</v>
      </c>
      <c r="E13" s="7">
        <v>0</v>
      </c>
      <c r="F13" s="7">
        <v>0</v>
      </c>
      <c r="G13" s="7">
        <v>0</v>
      </c>
      <c r="H13" s="7">
        <v>1279.712</v>
      </c>
    </row>
    <row r="14" spans="1:8" ht="15.75" thickBot="1">
      <c r="A14" s="6">
        <v>1998</v>
      </c>
      <c r="B14" s="7">
        <v>0</v>
      </c>
      <c r="C14" s="7">
        <v>248.364</v>
      </c>
      <c r="D14" s="7">
        <v>1031.175</v>
      </c>
      <c r="E14" s="7">
        <v>0</v>
      </c>
      <c r="F14" s="7">
        <v>0</v>
      </c>
      <c r="G14" s="7">
        <v>0</v>
      </c>
      <c r="H14" s="7">
        <v>1279.539</v>
      </c>
    </row>
    <row r="15" spans="1:8" ht="15.75" thickBot="1">
      <c r="A15" s="6">
        <v>1999</v>
      </c>
      <c r="B15" s="7">
        <v>0.0335763517790327</v>
      </c>
      <c r="C15" s="7">
        <v>246.53334482081775</v>
      </c>
      <c r="D15" s="7">
        <v>1064.011</v>
      </c>
      <c r="E15" s="7">
        <v>0</v>
      </c>
      <c r="F15" s="7">
        <v>0</v>
      </c>
      <c r="G15" s="7">
        <v>0</v>
      </c>
      <c r="H15" s="7">
        <v>1310.5779211725967</v>
      </c>
    </row>
    <row r="16" spans="1:8" ht="15.75" thickBot="1">
      <c r="A16" s="6">
        <v>2000</v>
      </c>
      <c r="B16" s="7">
        <v>0.1988550255078841</v>
      </c>
      <c r="C16" s="7">
        <v>240.41899505951838</v>
      </c>
      <c r="D16" s="7">
        <v>910.183</v>
      </c>
      <c r="E16" s="7">
        <v>0</v>
      </c>
      <c r="F16" s="7">
        <v>0</v>
      </c>
      <c r="G16" s="7">
        <v>0</v>
      </c>
      <c r="H16" s="7">
        <v>1150.8008500850262</v>
      </c>
    </row>
    <row r="17" spans="1:8" ht="15.75" thickBot="1">
      <c r="A17" s="6">
        <v>2001</v>
      </c>
      <c r="B17" s="7">
        <v>0.489896228290727</v>
      </c>
      <c r="C17" s="7">
        <v>246.48209119934504</v>
      </c>
      <c r="D17" s="7">
        <v>859.598</v>
      </c>
      <c r="E17" s="7">
        <v>0</v>
      </c>
      <c r="F17" s="7">
        <v>0</v>
      </c>
      <c r="G17" s="7">
        <v>0</v>
      </c>
      <c r="H17" s="7">
        <v>1106.5699874276356</v>
      </c>
    </row>
    <row r="18" spans="1:8" ht="15.75" thickBot="1">
      <c r="A18" s="6">
        <v>2002</v>
      </c>
      <c r="B18" s="7">
        <v>1.467151035945581</v>
      </c>
      <c r="C18" s="7">
        <v>260.1470206732294</v>
      </c>
      <c r="D18" s="7">
        <v>1048.005</v>
      </c>
      <c r="E18" s="7">
        <v>0</v>
      </c>
      <c r="F18" s="7">
        <v>0</v>
      </c>
      <c r="G18" s="7">
        <v>0</v>
      </c>
      <c r="H18" s="7">
        <v>1309.6191717091751</v>
      </c>
    </row>
    <row r="19" spans="1:8" ht="15.75" thickBot="1">
      <c r="A19" s="6">
        <v>2003</v>
      </c>
      <c r="B19" s="7">
        <v>3.3034056736723105</v>
      </c>
      <c r="C19" s="7">
        <v>269.06545544381646</v>
      </c>
      <c r="D19" s="7">
        <v>987.0469548243487</v>
      </c>
      <c r="E19" s="7">
        <v>0.181074875733595</v>
      </c>
      <c r="F19" s="7">
        <v>0</v>
      </c>
      <c r="G19" s="7">
        <v>0.0551805647853712</v>
      </c>
      <c r="H19" s="7">
        <v>1259.6520713823566</v>
      </c>
    </row>
    <row r="20" spans="1:8" ht="15.75" thickBot="1">
      <c r="A20" s="6">
        <v>2004</v>
      </c>
      <c r="B20" s="7">
        <v>4.82299698008048</v>
      </c>
      <c r="C20" s="7">
        <v>272.07536380937574</v>
      </c>
      <c r="D20" s="7">
        <v>990.9297389149043</v>
      </c>
      <c r="E20" s="7">
        <v>0.389641663037067</v>
      </c>
      <c r="F20" s="7">
        <v>0</v>
      </c>
      <c r="G20" s="7">
        <v>0.292502923252403</v>
      </c>
      <c r="H20" s="7">
        <v>1268.51024429065</v>
      </c>
    </row>
    <row r="21" spans="1:8" ht="15.75" thickBot="1">
      <c r="A21" s="6">
        <v>2005</v>
      </c>
      <c r="B21" s="7">
        <v>5.63762298015944</v>
      </c>
      <c r="C21" s="7">
        <v>284.65021667125535</v>
      </c>
      <c r="D21" s="7">
        <v>996.3019806067384</v>
      </c>
      <c r="E21" s="7">
        <v>0.385745246406696</v>
      </c>
      <c r="F21" s="7">
        <v>0</v>
      </c>
      <c r="G21" s="7">
        <v>0.472870761565449</v>
      </c>
      <c r="H21" s="7">
        <v>1287.4484362661253</v>
      </c>
    </row>
    <row r="22" spans="1:8" ht="15.75" thickBot="1">
      <c r="A22" s="6">
        <v>2006</v>
      </c>
      <c r="B22" s="7">
        <v>6.016564540330039</v>
      </c>
      <c r="C22" s="7">
        <v>252.9133635455661</v>
      </c>
      <c r="D22" s="7">
        <v>1045.0273693185811</v>
      </c>
      <c r="E22" s="7">
        <v>0.381887793942629</v>
      </c>
      <c r="F22" s="7">
        <v>0</v>
      </c>
      <c r="G22" s="7">
        <v>1.10521046335139</v>
      </c>
      <c r="H22" s="7">
        <v>1305.4443956617715</v>
      </c>
    </row>
    <row r="23" spans="1:8" ht="15.75" thickBot="1">
      <c r="A23" s="6">
        <v>2007</v>
      </c>
      <c r="B23" s="7">
        <v>6.53299619806611</v>
      </c>
      <c r="C23" s="7">
        <v>248.68594287631734</v>
      </c>
      <c r="D23" s="7">
        <v>986.7352418292445</v>
      </c>
      <c r="E23" s="7">
        <v>0.378068916003203</v>
      </c>
      <c r="F23" s="7">
        <v>0</v>
      </c>
      <c r="G23" s="7">
        <v>1.35470922421107</v>
      </c>
      <c r="H23" s="7">
        <v>1243.6869590438423</v>
      </c>
    </row>
    <row r="24" spans="1:8" ht="15.75" thickBot="1">
      <c r="A24" s="6">
        <v>2008</v>
      </c>
      <c r="B24" s="7">
        <v>8.94544126976189</v>
      </c>
      <c r="C24" s="7">
        <v>260.62103619185996</v>
      </c>
      <c r="D24" s="7">
        <v>1042.9790108154207</v>
      </c>
      <c r="E24" s="7">
        <v>2.147662626843171</v>
      </c>
      <c r="F24" s="7">
        <v>0</v>
      </c>
      <c r="G24" s="7">
        <v>1.34116213196896</v>
      </c>
      <c r="H24" s="7">
        <v>1316.0343130358547</v>
      </c>
    </row>
    <row r="25" spans="1:8" ht="15.75" thickBot="1">
      <c r="A25" s="6">
        <v>2009</v>
      </c>
      <c r="B25" s="7">
        <v>15.376256627721158</v>
      </c>
      <c r="C25" s="7">
        <v>298.8954630345369</v>
      </c>
      <c r="D25" s="7">
        <v>979.3444707072666</v>
      </c>
      <c r="E25" s="7">
        <v>2.126186000574739</v>
      </c>
      <c r="F25" s="7">
        <v>0</v>
      </c>
      <c r="G25" s="7">
        <v>2.42894183056255</v>
      </c>
      <c r="H25" s="7">
        <v>1298.171318200662</v>
      </c>
    </row>
    <row r="26" spans="1:8" ht="15.75" thickBot="1">
      <c r="A26" s="6">
        <v>2010</v>
      </c>
      <c r="B26" s="7">
        <v>26.372466636014984</v>
      </c>
      <c r="C26" s="7">
        <v>350.8826331113978</v>
      </c>
      <c r="D26" s="7">
        <v>986.413306000194</v>
      </c>
      <c r="E26" s="7">
        <v>2.104924140568992</v>
      </c>
      <c r="F26" s="7">
        <v>0</v>
      </c>
      <c r="G26" s="7">
        <v>3.17237937395339</v>
      </c>
      <c r="H26" s="7">
        <v>1368.9457092621292</v>
      </c>
    </row>
    <row r="27" spans="1:8" ht="15.75" thickBot="1">
      <c r="A27" s="6">
        <v>2011</v>
      </c>
      <c r="B27" s="7">
        <v>38.1736534415773</v>
      </c>
      <c r="C27" s="7">
        <v>337.8826953397818</v>
      </c>
      <c r="D27" s="7">
        <v>1009.908512940192</v>
      </c>
      <c r="E27" s="7">
        <v>2.083874899163302</v>
      </c>
      <c r="F27" s="7">
        <v>0</v>
      </c>
      <c r="G27" s="7">
        <v>3.14065558021386</v>
      </c>
      <c r="H27" s="7">
        <v>1391.1893922009283</v>
      </c>
    </row>
    <row r="28" spans="1:8" ht="15.75" thickBot="1">
      <c r="A28" s="6">
        <v>2012</v>
      </c>
      <c r="B28" s="7">
        <v>54.6124546855758</v>
      </c>
      <c r="C28" s="7">
        <v>375.14264597372363</v>
      </c>
      <c r="D28" s="7">
        <v>993.3940878107902</v>
      </c>
      <c r="E28" s="7">
        <v>2.063036150171665</v>
      </c>
      <c r="F28" s="7">
        <v>0</v>
      </c>
      <c r="G28" s="7">
        <v>3.10924902441172</v>
      </c>
      <c r="H28" s="7">
        <v>1428.321473644673</v>
      </c>
    </row>
    <row r="29" spans="1:8" ht="15.75" thickBot="1">
      <c r="A29" s="6">
        <v>2013</v>
      </c>
      <c r="B29" s="7">
        <v>81.0976676375889</v>
      </c>
      <c r="C29" s="7">
        <v>378.7423357121949</v>
      </c>
      <c r="D29" s="7">
        <v>1048.4050269326824</v>
      </c>
      <c r="E29" s="7">
        <v>2.04240578866995</v>
      </c>
      <c r="F29" s="7">
        <v>0</v>
      </c>
      <c r="G29" s="7">
        <v>3.0781565341676</v>
      </c>
      <c r="H29" s="7">
        <v>1513.3655926053038</v>
      </c>
    </row>
    <row r="30" spans="1:8" ht="15.75" thickBot="1">
      <c r="A30" s="6">
        <v>2014</v>
      </c>
      <c r="B30" s="7">
        <v>113.67452846859089</v>
      </c>
      <c r="C30" s="7">
        <v>396.71297711833716</v>
      </c>
      <c r="D30" s="7">
        <v>962.0473266633554</v>
      </c>
      <c r="E30" s="7">
        <v>2.021981730783254</v>
      </c>
      <c r="F30" s="7">
        <v>0</v>
      </c>
      <c r="G30" s="7">
        <v>3.04737496882592</v>
      </c>
      <c r="H30" s="7">
        <v>1477.5041889498925</v>
      </c>
    </row>
    <row r="31" spans="1:8" ht="15.75" thickBot="1">
      <c r="A31" s="6">
        <v>2015</v>
      </c>
      <c r="B31" s="7">
        <v>154.1411689712293</v>
      </c>
      <c r="C31" s="7">
        <v>413.59420265529104</v>
      </c>
      <c r="D31" s="7">
        <v>953.6429833967218</v>
      </c>
      <c r="E31" s="7">
        <v>2.001761913475421</v>
      </c>
      <c r="F31" s="7">
        <v>0</v>
      </c>
      <c r="G31" s="7">
        <v>3.01690121913767</v>
      </c>
      <c r="H31" s="7">
        <v>1526.3970181558552</v>
      </c>
    </row>
    <row r="32" spans="1:8" ht="15.75" thickBot="1">
      <c r="A32" s="6">
        <v>2016</v>
      </c>
      <c r="B32" s="7">
        <v>202.37513530732457</v>
      </c>
      <c r="C32" s="7">
        <v>510.5517117001532</v>
      </c>
      <c r="D32" s="7">
        <v>960.4145135627546</v>
      </c>
      <c r="E32" s="7">
        <v>1.98174429434067</v>
      </c>
      <c r="F32" s="7">
        <v>0</v>
      </c>
      <c r="G32" s="7">
        <v>19.32238020694629</v>
      </c>
      <c r="H32" s="7">
        <v>1694.6454850715193</v>
      </c>
    </row>
    <row r="33" spans="1:8" ht="15.75" thickBot="1">
      <c r="A33" s="6">
        <v>2017</v>
      </c>
      <c r="B33" s="7">
        <v>253.12220475905022</v>
      </c>
      <c r="C33" s="7">
        <v>543.8961905269183</v>
      </c>
      <c r="D33" s="7">
        <v>1180.3745716271271</v>
      </c>
      <c r="E33" s="7">
        <v>1.9619268513972559</v>
      </c>
      <c r="F33" s="7">
        <v>0</v>
      </c>
      <c r="G33" s="7">
        <v>236.3430800048768</v>
      </c>
      <c r="H33" s="7">
        <v>2215.6979737693696</v>
      </c>
    </row>
    <row r="34" spans="1:8" ht="15.75" thickBot="1">
      <c r="A34" s="6">
        <v>2018</v>
      </c>
      <c r="B34" s="7">
        <v>304.13996589706335</v>
      </c>
      <c r="C34" s="7">
        <v>562.5446377670254</v>
      </c>
      <c r="D34" s="7">
        <v>1178.0722659108558</v>
      </c>
      <c r="E34" s="7">
        <v>1.942307582883283</v>
      </c>
      <c r="F34" s="7">
        <v>0</v>
      </c>
      <c r="G34" s="7">
        <v>233.97964920482804</v>
      </c>
      <c r="H34" s="7">
        <v>2280.678826362656</v>
      </c>
    </row>
    <row r="35" spans="1:8" ht="15.75" thickBot="1">
      <c r="A35" s="6">
        <v>2019</v>
      </c>
      <c r="B35" s="7">
        <v>360.4192588016322</v>
      </c>
      <c r="C35" s="7">
        <v>582.2643396451899</v>
      </c>
      <c r="D35" s="7">
        <v>1175.7929832517473</v>
      </c>
      <c r="E35" s="7">
        <v>1.922884507054455</v>
      </c>
      <c r="F35" s="7">
        <v>0</v>
      </c>
      <c r="G35" s="7">
        <v>231.6398527127798</v>
      </c>
      <c r="H35" s="7">
        <v>2352.0393189184038</v>
      </c>
    </row>
    <row r="36" spans="1:8" ht="15.75" thickBot="1">
      <c r="A36" s="6">
        <v>2020</v>
      </c>
      <c r="B36" s="7">
        <v>417.6574740027916</v>
      </c>
      <c r="C36" s="7">
        <v>602.5247679596871</v>
      </c>
      <c r="D36" s="7">
        <v>1173.536493419231</v>
      </c>
      <c r="E36" s="7">
        <v>1.9036556619839118</v>
      </c>
      <c r="F36" s="7">
        <v>0</v>
      </c>
      <c r="G36" s="7">
        <v>229.323454185652</v>
      </c>
      <c r="H36" s="7">
        <v>2424.9458452293457</v>
      </c>
    </row>
    <row r="37" spans="1:8" ht="15.75" thickBot="1">
      <c r="A37" s="6">
        <v>2021</v>
      </c>
      <c r="B37" s="7">
        <v>475.3459245953639</v>
      </c>
      <c r="C37" s="7">
        <v>623.6305912755771</v>
      </c>
      <c r="D37" s="7">
        <v>1171.3025684850347</v>
      </c>
      <c r="E37" s="7">
        <v>1.884619105364069</v>
      </c>
      <c r="F37" s="7">
        <v>0</v>
      </c>
      <c r="G37" s="7">
        <v>227.03021964379593</v>
      </c>
      <c r="H37" s="7">
        <v>2499.193923105136</v>
      </c>
    </row>
    <row r="38" spans="1:8" ht="15.75" thickBot="1">
      <c r="A38" s="6">
        <v>2022</v>
      </c>
      <c r="B38" s="7">
        <v>532.3990846576755</v>
      </c>
      <c r="C38" s="7">
        <v>645.5119939991301</v>
      </c>
      <c r="D38" s="7">
        <v>1169.0909828001822</v>
      </c>
      <c r="E38" s="7">
        <v>1.86577291431043</v>
      </c>
      <c r="F38" s="7">
        <v>0</v>
      </c>
      <c r="G38" s="7">
        <v>224.75991744735788</v>
      </c>
      <c r="H38" s="7">
        <v>2573.627751818656</v>
      </c>
    </row>
    <row r="39" spans="1:8" ht="15.75" thickBot="1">
      <c r="A39" s="6">
        <v>2023</v>
      </c>
      <c r="B39" s="7">
        <v>586.8902598451737</v>
      </c>
      <c r="C39" s="7">
        <v>668.0876117807757</v>
      </c>
      <c r="D39" s="7">
        <v>1166.901512972188</v>
      </c>
      <c r="E39" s="7">
        <v>1.847115185167323</v>
      </c>
      <c r="F39" s="7">
        <v>0</v>
      </c>
      <c r="G39" s="7">
        <v>222.5123182728839</v>
      </c>
      <c r="H39" s="7">
        <v>2646.2388180561884</v>
      </c>
    </row>
    <row r="40" spans="1:8" ht="15.75" thickBot="1">
      <c r="A40" s="6">
        <v>2024</v>
      </c>
      <c r="B40" s="7">
        <v>637.2832547005646</v>
      </c>
      <c r="C40" s="7">
        <v>691.9003295412956</v>
      </c>
      <c r="D40" s="7">
        <v>1164.7339378424676</v>
      </c>
      <c r="E40" s="7">
        <v>1.82864403331565</v>
      </c>
      <c r="F40" s="7">
        <v>0</v>
      </c>
      <c r="G40" s="7">
        <v>220.28719509015463</v>
      </c>
      <c r="H40" s="7">
        <v>2716.033361207798</v>
      </c>
    </row>
    <row r="41" spans="1:8" ht="15.75" thickBot="1">
      <c r="A41" s="6">
        <v>2025</v>
      </c>
      <c r="B41" s="7">
        <v>682.901387875353</v>
      </c>
      <c r="C41" s="7">
        <v>717.4775906774042</v>
      </c>
      <c r="D41" s="7">
        <v>1162.5880384640348</v>
      </c>
      <c r="E41" s="7">
        <v>1.8103575929825</v>
      </c>
      <c r="F41" s="7">
        <v>0</v>
      </c>
      <c r="G41" s="7">
        <v>218.084323139254</v>
      </c>
      <c r="H41" s="7">
        <v>2782.8616977490283</v>
      </c>
    </row>
    <row r="42" spans="1:8" ht="15.75" thickBot="1">
      <c r="A42" s="6">
        <v>2026</v>
      </c>
      <c r="B42" s="7">
        <v>723.2779039456505</v>
      </c>
      <c r="C42" s="7">
        <v>745.56646721062</v>
      </c>
      <c r="D42" s="7">
        <v>1160.4635980793992</v>
      </c>
      <c r="E42" s="7">
        <v>1.792254017052668</v>
      </c>
      <c r="F42" s="7">
        <v>0</v>
      </c>
      <c r="G42" s="7">
        <v>215.90347990786148</v>
      </c>
      <c r="H42" s="7">
        <v>2847.003703160584</v>
      </c>
    </row>
    <row r="43" spans="1:8" ht="15.75" thickBot="1">
      <c r="A43" s="6">
        <v>2027</v>
      </c>
      <c r="B43" s="7">
        <v>761.8230893697918</v>
      </c>
      <c r="C43" s="7">
        <v>777.5737622398669</v>
      </c>
      <c r="D43" s="7">
        <v>1158.3604020986077</v>
      </c>
      <c r="E43" s="7">
        <v>1.7743314768821439</v>
      </c>
      <c r="F43" s="7">
        <v>0</v>
      </c>
      <c r="G43" s="7">
        <v>213.74444510878192</v>
      </c>
      <c r="H43" s="7">
        <v>2913.2760302939305</v>
      </c>
    </row>
    <row r="44" spans="1:8" ht="15.75" thickBot="1">
      <c r="A44" s="6">
        <v>2028</v>
      </c>
      <c r="B44" s="7">
        <v>794.0291660191604</v>
      </c>
      <c r="C44" s="7">
        <v>814.6710808464719</v>
      </c>
      <c r="D44" s="7">
        <v>1156.2782380776198</v>
      </c>
      <c r="E44" s="7">
        <v>1.756588162113326</v>
      </c>
      <c r="F44" s="7">
        <v>0</v>
      </c>
      <c r="G44" s="7">
        <v>211.60700065769507</v>
      </c>
      <c r="H44" s="7">
        <v>2978.3420737630604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8" t="s">
        <v>24</v>
      </c>
      <c r="B48" s="38"/>
      <c r="C48" s="38"/>
      <c r="D48" s="38"/>
      <c r="E48" s="38"/>
      <c r="F48" s="38"/>
      <c r="G48" s="38"/>
      <c r="H48" s="38"/>
    </row>
    <row r="49" spans="1:8" ht="15">
      <c r="A49" s="8" t="s">
        <v>25</v>
      </c>
      <c r="B49" s="14" t="s">
        <v>59</v>
      </c>
      <c r="C49" s="13">
        <f aca="true" t="shared" si="0" ref="C49:H49">EXP((LN(C16/C6)/10))-1</f>
        <v>0.24136386997823212</v>
      </c>
      <c r="D49" s="13">
        <f t="shared" si="0"/>
        <v>0.007592332580275585</v>
      </c>
      <c r="E49" s="14" t="s">
        <v>59</v>
      </c>
      <c r="F49" s="14" t="s">
        <v>59</v>
      </c>
      <c r="G49" s="14" t="s">
        <v>59</v>
      </c>
      <c r="H49" s="13">
        <f t="shared" si="0"/>
        <v>0.02818422449605862</v>
      </c>
    </row>
    <row r="50" spans="1:8" ht="15">
      <c r="A50" s="8" t="s">
        <v>26</v>
      </c>
      <c r="B50" s="13">
        <f>EXP((LN(B31/B16)/15))-1</f>
        <v>0.5582081509882784</v>
      </c>
      <c r="C50" s="13">
        <f aca="true" t="shared" si="1" ref="C50:H50">EXP((LN(C31/C16)/15))-1</f>
        <v>0.03682878149309077</v>
      </c>
      <c r="D50" s="13">
        <f t="shared" si="1"/>
        <v>0.003114419222236986</v>
      </c>
      <c r="E50" s="14" t="s">
        <v>59</v>
      </c>
      <c r="F50" s="14" t="s">
        <v>59</v>
      </c>
      <c r="G50" s="14" t="s">
        <v>59</v>
      </c>
      <c r="H50" s="13">
        <f t="shared" si="1"/>
        <v>0.01900853675590919</v>
      </c>
    </row>
    <row r="51" spans="1:8" ht="15">
      <c r="A51" s="8" t="s">
        <v>27</v>
      </c>
      <c r="B51" s="13">
        <f aca="true" t="shared" si="2" ref="B51:H51">EXP((LN(B36/B31)/5))-1</f>
        <v>0.22061955090350938</v>
      </c>
      <c r="C51" s="13">
        <f t="shared" si="2"/>
        <v>0.07815224686454059</v>
      </c>
      <c r="D51" s="13">
        <f t="shared" si="2"/>
        <v>0.04237060649143354</v>
      </c>
      <c r="E51" s="13">
        <f t="shared" si="2"/>
        <v>-0.009999999999999898</v>
      </c>
      <c r="F51" s="14" t="s">
        <v>59</v>
      </c>
      <c r="G51" s="13">
        <f t="shared" si="2"/>
        <v>1.3778117940244754</v>
      </c>
      <c r="H51" s="13">
        <f t="shared" si="2"/>
        <v>0.09700070594489274</v>
      </c>
    </row>
    <row r="52" spans="1:8" ht="15">
      <c r="A52" s="8" t="s">
        <v>58</v>
      </c>
      <c r="B52" s="13">
        <f aca="true" t="shared" si="3" ref="B52:H52">EXP((LN(B44/B31)/13))-1</f>
        <v>0.1343913551283733</v>
      </c>
      <c r="C52" s="13">
        <f t="shared" si="3"/>
        <v>0.05352963928477927</v>
      </c>
      <c r="D52" s="13">
        <f t="shared" si="3"/>
        <v>0.014931324149275671</v>
      </c>
      <c r="E52" s="13">
        <f t="shared" si="3"/>
        <v>-0.009999999999999898</v>
      </c>
      <c r="F52" s="14" t="s">
        <v>59</v>
      </c>
      <c r="G52" s="13">
        <f t="shared" si="3"/>
        <v>0.3867482000228495</v>
      </c>
      <c r="H52" s="13">
        <f t="shared" si="3"/>
        <v>0.052764696625065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2" t="s">
        <v>86</v>
      </c>
      <c r="C1" s="32"/>
      <c r="D1" s="32"/>
      <c r="E1" s="32"/>
      <c r="F1" s="32"/>
      <c r="G1" s="16"/>
      <c r="H1" s="16"/>
    </row>
    <row r="2" spans="2:10" ht="15.75" customHeight="1">
      <c r="B2" s="33" t="s">
        <v>78</v>
      </c>
      <c r="C2" s="32"/>
      <c r="D2" s="32"/>
      <c r="E2" s="32"/>
      <c r="F2" s="32"/>
      <c r="G2" s="32"/>
      <c r="H2" s="16"/>
      <c r="I2" s="16"/>
      <c r="J2" s="16"/>
    </row>
    <row r="3" spans="1:8" ht="15.75" customHeight="1">
      <c r="A3" s="32" t="s">
        <v>52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74</v>
      </c>
      <c r="D5" s="5" t="s">
        <v>75</v>
      </c>
      <c r="E5" s="5" t="s">
        <v>54</v>
      </c>
      <c r="F5" s="5" t="s">
        <v>76</v>
      </c>
    </row>
    <row r="6" spans="1:6" ht="15.75" thickBot="1">
      <c r="A6" s="6">
        <v>1990</v>
      </c>
      <c r="B6" s="7">
        <v>3491.7927143956967</v>
      </c>
      <c r="C6" s="7">
        <v>1178.5325375762807</v>
      </c>
      <c r="D6" s="7">
        <v>125676.32640095614</v>
      </c>
      <c r="E6" s="7">
        <v>22670.22747108298</v>
      </c>
      <c r="F6" s="7">
        <v>589.7768723943383</v>
      </c>
    </row>
    <row r="7" spans="1:6" ht="15.75" thickBot="1">
      <c r="A7" s="6">
        <v>1991</v>
      </c>
      <c r="B7" s="7">
        <v>3529.39272024982</v>
      </c>
      <c r="C7" s="7">
        <v>1188.3694432605473</v>
      </c>
      <c r="D7" s="7">
        <v>122907.00550286954</v>
      </c>
      <c r="E7" s="7">
        <v>21521.505679827085</v>
      </c>
      <c r="F7" s="7">
        <v>607.1049405331894</v>
      </c>
    </row>
    <row r="8" spans="1:6" ht="15.75" thickBot="1">
      <c r="A8" s="6">
        <v>1992</v>
      </c>
      <c r="B8" s="7">
        <v>3576.4866123179395</v>
      </c>
      <c r="C8" s="7">
        <v>1199.7225625310834</v>
      </c>
      <c r="D8" s="7">
        <v>125658.95119489236</v>
      </c>
      <c r="E8" s="7">
        <v>21591.84195342006</v>
      </c>
      <c r="F8" s="7">
        <v>622.1394016646567</v>
      </c>
    </row>
    <row r="9" spans="1:6" ht="15.75" thickBot="1">
      <c r="A9" s="6">
        <v>1993</v>
      </c>
      <c r="B9" s="7">
        <v>3587.445353692449</v>
      </c>
      <c r="C9" s="7">
        <v>1206.8071917659763</v>
      </c>
      <c r="D9" s="7">
        <v>123545.22353137434</v>
      </c>
      <c r="E9" s="7">
        <v>21257.039498920054</v>
      </c>
      <c r="F9" s="7">
        <v>630.8141421229748</v>
      </c>
    </row>
    <row r="10" spans="1:6" ht="15.75" thickBot="1">
      <c r="A10" s="6">
        <v>1994</v>
      </c>
      <c r="B10" s="7">
        <v>3581.895039031736</v>
      </c>
      <c r="C10" s="7">
        <v>1206.2547681574988</v>
      </c>
      <c r="D10" s="7">
        <v>123297.90153348888</v>
      </c>
      <c r="E10" s="7">
        <v>21165.521797668363</v>
      </c>
      <c r="F10" s="7">
        <v>636.9267737490893</v>
      </c>
    </row>
    <row r="11" spans="1:6" ht="15.75" thickBot="1">
      <c r="A11" s="6">
        <v>1995</v>
      </c>
      <c r="B11" s="7">
        <v>3548.557399592929</v>
      </c>
      <c r="C11" s="7">
        <v>1199.7922082165971</v>
      </c>
      <c r="D11" s="7">
        <v>124443.21863631943</v>
      </c>
      <c r="E11" s="7">
        <v>20333.38752997603</v>
      </c>
      <c r="F11" s="7">
        <v>640.5363456966581</v>
      </c>
    </row>
    <row r="12" spans="1:6" ht="15.75" thickBot="1">
      <c r="A12" s="6">
        <v>1996</v>
      </c>
      <c r="B12" s="7">
        <v>3548.5587496523467</v>
      </c>
      <c r="C12" s="7">
        <v>1201.9893484623933</v>
      </c>
      <c r="D12" s="7">
        <v>128498.03896247788</v>
      </c>
      <c r="E12" s="7">
        <v>20922.741105763478</v>
      </c>
      <c r="F12" s="7">
        <v>644.1775208672994</v>
      </c>
    </row>
    <row r="13" spans="1:6" ht="15.75" thickBot="1">
      <c r="A13" s="6">
        <v>1997</v>
      </c>
      <c r="B13" s="7">
        <v>3577.749704467521</v>
      </c>
      <c r="C13" s="7">
        <v>1205.6753968725063</v>
      </c>
      <c r="D13" s="7">
        <v>132121.20155972615</v>
      </c>
      <c r="E13" s="7">
        <v>21709.573977627377</v>
      </c>
      <c r="F13" s="7">
        <v>648.1130033237159</v>
      </c>
    </row>
    <row r="14" spans="1:6" ht="15.75" thickBot="1">
      <c r="A14" s="6">
        <v>1998</v>
      </c>
      <c r="B14" s="7">
        <v>3607.227775400361</v>
      </c>
      <c r="C14" s="7">
        <v>1209.3173215726597</v>
      </c>
      <c r="D14" s="7">
        <v>141783.62014955134</v>
      </c>
      <c r="E14" s="7">
        <v>22737.323482729582</v>
      </c>
      <c r="F14" s="7">
        <v>653.0904250422439</v>
      </c>
    </row>
    <row r="15" spans="1:6" ht="15.75" thickBot="1">
      <c r="A15" s="6">
        <v>1999</v>
      </c>
      <c r="B15" s="7">
        <v>3651.1268760770627</v>
      </c>
      <c r="C15" s="7">
        <v>1211.8232631316155</v>
      </c>
      <c r="D15" s="7">
        <v>145427.04678270713</v>
      </c>
      <c r="E15" s="7">
        <v>23997.24493165274</v>
      </c>
      <c r="F15" s="7">
        <v>658.7067291282912</v>
      </c>
    </row>
    <row r="16" spans="1:6" ht="15.75" thickBot="1">
      <c r="A16" s="6">
        <v>2000</v>
      </c>
      <c r="B16" s="7">
        <v>3694.3336254456262</v>
      </c>
      <c r="C16" s="7">
        <v>1213.5117376841563</v>
      </c>
      <c r="D16" s="7">
        <v>149566.07917319308</v>
      </c>
      <c r="E16" s="7">
        <v>24529.775172520727</v>
      </c>
      <c r="F16" s="7">
        <v>668.5655667892111</v>
      </c>
    </row>
    <row r="17" spans="1:6" ht="15.75" thickBot="1">
      <c r="A17" s="6">
        <v>2001</v>
      </c>
      <c r="B17" s="7">
        <v>3722.2926134880063</v>
      </c>
      <c r="C17" s="7">
        <v>1212.6980154688104</v>
      </c>
      <c r="D17" s="7">
        <v>152048.84251482022</v>
      </c>
      <c r="E17" s="7">
        <v>23513.797510092412</v>
      </c>
      <c r="F17" s="7">
        <v>677.9588726949224</v>
      </c>
    </row>
    <row r="18" spans="1:6" ht="15.75" thickBot="1">
      <c r="A18" s="6">
        <v>2002</v>
      </c>
      <c r="B18" s="7">
        <v>3746.246084249875</v>
      </c>
      <c r="C18" s="7">
        <v>1212.896396797828</v>
      </c>
      <c r="D18" s="7">
        <v>153768.09139772563</v>
      </c>
      <c r="E18" s="7">
        <v>21280.758253277923</v>
      </c>
      <c r="F18" s="7">
        <v>687.5887139190286</v>
      </c>
    </row>
    <row r="19" spans="1:6" ht="15.75" thickBot="1">
      <c r="A19" s="6">
        <v>2003</v>
      </c>
      <c r="B19" s="7">
        <v>3762.636591129729</v>
      </c>
      <c r="C19" s="7">
        <v>1213.8091749751916</v>
      </c>
      <c r="D19" s="7">
        <v>158351.74179826622</v>
      </c>
      <c r="E19" s="7">
        <v>22876.89117975195</v>
      </c>
      <c r="F19" s="7">
        <v>697.5357031675998</v>
      </c>
    </row>
    <row r="20" spans="1:6" ht="15.75" thickBot="1">
      <c r="A20" s="6">
        <v>2004</v>
      </c>
      <c r="B20" s="7">
        <v>3768.2922098977187</v>
      </c>
      <c r="C20" s="7">
        <v>1215.3583339344343</v>
      </c>
      <c r="D20" s="7">
        <v>165215.82146988052</v>
      </c>
      <c r="E20" s="7">
        <v>23649.58199541067</v>
      </c>
      <c r="F20" s="7">
        <v>704.841799340909</v>
      </c>
    </row>
    <row r="21" spans="1:6" ht="15.75" thickBot="1">
      <c r="A21" s="6">
        <v>2005</v>
      </c>
      <c r="B21" s="7">
        <v>3755.458111518612</v>
      </c>
      <c r="C21" s="7">
        <v>1217.4464452008333</v>
      </c>
      <c r="D21" s="7">
        <v>170110.35191577594</v>
      </c>
      <c r="E21" s="7">
        <v>25003.702693517007</v>
      </c>
      <c r="F21" s="7">
        <v>711.2251395206765</v>
      </c>
    </row>
    <row r="22" spans="1:6" ht="15.75" thickBot="1">
      <c r="A22" s="6">
        <v>2006</v>
      </c>
      <c r="B22" s="7">
        <v>3752.26194565479</v>
      </c>
      <c r="C22" s="7">
        <v>1225.8577055548658</v>
      </c>
      <c r="D22" s="7">
        <v>179044.8191312237</v>
      </c>
      <c r="E22" s="7">
        <v>25927.4601292875</v>
      </c>
      <c r="F22" s="7">
        <v>718.3653017104072</v>
      </c>
    </row>
    <row r="23" spans="1:6" ht="15.75" thickBot="1">
      <c r="A23" s="6">
        <v>2007</v>
      </c>
      <c r="B23" s="7">
        <v>3748.8867142374957</v>
      </c>
      <c r="C23" s="7">
        <v>1230.91847934881</v>
      </c>
      <c r="D23" s="7">
        <v>181042.47122921608</v>
      </c>
      <c r="E23" s="7">
        <v>27000.268004841055</v>
      </c>
      <c r="F23" s="7">
        <v>724.3591097861513</v>
      </c>
    </row>
    <row r="24" spans="1:6" ht="15.75" thickBot="1">
      <c r="A24" s="6">
        <v>2008</v>
      </c>
      <c r="B24" s="7">
        <v>3766.046291906088</v>
      </c>
      <c r="C24" s="7">
        <v>1239.9028265690013</v>
      </c>
      <c r="D24" s="7">
        <v>183767.75708214863</v>
      </c>
      <c r="E24" s="7">
        <v>27903.115523920434</v>
      </c>
      <c r="F24" s="7">
        <v>730.592597333269</v>
      </c>
    </row>
    <row r="25" spans="1:6" ht="15.75" thickBot="1">
      <c r="A25" s="6">
        <v>2009</v>
      </c>
      <c r="B25" s="7">
        <v>3770.4836433697674</v>
      </c>
      <c r="C25" s="7">
        <v>1243.9175374650338</v>
      </c>
      <c r="D25" s="7">
        <v>176357.4526170544</v>
      </c>
      <c r="E25" s="7">
        <v>25850.536331823587</v>
      </c>
      <c r="F25" s="7">
        <v>735.9680007777681</v>
      </c>
    </row>
    <row r="26" spans="1:6" ht="15.75" thickBot="1">
      <c r="A26" s="6">
        <v>2010</v>
      </c>
      <c r="B26" s="7">
        <v>3783.7795772102977</v>
      </c>
      <c r="C26" s="7">
        <v>1246.500720122889</v>
      </c>
      <c r="D26" s="7">
        <v>179901.92280723125</v>
      </c>
      <c r="E26" s="7">
        <v>24469.7288930473</v>
      </c>
      <c r="F26" s="7">
        <v>739.3351982739276</v>
      </c>
    </row>
    <row r="27" spans="1:6" ht="15.75" thickBot="1">
      <c r="A27" s="6">
        <v>2011</v>
      </c>
      <c r="B27" s="7">
        <v>3810.7468078569973</v>
      </c>
      <c r="C27" s="7">
        <v>1249.219212399451</v>
      </c>
      <c r="D27" s="7">
        <v>188876.70211766163</v>
      </c>
      <c r="E27" s="7">
        <v>23131.737471490134</v>
      </c>
      <c r="F27" s="7">
        <v>740.8809964879539</v>
      </c>
    </row>
    <row r="28" spans="1:6" ht="15.75" thickBot="1">
      <c r="A28" s="6">
        <v>2012</v>
      </c>
      <c r="B28" s="7">
        <v>3848.123272496935</v>
      </c>
      <c r="C28" s="7">
        <v>1252.822103130313</v>
      </c>
      <c r="D28" s="7">
        <v>198610.97609585652</v>
      </c>
      <c r="E28" s="7">
        <v>23606.924056375978</v>
      </c>
      <c r="F28" s="7">
        <v>742.4957482551563</v>
      </c>
    </row>
    <row r="29" spans="1:6" ht="15.75" thickBot="1">
      <c r="A29" s="6">
        <v>2013</v>
      </c>
      <c r="B29" s="7">
        <v>3884.075090957317</v>
      </c>
      <c r="C29" s="7">
        <v>1259.7737237122574</v>
      </c>
      <c r="D29" s="7">
        <v>194705.53988149072</v>
      </c>
      <c r="E29" s="7">
        <v>24572.255346353653</v>
      </c>
      <c r="F29" s="7">
        <v>742.9212084290725</v>
      </c>
    </row>
    <row r="30" spans="1:6" ht="15.75" thickBot="1">
      <c r="A30" s="6">
        <v>2014</v>
      </c>
      <c r="B30" s="7">
        <v>3918.750002935926</v>
      </c>
      <c r="C30" s="7">
        <v>1266.7442440738787</v>
      </c>
      <c r="D30" s="7">
        <v>203260.11631755758</v>
      </c>
      <c r="E30" s="7">
        <v>25498.017365062453</v>
      </c>
      <c r="F30" s="7">
        <v>743.778896571467</v>
      </c>
    </row>
    <row r="31" spans="1:6" ht="15.75" thickBot="1">
      <c r="A31" s="6">
        <v>2015</v>
      </c>
      <c r="B31" s="7">
        <v>3950.2876911136523</v>
      </c>
      <c r="C31" s="7">
        <v>1274.650483611213</v>
      </c>
      <c r="D31" s="7">
        <v>213887.92321553794</v>
      </c>
      <c r="E31" s="7">
        <v>26054.30486419557</v>
      </c>
      <c r="F31" s="7">
        <v>745.3764172525787</v>
      </c>
    </row>
    <row r="32" spans="1:6" ht="15.75" thickBot="1">
      <c r="A32" s="6">
        <v>2016</v>
      </c>
      <c r="B32" s="7">
        <v>3975.320624641281</v>
      </c>
      <c r="C32" s="7">
        <v>1281.6080315689899</v>
      </c>
      <c r="D32" s="7">
        <v>220713.97476459955</v>
      </c>
      <c r="E32" s="7">
        <v>25974.55225645438</v>
      </c>
      <c r="F32" s="7">
        <v>746.4047222733122</v>
      </c>
    </row>
    <row r="33" spans="1:6" ht="15.75" thickBot="1">
      <c r="A33" s="6">
        <v>2017</v>
      </c>
      <c r="B33" s="7">
        <v>4006.481642563569</v>
      </c>
      <c r="C33" s="7">
        <v>1294.4850021057043</v>
      </c>
      <c r="D33" s="7">
        <v>225871.69479177703</v>
      </c>
      <c r="E33" s="7">
        <v>26220.14210489261</v>
      </c>
      <c r="F33" s="7">
        <v>756.7303932291412</v>
      </c>
    </row>
    <row r="34" spans="1:6" ht="15.75" thickBot="1">
      <c r="A34" s="6">
        <v>2018</v>
      </c>
      <c r="B34" s="7">
        <v>4036.486975978764</v>
      </c>
      <c r="C34" s="7">
        <v>1307.3546758173873</v>
      </c>
      <c r="D34" s="7">
        <v>230960.53537046816</v>
      </c>
      <c r="E34" s="7">
        <v>26633.711593959073</v>
      </c>
      <c r="F34" s="7">
        <v>767.0261666992029</v>
      </c>
    </row>
    <row r="35" spans="1:6" ht="15.75" thickBot="1">
      <c r="A35" s="6">
        <v>2019</v>
      </c>
      <c r="B35" s="7">
        <v>4065.8171471854703</v>
      </c>
      <c r="C35" s="7">
        <v>1320.073954567897</v>
      </c>
      <c r="D35" s="7">
        <v>236932.5781325251</v>
      </c>
      <c r="E35" s="7">
        <v>27207.81263442302</v>
      </c>
      <c r="F35" s="7">
        <v>776.7748620458783</v>
      </c>
    </row>
    <row r="36" spans="1:6" ht="15.75" thickBot="1">
      <c r="A36" s="6">
        <v>2020</v>
      </c>
      <c r="B36" s="7">
        <v>4094.929381292936</v>
      </c>
      <c r="C36" s="7">
        <v>1332.6525564050962</v>
      </c>
      <c r="D36" s="7">
        <v>243749.37457339175</v>
      </c>
      <c r="E36" s="7">
        <v>27543.094402199797</v>
      </c>
      <c r="F36" s="7">
        <v>786.3553437821159</v>
      </c>
    </row>
    <row r="37" spans="1:6" ht="15.75" thickBot="1">
      <c r="A37" s="6">
        <v>2021</v>
      </c>
      <c r="B37" s="7">
        <v>4114.686733951923</v>
      </c>
      <c r="C37" s="7">
        <v>1342.1495789255378</v>
      </c>
      <c r="D37" s="7">
        <v>250294.0115821152</v>
      </c>
      <c r="E37" s="7">
        <v>27949.040057931143</v>
      </c>
      <c r="F37" s="7">
        <v>795.8057350169518</v>
      </c>
    </row>
    <row r="38" spans="1:6" ht="15.75" thickBot="1">
      <c r="A38" s="6">
        <v>2022</v>
      </c>
      <c r="B38" s="7">
        <v>4134.027364862661</v>
      </c>
      <c r="C38" s="7">
        <v>1351.3309396059758</v>
      </c>
      <c r="D38" s="7">
        <v>257559.97242159682</v>
      </c>
      <c r="E38" s="7">
        <v>28381.292948792776</v>
      </c>
      <c r="F38" s="7">
        <v>805.1665104806079</v>
      </c>
    </row>
    <row r="39" spans="1:6" ht="15.75" thickBot="1">
      <c r="A39" s="6">
        <v>2023</v>
      </c>
      <c r="B39" s="7">
        <v>4152.468187455697</v>
      </c>
      <c r="C39" s="7">
        <v>1360.1413558044558</v>
      </c>
      <c r="D39" s="7">
        <v>264983.00463429024</v>
      </c>
      <c r="E39" s="7">
        <v>29115.63197314294</v>
      </c>
      <c r="F39" s="7">
        <v>814.3086168045442</v>
      </c>
    </row>
    <row r="40" spans="1:6" ht="15.75" thickBot="1">
      <c r="A40" s="6">
        <v>2024</v>
      </c>
      <c r="B40" s="7">
        <v>4170.428852595607</v>
      </c>
      <c r="C40" s="7">
        <v>1368.6751170136458</v>
      </c>
      <c r="D40" s="7">
        <v>271800.4890813555</v>
      </c>
      <c r="E40" s="7">
        <v>29781.2347626571</v>
      </c>
      <c r="F40" s="7">
        <v>823.4872870843451</v>
      </c>
    </row>
    <row r="41" spans="1:6" ht="15.75" thickBot="1">
      <c r="A41" s="6">
        <v>2025</v>
      </c>
      <c r="B41" s="7">
        <v>4187.640036816222</v>
      </c>
      <c r="C41" s="7">
        <v>1377.4619346741354</v>
      </c>
      <c r="D41" s="7">
        <v>278416.40553557436</v>
      </c>
      <c r="E41" s="7">
        <v>30307.872065330444</v>
      </c>
      <c r="F41" s="7">
        <v>832.8819043495404</v>
      </c>
    </row>
    <row r="42" spans="1:6" ht="15.75" thickBot="1">
      <c r="A42" s="6">
        <v>2026</v>
      </c>
      <c r="B42" s="7">
        <v>4204.206712829926</v>
      </c>
      <c r="C42" s="7">
        <v>1386.1147154272596</v>
      </c>
      <c r="D42" s="7">
        <v>285284.6490524332</v>
      </c>
      <c r="E42" s="7">
        <v>30799.312044130642</v>
      </c>
      <c r="F42" s="7">
        <v>842.3115853335844</v>
      </c>
    </row>
    <row r="43" spans="1:6" ht="15.75" thickBot="1">
      <c r="A43" s="6">
        <v>2027</v>
      </c>
      <c r="B43" s="7">
        <v>4220.0322922987825</v>
      </c>
      <c r="C43" s="7">
        <v>1394.1956692574433</v>
      </c>
      <c r="D43" s="7">
        <v>292792.67871855194</v>
      </c>
      <c r="E43" s="7">
        <v>31398.70061656861</v>
      </c>
      <c r="F43" s="7">
        <v>851.5300123867183</v>
      </c>
    </row>
    <row r="44" spans="1:6" ht="15.75" thickBot="1">
      <c r="A44" s="6">
        <v>2028</v>
      </c>
      <c r="B44" s="7">
        <v>4235.571861353393</v>
      </c>
      <c r="C44" s="7">
        <v>1402.2722539343085</v>
      </c>
      <c r="D44" s="7">
        <v>300527.91416556446</v>
      </c>
      <c r="E44" s="7">
        <v>32122.744966399914</v>
      </c>
      <c r="F44" s="7">
        <v>860.6057008561954</v>
      </c>
    </row>
    <row r="45" spans="1:6" ht="15">
      <c r="A45" s="34" t="s">
        <v>0</v>
      </c>
      <c r="B45" s="34"/>
      <c r="C45" s="34"/>
      <c r="D45" s="34"/>
      <c r="E45" s="34"/>
      <c r="F45" s="34"/>
    </row>
    <row r="46" spans="1:6" ht="13.5" customHeight="1">
      <c r="A46" s="34" t="s">
        <v>55</v>
      </c>
      <c r="B46" s="34"/>
      <c r="C46" s="34"/>
      <c r="D46" s="34"/>
      <c r="E46" s="34"/>
      <c r="F46" s="34"/>
    </row>
    <row r="47" ht="13.5" customHeight="1">
      <c r="A47" s="4"/>
    </row>
    <row r="48" spans="1:6" ht="15.75">
      <c r="A48" s="31" t="s">
        <v>24</v>
      </c>
      <c r="B48" s="31"/>
      <c r="C48" s="31"/>
      <c r="D48" s="31"/>
      <c r="E48" s="31"/>
      <c r="F48" s="31"/>
    </row>
    <row r="49" spans="1:6" ht="15">
      <c r="A49" s="8" t="s">
        <v>25</v>
      </c>
      <c r="B49" s="13">
        <f>EXP((LN(B16/B6)/10))-1</f>
        <v>0.005654417925495592</v>
      </c>
      <c r="C49" s="13">
        <f>EXP((LN(C16/C6)/10))-1</f>
        <v>0.0029291181476951422</v>
      </c>
      <c r="D49" s="13">
        <f>EXP((LN(D16/D6)/10))-1</f>
        <v>0.01755516518171718</v>
      </c>
      <c r="E49" s="13">
        <f>EXP((LN(E16/E6)/10))-1</f>
        <v>0.007914676194197057</v>
      </c>
      <c r="F49" s="13">
        <f>EXP((LN(F16/F6)/10))-1</f>
        <v>0.012617962029727758</v>
      </c>
    </row>
    <row r="50" spans="1:6" ht="15">
      <c r="A50" s="8" t="s">
        <v>26</v>
      </c>
      <c r="B50" s="13">
        <f>EXP((LN(B32/B16)/16))-1</f>
        <v>0.004592087211602536</v>
      </c>
      <c r="C50" s="13">
        <f>EXP((LN(C32/C16)/16))-1</f>
        <v>0.0034181501857000196</v>
      </c>
      <c r="D50" s="13">
        <f>EXP((LN(D32/D16)/16))-1</f>
        <v>0.024618741049249326</v>
      </c>
      <c r="E50" s="13">
        <f>EXP((LN(E32/E16)/16))-1</f>
        <v>0.0035832549717687012</v>
      </c>
      <c r="F50" s="13">
        <f>EXP((LN(F32/F16)/16))-1</f>
        <v>0.006907088665140337</v>
      </c>
    </row>
    <row r="51" spans="1:6" ht="15">
      <c r="A51" s="8" t="s">
        <v>27</v>
      </c>
      <c r="B51" s="13">
        <f>EXP((LN(B36/B31)/5))-1</f>
        <v>0.007218138597814061</v>
      </c>
      <c r="C51" s="13">
        <f>EXP((LN(C36/C31)/5))-1</f>
        <v>0.0089395913595125</v>
      </c>
      <c r="D51" s="13">
        <f>EXP((LN(D36/D31)/5))-1</f>
        <v>0.026482262664095924</v>
      </c>
      <c r="E51" s="13">
        <f>EXP((LN(E36/E31)/5))-1</f>
        <v>0.011175755106057395</v>
      </c>
      <c r="F51" s="13">
        <f>EXP((LN(F36/F31)/5))-1</f>
        <v>0.010761378089325868</v>
      </c>
    </row>
    <row r="52" spans="1:6" ht="15">
      <c r="A52" s="8" t="s">
        <v>58</v>
      </c>
      <c r="B52" s="13">
        <f>EXP((LN(B44/B31)/13))-1</f>
        <v>0.005378252825186225</v>
      </c>
      <c r="C52" s="13">
        <f>EXP((LN(C44/C31)/13))-1</f>
        <v>0.007367154849795776</v>
      </c>
      <c r="D52" s="13">
        <f>EXP((LN(D44/D31)/13))-1</f>
        <v>0.026505846354289098</v>
      </c>
      <c r="E52" s="13">
        <f>EXP((LN(E44/E31)/13))-1</f>
        <v>0.01623666159242787</v>
      </c>
      <c r="F52" s="13">
        <f>EXP((LN(F44/F31)/13))-1</f>
        <v>0.011118828671758951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LADWP Low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2017-07-01T21:07:03Z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Z5JXHV6S7NA6-3-112159</vt:lpwstr>
  </property>
  <property fmtid="{D5CDD505-2E9C-101B-9397-08002B2CF9AE}" pid="4" name="_dlc_DocIdItemGu">
    <vt:lpwstr>fa876e10-42c8-4d1e-aa98-103c040c0914</vt:lpwstr>
  </property>
  <property fmtid="{D5CDD505-2E9C-101B-9397-08002B2CF9AE}" pid="5" name="_dlc_DocIdU">
    <vt:lpwstr>http://efilingspinternal/_layouts/DocIdRedir.aspx?ID=Z5JXHV6S7NA6-3-112159, Z5JXHV6S7NA6-3-112159</vt:lpwstr>
  </property>
  <property fmtid="{D5CDD505-2E9C-101B-9397-08002B2CF9AE}" pid="6" name="_CopySour">
    <vt:lpwstr>http://efilingspinternal/PendingDocuments/17-IEPR-03/20170726T154216_CED_2017_Preliminary_LADWP_Low_Demand_Case.xls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2346900.00000000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