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1" activeTab="1"/>
  </bookViews>
  <sheets>
    <sheet name="List of Forms" sheetId="1" r:id="rId1"/>
    <sheet name="Form 1.1" sheetId="2" r:id="rId2"/>
    <sheet name="Form 1.1b" sheetId="3" r:id="rId3"/>
    <sheet name="Form 1.2" sheetId="4" r:id="rId4"/>
    <sheet name="Form 1.3" sheetId="5" r:id="rId5"/>
    <sheet name="Form 1.4" sheetId="6" r:id="rId6"/>
    <sheet name="Form 1.5" sheetId="7" r:id="rId7"/>
    <sheet name="Form 1.7a" sheetId="8" r:id="rId8"/>
    <sheet name="Form 2.2" sheetId="9" r:id="rId9"/>
    <sheet name="Form 2.3" sheetId="10" r:id="rId10"/>
  </sheets>
  <definedNames/>
  <calcPr fullCalcOnLoad="1"/>
</workbook>
</file>

<file path=xl/sharedStrings.xml><?xml version="1.0" encoding="utf-8"?>
<sst xmlns="http://schemas.openxmlformats.org/spreadsheetml/2006/main" count="191" uniqueCount="88">
  <si>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</si>
  <si>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</si>
  <si>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</si>
  <si>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</si>
  <si>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</si>
  <si>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</si>
  <si>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</si>
  <si>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</si>
  <si>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</si>
  <si>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</si>
  <si>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</si>
  <si>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</si>
  <si>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</si>
  <si>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</si>
  <si>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</si>
  <si>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</si>
  <si>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</si>
  <si>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</si>
  <si>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</si>
  <si>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</si>
  <si>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</si>
  <si>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</si>
  <si>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</si>
  <si>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2015. Consumption includes self-generation.</t>
  </si>
  <si>
    <t>Annual Growth Rates (%)</t>
  </si>
  <si>
    <t>1990-2000</t>
  </si>
  <si>
    <t>2000-2015</t>
  </si>
  <si>
    <t>2015-2020</t>
  </si>
  <si>
    <t>2015-2027</t>
  </si>
  <si>
    <t>Electricity Sales by Sector (GWh)</t>
  </si>
  <si>
    <t>Total Sales</t>
  </si>
  <si>
    <t>Last historic year is 2015. Sales excludes self-generation.</t>
  </si>
  <si>
    <t>Gross
Generation</t>
  </si>
  <si>
    <t>Non-PV
Self Generation</t>
  </si>
  <si>
    <t>PV</t>
  </si>
  <si>
    <t>Total
Private Supply</t>
  </si>
  <si>
    <t>Peak Demand (MW)</t>
  </si>
  <si>
    <t>Total
End Use Load</t>
  </si>
  <si>
    <t>Net Losses</t>
  </si>
  <si>
    <t>Non-PV Self
Generation</t>
  </si>
  <si>
    <t>Total Private
Supply</t>
  </si>
  <si>
    <t>Net Peak
Demand</t>
  </si>
  <si>
    <t>Load Factor
(%)</t>
  </si>
  <si>
    <t>Last historic year is weather normalized 2016. Net peak demand includes the impact of demand response programs.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</si>
  <si>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</si>
  <si>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</si>
  <si>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</si>
  <si>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</si>
  <si>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</si>
  <si>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</si>
  <si>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</si>
  <si>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</si>
  <si>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</si>
  <si>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</si>
  <si>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Manufacturing
Output
(Millions 2009$)</t>
  </si>
  <si>
    <t>Last historic year is 2015.</t>
  </si>
  <si>
    <t>Industrial</t>
  </si>
  <si>
    <t>July 2017</t>
  </si>
  <si>
    <t>2015-2028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</si>
  <si>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</si>
  <si>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</si>
  <si>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</si>
  <si>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</si>
  <si>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</si>
  <si>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* Residential and commercial electric vehicle peak demand included in residential and commercial totals.</t>
  </si>
  <si>
    <t>Total
Demand</t>
  </si>
  <si>
    <t>Other</t>
  </si>
  <si>
    <t>Commercial
Electric
Vehicles*</t>
  </si>
  <si>
    <t>Residential
Electric
Vehicles*</t>
  </si>
  <si>
    <t>Coincident Peak Demand by Sector (MW)</t>
  </si>
  <si>
    <t>Form 1.3:  Coincident Peak Demand by Sector</t>
  </si>
  <si>
    <t>Last historic year is 2016.</t>
  </si>
  <si>
    <t>Load-Modifying Demand Response</t>
  </si>
  <si>
    <t>2016-2028</t>
  </si>
  <si>
    <t>Households (Thousands)</t>
  </si>
  <si>
    <t>Personal Income
(Millions 2016$)</t>
  </si>
  <si>
    <t>Commercial
Floor Space
(Million sq. ft.)</t>
  </si>
  <si>
    <t>Electricity Prices (2016 cents/kWh)</t>
  </si>
  <si>
    <t>California Energy Demand 2018-2028 Preliminary Baseline Forecast - Low Demand Case</t>
  </si>
  <si>
    <t>Form 1.1 - SDGE Planning Area</t>
  </si>
  <si>
    <t>Form 1.1b - SDGE Planning Area</t>
  </si>
  <si>
    <t>Form 1.2 - SDGE Planning Area</t>
  </si>
  <si>
    <t>Form 1.3 - SDGE Planning Area</t>
  </si>
  <si>
    <t>Form 1.4 - SDGE Planning Area</t>
  </si>
  <si>
    <t>Form 1.5 - SDGE Planning Area</t>
  </si>
  <si>
    <t>Form 1.7a - SDGE Planning Area</t>
  </si>
  <si>
    <t>Form 2.2 - SDGE Planning Area</t>
  </si>
  <si>
    <t>Form 2.3 - SDGE Planning Area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</si>
</sst>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1" fontId="2" fillId="0" borderId="12" xfId="0" applyNumberFormat="1" applyFont="1" applyFill="1" applyBorder="1" applyAlignment="1" applyProtection="1">
      <alignment horizontal="righ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5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 horizontal="left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168" fontId="2" fillId="0" borderId="12" xfId="55" applyNumberFormat="1" applyFont="1" applyFill="1" applyBorder="1" applyAlignment="1" applyProtection="1">
      <alignment horizontal="right" wrapText="1"/>
      <protection/>
    </xf>
    <xf numFmtId="0" fontId="2" fillId="0" borderId="12" xfId="55" applyNumberFormat="1" applyFont="1" applyFill="1" applyBorder="1" applyAlignment="1" applyProtection="1">
      <alignment horizontal="right" wrapText="1"/>
      <protection/>
    </xf>
    <xf numFmtId="0" fontId="2" fillId="34" borderId="11" xfId="55" applyNumberFormat="1" applyFont="1" applyFill="1" applyBorder="1" applyAlignment="1" applyProtection="1">
      <alignment horizontal="center" wrapText="1"/>
      <protection/>
    </xf>
    <xf numFmtId="168" fontId="35" fillId="33" borderId="0" xfId="55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3" borderId="0" xfId="55" applyNumberFormat="1" applyFont="1" applyFill="1" applyBorder="1" applyAlignment="1" applyProtection="1">
      <alignment horizontal="left" wrapText="1"/>
      <protection/>
    </xf>
    <xf numFmtId="0" fontId="3" fillId="33" borderId="0" xfId="55" applyNumberFormat="1" applyFont="1" applyFill="1" applyBorder="1" applyAlignment="1" applyProtection="1">
      <alignment horizontal="center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9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5">
      <c r="A2" s="12" t="s">
        <v>57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61</v>
      </c>
    </row>
    <row r="9" ht="15">
      <c r="A9" s="2" t="s">
        <v>70</v>
      </c>
    </row>
    <row r="10" ht="15">
      <c r="A10" s="2" t="s">
        <v>4</v>
      </c>
    </row>
    <row r="11" ht="15">
      <c r="A11" s="2" t="s">
        <v>5</v>
      </c>
    </row>
    <row r="12" ht="15">
      <c r="A12" s="2" t="s">
        <v>6</v>
      </c>
    </row>
    <row r="13" ht="15">
      <c r="A13" s="2" t="s">
        <v>7</v>
      </c>
    </row>
    <row r="14" ht="15">
      <c r="A14" s="2" t="s">
        <v>8</v>
      </c>
    </row>
    <row r="15" ht="15">
      <c r="A15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32" t="s">
        <v>87</v>
      </c>
      <c r="B1" s="32"/>
      <c r="C1" s="32"/>
      <c r="D1" s="32"/>
      <c r="E1" s="32"/>
    </row>
    <row r="2" spans="1:6" ht="15.75" customHeight="1">
      <c r="A2" s="33" t="s">
        <v>78</v>
      </c>
      <c r="B2" s="32"/>
      <c r="C2" s="32"/>
      <c r="D2" s="32"/>
      <c r="E2" s="32"/>
      <c r="F2" s="32"/>
    </row>
    <row r="3" spans="1:5" ht="15.75" customHeight="1">
      <c r="A3" s="32" t="s">
        <v>77</v>
      </c>
      <c r="B3" s="32"/>
      <c r="C3" s="32"/>
      <c r="D3" s="32"/>
      <c r="E3" s="32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56</v>
      </c>
      <c r="E5" s="5" t="s">
        <v>18</v>
      </c>
    </row>
    <row r="6" spans="1:5" ht="15.75" thickBot="1">
      <c r="A6" s="6">
        <v>1990</v>
      </c>
      <c r="B6" s="10">
        <v>16.811123074593</v>
      </c>
      <c r="C6" s="10">
        <v>14.0116051912914</v>
      </c>
      <c r="D6" s="10">
        <v>11.7184803158464</v>
      </c>
      <c r="E6" s="10">
        <v>13.567549594536</v>
      </c>
    </row>
    <row r="7" spans="1:5" ht="15.75" thickBot="1">
      <c r="A7" s="6">
        <v>1991</v>
      </c>
      <c r="B7" s="10">
        <v>17.1467482818062</v>
      </c>
      <c r="C7" s="10">
        <v>14.5078957197309</v>
      </c>
      <c r="D7" s="10">
        <v>12.0353292356502</v>
      </c>
      <c r="E7" s="10">
        <v>13.950093531809</v>
      </c>
    </row>
    <row r="8" spans="1:5" ht="15.75" thickBot="1">
      <c r="A8" s="6">
        <v>1992</v>
      </c>
      <c r="B8" s="10">
        <v>17.0253928745971</v>
      </c>
      <c r="C8" s="10">
        <v>14.230794080361</v>
      </c>
      <c r="D8" s="10">
        <v>11.6291474444235</v>
      </c>
      <c r="E8" s="10">
        <v>14.0671547444068</v>
      </c>
    </row>
    <row r="9" spans="1:5" ht="15.75" thickBot="1">
      <c r="A9" s="6">
        <v>1993</v>
      </c>
      <c r="B9" s="10">
        <v>16.6811263997757</v>
      </c>
      <c r="C9" s="10">
        <v>14.2861262515944</v>
      </c>
      <c r="D9" s="10">
        <v>11.1335636113326</v>
      </c>
      <c r="E9" s="10">
        <v>14.8615860818025</v>
      </c>
    </row>
    <row r="10" spans="1:5" ht="15.75" thickBot="1">
      <c r="A10" s="6">
        <v>1994</v>
      </c>
      <c r="B10" s="10">
        <v>16.6631625721862</v>
      </c>
      <c r="C10" s="10">
        <v>14.6832485020638</v>
      </c>
      <c r="D10" s="10">
        <v>11.2901641081265</v>
      </c>
      <c r="E10" s="10">
        <v>16.2968011565503</v>
      </c>
    </row>
    <row r="11" spans="1:5" ht="15.75" thickBot="1">
      <c r="A11" s="6">
        <v>1995</v>
      </c>
      <c r="B11" s="10">
        <v>16.3881796038931</v>
      </c>
      <c r="C11" s="10">
        <v>14.5433276042521</v>
      </c>
      <c r="D11" s="10">
        <v>11.0937770947478</v>
      </c>
      <c r="E11" s="10">
        <v>16.3511932082382</v>
      </c>
    </row>
    <row r="12" spans="1:5" ht="15.75" thickBot="1">
      <c r="A12" s="6">
        <v>1996</v>
      </c>
      <c r="B12" s="10">
        <v>15.8272209127808</v>
      </c>
      <c r="C12" s="10">
        <v>14.0393514922307</v>
      </c>
      <c r="D12" s="10">
        <v>10.6281026420431</v>
      </c>
      <c r="E12" s="10">
        <v>15.9323908227996</v>
      </c>
    </row>
    <row r="13" spans="1:5" ht="15.75" thickBot="1">
      <c r="A13" s="6">
        <v>1997</v>
      </c>
      <c r="B13" s="10">
        <v>15.9635996508787</v>
      </c>
      <c r="C13" s="10">
        <v>14.0032804738035</v>
      </c>
      <c r="D13" s="10">
        <v>10.6211289946882</v>
      </c>
      <c r="E13" s="10">
        <v>16.3388521746057</v>
      </c>
    </row>
    <row r="14" spans="1:5" ht="15.75" thickBot="1">
      <c r="A14" s="6">
        <v>1998</v>
      </c>
      <c r="B14" s="10">
        <v>14.3278046764085</v>
      </c>
      <c r="C14" s="10">
        <v>13.3256230070709</v>
      </c>
      <c r="D14" s="10">
        <v>10.6196196754277</v>
      </c>
      <c r="E14" s="10">
        <v>16.1739941360629</v>
      </c>
    </row>
    <row r="15" spans="1:5" ht="15.75" thickBot="1">
      <c r="A15" s="6">
        <v>1999</v>
      </c>
      <c r="B15" s="10">
        <v>14.572898390672</v>
      </c>
      <c r="C15" s="10">
        <v>13.1098135259476</v>
      </c>
      <c r="D15" s="10">
        <v>10.5579749322264</v>
      </c>
      <c r="E15" s="10">
        <v>15.8576763872225</v>
      </c>
    </row>
    <row r="16" spans="1:5" ht="15.75" thickBot="1">
      <c r="A16" s="6">
        <v>2000</v>
      </c>
      <c r="B16" s="10">
        <v>15.7558248943347</v>
      </c>
      <c r="C16" s="10">
        <v>16.5990953109584</v>
      </c>
      <c r="D16" s="10">
        <v>16.1258974740305</v>
      </c>
      <c r="E16" s="10">
        <v>22.239157540827</v>
      </c>
    </row>
    <row r="17" spans="1:5" ht="15.75" thickBot="1">
      <c r="A17" s="6">
        <v>2001</v>
      </c>
      <c r="B17" s="10">
        <v>16.9047837792306</v>
      </c>
      <c r="C17" s="10">
        <v>17.1954751087856</v>
      </c>
      <c r="D17" s="10">
        <v>16.3100232352253</v>
      </c>
      <c r="E17" s="10">
        <v>22.947577513747</v>
      </c>
    </row>
    <row r="18" spans="1:5" ht="15.75" thickBot="1">
      <c r="A18" s="6">
        <v>2002</v>
      </c>
      <c r="B18" s="10">
        <v>18.9269195368522</v>
      </c>
      <c r="C18" s="10">
        <v>18.1440628557119</v>
      </c>
      <c r="D18" s="10">
        <v>13.4778141235063</v>
      </c>
      <c r="E18" s="10">
        <v>20.4173228489702</v>
      </c>
    </row>
    <row r="19" spans="1:5" ht="15.75" thickBot="1">
      <c r="A19" s="6">
        <v>2003</v>
      </c>
      <c r="B19" s="10">
        <v>18.4420874559863</v>
      </c>
      <c r="C19" s="10">
        <v>17.2292690195569</v>
      </c>
      <c r="D19" s="10">
        <v>12.060522887607</v>
      </c>
      <c r="E19" s="10">
        <v>19.3769301772443</v>
      </c>
    </row>
    <row r="20" spans="1:5" ht="15.75" thickBot="1">
      <c r="A20" s="6">
        <v>2004</v>
      </c>
      <c r="B20" s="10">
        <v>17.6929623908766</v>
      </c>
      <c r="C20" s="10">
        <v>16.8225855011653</v>
      </c>
      <c r="D20" s="10">
        <v>11.0067999471325</v>
      </c>
      <c r="E20" s="10">
        <v>17.6892454292257</v>
      </c>
    </row>
    <row r="21" spans="1:5" ht="15.75" thickBot="1">
      <c r="A21" s="6">
        <v>2005</v>
      </c>
      <c r="B21" s="10">
        <v>17.9380179115303</v>
      </c>
      <c r="C21" s="10">
        <v>16.4367967486307</v>
      </c>
      <c r="D21" s="10">
        <v>11.4628145543713</v>
      </c>
      <c r="E21" s="10">
        <v>16.9458285525652</v>
      </c>
    </row>
    <row r="22" spans="1:5" ht="15.75" thickBot="1">
      <c r="A22" s="6">
        <v>2006</v>
      </c>
      <c r="B22" s="10">
        <v>19.8566650647594</v>
      </c>
      <c r="C22" s="10">
        <v>16.6513320849595</v>
      </c>
      <c r="D22" s="10">
        <v>12.7730728049991</v>
      </c>
      <c r="E22" s="10">
        <v>17.6303695345151</v>
      </c>
    </row>
    <row r="23" spans="1:5" ht="15.75" thickBot="1">
      <c r="A23" s="6">
        <v>2007</v>
      </c>
      <c r="B23" s="10">
        <v>18.4993206534273</v>
      </c>
      <c r="C23" s="10">
        <v>16.6190336968398</v>
      </c>
      <c r="D23" s="10">
        <v>13.2387556807692</v>
      </c>
      <c r="E23" s="10">
        <v>17.8172179785123</v>
      </c>
    </row>
    <row r="24" spans="1:5" ht="15.75" thickBot="1">
      <c r="A24" s="6">
        <v>2008</v>
      </c>
      <c r="B24" s="10">
        <v>18.2407581976994</v>
      </c>
      <c r="C24" s="10">
        <v>16.4660337867236</v>
      </c>
      <c r="D24" s="10">
        <v>12.756671794749</v>
      </c>
      <c r="E24" s="10">
        <v>18.0488425651684</v>
      </c>
    </row>
    <row r="25" spans="1:5" ht="15.75" thickBot="1">
      <c r="A25" s="6">
        <v>2009</v>
      </c>
      <c r="B25" s="10">
        <v>20.533917988986</v>
      </c>
      <c r="C25" s="10">
        <v>18.3298711332222</v>
      </c>
      <c r="D25" s="10">
        <v>13.8478758277389</v>
      </c>
      <c r="E25" s="10">
        <v>19.7050574494177</v>
      </c>
    </row>
    <row r="26" spans="1:5" ht="15.75" thickBot="1">
      <c r="A26" s="6">
        <v>2010</v>
      </c>
      <c r="B26" s="10">
        <v>19.0216538888381</v>
      </c>
      <c r="C26" s="10">
        <v>17.4553868679335</v>
      </c>
      <c r="D26" s="10">
        <v>13.0446320718686</v>
      </c>
      <c r="E26" s="10">
        <v>19.025759236927</v>
      </c>
    </row>
    <row r="27" spans="1:5" ht="15.75" thickBot="1">
      <c r="A27" s="6">
        <v>2011</v>
      </c>
      <c r="B27" s="10">
        <v>19.0940200546105</v>
      </c>
      <c r="C27" s="10">
        <v>16.7880636094504</v>
      </c>
      <c r="D27" s="10">
        <v>12.2104130468876</v>
      </c>
      <c r="E27" s="10">
        <v>19.0257592369271</v>
      </c>
    </row>
    <row r="28" spans="1:5" ht="15.75" thickBot="1">
      <c r="A28" s="6">
        <v>2012</v>
      </c>
      <c r="B28" s="10">
        <v>17.3332882347656</v>
      </c>
      <c r="C28" s="10">
        <v>15.1913961984583</v>
      </c>
      <c r="D28" s="10">
        <v>11.2061266446486</v>
      </c>
      <c r="E28" s="10">
        <v>19.0168533161529</v>
      </c>
    </row>
    <row r="29" spans="1:5" ht="15.75" thickBot="1">
      <c r="A29" s="6">
        <v>2013</v>
      </c>
      <c r="B29" s="10">
        <v>18.0881567494651</v>
      </c>
      <c r="C29" s="10">
        <v>16.1230393211381</v>
      </c>
      <c r="D29" s="10">
        <v>11.4505790446321</v>
      </c>
      <c r="E29" s="10">
        <v>19.1288078014659</v>
      </c>
    </row>
    <row r="30" spans="1:5" ht="15.75" thickBot="1">
      <c r="A30" s="6">
        <v>2014</v>
      </c>
      <c r="B30" s="10">
        <v>19.109209032162</v>
      </c>
      <c r="C30" s="10">
        <v>19.9233131399238</v>
      </c>
      <c r="D30" s="10">
        <v>13.7261135893561</v>
      </c>
      <c r="E30" s="10">
        <v>20.0493119775047</v>
      </c>
    </row>
    <row r="31" spans="1:5" ht="15.75" thickBot="1">
      <c r="A31" s="6">
        <v>2015</v>
      </c>
      <c r="B31" s="10">
        <v>21.0728075368634</v>
      </c>
      <c r="C31" s="10">
        <v>21.2040138441191</v>
      </c>
      <c r="D31" s="10">
        <v>13.6046644238286</v>
      </c>
      <c r="E31" s="10">
        <v>16.42</v>
      </c>
    </row>
    <row r="32" spans="1:5" ht="15.75" thickBot="1">
      <c r="A32" s="6">
        <v>2016</v>
      </c>
      <c r="B32" s="10">
        <v>23.2411792404913</v>
      </c>
      <c r="C32" s="10">
        <v>19.7131158586706</v>
      </c>
      <c r="D32" s="10">
        <v>12.5921343924471</v>
      </c>
      <c r="E32" s="10">
        <v>16.544</v>
      </c>
    </row>
    <row r="33" spans="1:5" ht="15.75" thickBot="1">
      <c r="A33" s="6">
        <v>2017</v>
      </c>
      <c r="B33" s="10">
        <v>24.9738098826738</v>
      </c>
      <c r="C33" s="10">
        <v>20.2195872772791</v>
      </c>
      <c r="D33" s="10">
        <v>12.8522361822548</v>
      </c>
      <c r="E33" s="10">
        <v>16.88573110582108</v>
      </c>
    </row>
    <row r="34" spans="1:5" ht="15.75" thickBot="1">
      <c r="A34" s="6">
        <v>2018</v>
      </c>
      <c r="B34" s="10">
        <v>25.0150419006509</v>
      </c>
      <c r="C34" s="10">
        <v>20.1180851276064</v>
      </c>
      <c r="D34" s="10">
        <v>12.9103977469321</v>
      </c>
      <c r="E34" s="10">
        <v>16.962145865704713</v>
      </c>
    </row>
    <row r="35" spans="1:5" ht="15.75" thickBot="1">
      <c r="A35" s="6">
        <v>2019</v>
      </c>
      <c r="B35" s="10">
        <v>25.7454274456992</v>
      </c>
      <c r="C35" s="10">
        <v>20.3855146302845</v>
      </c>
      <c r="D35" s="10">
        <v>13.1126931512298</v>
      </c>
      <c r="E35" s="10">
        <v>17.22792885883323</v>
      </c>
    </row>
    <row r="36" spans="1:6" ht="15.75" thickBot="1">
      <c r="A36" s="6">
        <v>2020</v>
      </c>
      <c r="B36" s="10">
        <v>25.4574628385886</v>
      </c>
      <c r="C36" s="10">
        <v>20.2124776169953</v>
      </c>
      <c r="D36" s="10">
        <v>13.1887582470188</v>
      </c>
      <c r="E36" s="10">
        <v>17.327865923155546</v>
      </c>
      <c r="F36" s="1" t="s">
        <v>0</v>
      </c>
    </row>
    <row r="37" spans="1:5" ht="15.75" thickBot="1">
      <c r="A37" s="6">
        <v>2021</v>
      </c>
      <c r="B37" s="10">
        <v>25.8986163315477</v>
      </c>
      <c r="C37" s="10">
        <v>20.5514709694682</v>
      </c>
      <c r="D37" s="10">
        <v>13.4158285298887</v>
      </c>
      <c r="E37" s="10">
        <v>17.626199044667725</v>
      </c>
    </row>
    <row r="38" spans="1:5" ht="15.75" thickBot="1">
      <c r="A38" s="6">
        <v>2022</v>
      </c>
      <c r="B38" s="10">
        <v>25.7182531739786</v>
      </c>
      <c r="C38" s="10">
        <v>20.394337334363</v>
      </c>
      <c r="D38" s="10">
        <v>13.3502444385919</v>
      </c>
      <c r="E38" s="10">
        <v>17.540032301794884</v>
      </c>
    </row>
    <row r="39" spans="1:5" ht="15.75" thickBot="1">
      <c r="A39" s="6">
        <v>2023</v>
      </c>
      <c r="B39" s="10">
        <v>26.2139851552139</v>
      </c>
      <c r="C39" s="10">
        <v>20.782282253869</v>
      </c>
      <c r="D39" s="10">
        <v>13.6064678199213</v>
      </c>
      <c r="E39" s="10">
        <v>17.87666781477481</v>
      </c>
    </row>
    <row r="40" spans="1:5" ht="15.75" thickBot="1">
      <c r="A40" s="6">
        <v>2024</v>
      </c>
      <c r="B40" s="10">
        <v>26.7568366949232</v>
      </c>
      <c r="C40" s="10">
        <v>21.2041457397615</v>
      </c>
      <c r="D40" s="10">
        <v>13.8996962238648</v>
      </c>
      <c r="E40" s="10">
        <v>18.261921860169295</v>
      </c>
    </row>
    <row r="41" spans="1:5" ht="15.75" thickBot="1">
      <c r="A41" s="6">
        <v>2025</v>
      </c>
      <c r="B41" s="10">
        <v>27.1668497716195</v>
      </c>
      <c r="C41" s="10">
        <v>21.5297498648751</v>
      </c>
      <c r="D41" s="10">
        <v>14.1358117501863</v>
      </c>
      <c r="E41" s="10">
        <v>18.572138948529307</v>
      </c>
    </row>
    <row r="42" spans="1:5" ht="15.75" thickBot="1">
      <c r="A42" s="6">
        <v>2026</v>
      </c>
      <c r="B42" s="10">
        <v>27.7344037126275</v>
      </c>
      <c r="C42" s="10">
        <v>21.9685497498896</v>
      </c>
      <c r="D42" s="10">
        <v>14.4047514803988</v>
      </c>
      <c r="E42" s="10">
        <v>18.92548165898389</v>
      </c>
    </row>
    <row r="43" spans="1:5" ht="15.75" thickBot="1">
      <c r="A43" s="6">
        <v>2027</v>
      </c>
      <c r="B43" s="10">
        <v>28.3121122479676</v>
      </c>
      <c r="C43" s="10">
        <v>22.4149945679271</v>
      </c>
      <c r="D43" s="10">
        <v>14.6780102225907</v>
      </c>
      <c r="E43" s="10">
        <v>19.284498843039234</v>
      </c>
    </row>
    <row r="44" spans="1:5" ht="15.75" thickBot="1">
      <c r="A44" s="6">
        <v>2028</v>
      </c>
      <c r="B44" s="10">
        <v>28.8952419068734</v>
      </c>
      <c r="C44" s="10">
        <v>22.8653297271909</v>
      </c>
      <c r="D44" s="10">
        <v>14.9531171437211</v>
      </c>
      <c r="E44" s="10">
        <v>19.645944231194502</v>
      </c>
    </row>
    <row r="45" spans="1:5" ht="15">
      <c r="A45" s="34" t="s">
        <v>0</v>
      </c>
      <c r="B45" s="34"/>
      <c r="C45" s="34"/>
      <c r="D45" s="34"/>
      <c r="E45" s="34"/>
    </row>
    <row r="46" spans="1:5" ht="13.5" customHeight="1">
      <c r="A46" s="34" t="s">
        <v>55</v>
      </c>
      <c r="B46" s="34"/>
      <c r="C46" s="34"/>
      <c r="D46" s="34"/>
      <c r="E46" s="34"/>
    </row>
    <row r="47" ht="13.5" customHeight="1">
      <c r="A47" s="4"/>
    </row>
    <row r="48" spans="1:5" ht="15.75">
      <c r="A48" s="31" t="s">
        <v>24</v>
      </c>
      <c r="B48" s="31"/>
      <c r="C48" s="31"/>
      <c r="D48" s="31"/>
      <c r="E48" s="31"/>
    </row>
    <row r="49" spans="1:5" ht="15">
      <c r="A49" s="8" t="s">
        <v>25</v>
      </c>
      <c r="B49" s="13">
        <f>EXP((LN(B16/B6)/10))-1</f>
        <v>-0.006462092655496576</v>
      </c>
      <c r="C49" s="13">
        <f>EXP((LN(C16/C6)/10))-1</f>
        <v>0.017090628440636912</v>
      </c>
      <c r="D49" s="13">
        <f>EXP((LN(D16/D6)/10))-1</f>
        <v>0.0324410407759701</v>
      </c>
      <c r="E49" s="13">
        <f>EXP((LN(E16/E6)/10))-1</f>
        <v>0.05065877332028612</v>
      </c>
    </row>
    <row r="50" spans="1:5" ht="15">
      <c r="A50" s="8" t="s">
        <v>26</v>
      </c>
      <c r="B50" s="13">
        <f>EXP((LN(B32/B16)/16))-1</f>
        <v>0.024592242572332834</v>
      </c>
      <c r="C50" s="13">
        <f>EXP((LN(C32/C16)/16))-1</f>
        <v>0.010803945589123787</v>
      </c>
      <c r="D50" s="13">
        <f>EXP((LN(D32/D16)/16))-1</f>
        <v>-0.015340747908975216</v>
      </c>
      <c r="E50" s="13">
        <f>EXP((LN(E32/E16)/16))-1</f>
        <v>-0.01831956198403384</v>
      </c>
    </row>
    <row r="51" spans="1:5" ht="15">
      <c r="A51" s="8" t="s">
        <v>27</v>
      </c>
      <c r="B51" s="13">
        <f>EXP((LN(B36/B31)/5))-1</f>
        <v>0.038528797306099705</v>
      </c>
      <c r="C51" s="13">
        <f>EXP((LN(C36/C31)/5))-1</f>
        <v>-0.00953235203262015</v>
      </c>
      <c r="D51" s="13">
        <f>EXP((LN(D36/D31)/5))-1</f>
        <v>-0.006190337917405531</v>
      </c>
      <c r="E51" s="13">
        <f>EXP((LN(E36/E31)/5))-1</f>
        <v>0.010821301007225781</v>
      </c>
    </row>
    <row r="52" spans="1:5" ht="15">
      <c r="A52" s="8" t="s">
        <v>28</v>
      </c>
      <c r="B52" s="13">
        <f>EXP((LN(B44/B31)/13))-1</f>
        <v>0.024581373875574686</v>
      </c>
      <c r="C52" s="13">
        <f>EXP((LN(C44/C31)/13))-1</f>
        <v>0.005819272841654399</v>
      </c>
      <c r="D52" s="13">
        <f>EXP((LN(D44/D31)/13))-1</f>
        <v>0.007296264074892811</v>
      </c>
      <c r="E52" s="13">
        <f>EXP((LN(E44/E31)/13))-1</f>
        <v>0.01389338314221189</v>
      </c>
    </row>
    <row r="53" ht="13.5" customHeight="1">
      <c r="A53" s="4"/>
    </row>
  </sheetData>
  <sheetProtection/>
  <mergeCells count="6">
    <mergeCell ref="A48:E48"/>
    <mergeCell ref="A45:E45"/>
    <mergeCell ref="A46:E46"/>
    <mergeCell ref="A2:F2"/>
    <mergeCell ref="A1:E1"/>
    <mergeCell ref="A3:E3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5420.990104</v>
      </c>
      <c r="C6" s="7">
        <v>0</v>
      </c>
      <c r="D6" s="7">
        <v>5829.412631221843</v>
      </c>
      <c r="E6" s="7">
        <v>0</v>
      </c>
      <c r="F6" s="7">
        <v>1631.7129242046988</v>
      </c>
      <c r="G6" s="7">
        <v>292.17720600000035</v>
      </c>
      <c r="H6" s="7">
        <v>239.617481</v>
      </c>
      <c r="I6" s="7">
        <v>1369.8693574226015</v>
      </c>
      <c r="J6" s="7">
        <v>73.430699</v>
      </c>
      <c r="K6" s="7">
        <v>14857.210402849145</v>
      </c>
      <c r="L6" s="15"/>
    </row>
    <row r="7" spans="1:11" ht="15.75" thickBot="1">
      <c r="A7" s="6">
        <v>1991</v>
      </c>
      <c r="B7" s="7">
        <v>5332.748817999999</v>
      </c>
      <c r="C7" s="7">
        <v>0</v>
      </c>
      <c r="D7" s="7">
        <v>5693.642160422627</v>
      </c>
      <c r="E7" s="7">
        <v>0</v>
      </c>
      <c r="F7" s="7">
        <v>1623.2279491820484</v>
      </c>
      <c r="G7" s="7">
        <v>315.7688649999998</v>
      </c>
      <c r="H7" s="7">
        <v>206.680305</v>
      </c>
      <c r="I7" s="7">
        <v>1462.544500055282</v>
      </c>
      <c r="J7" s="7">
        <v>75.875295</v>
      </c>
      <c r="K7" s="7">
        <v>14710.487892659958</v>
      </c>
    </row>
    <row r="8" spans="1:11" ht="15.75" thickBot="1">
      <c r="A8" s="6">
        <v>1992</v>
      </c>
      <c r="B8" s="7">
        <v>5611.399</v>
      </c>
      <c r="C8" s="7">
        <v>0</v>
      </c>
      <c r="D8" s="7">
        <v>6199.093553130825</v>
      </c>
      <c r="E8" s="7">
        <v>0</v>
      </c>
      <c r="F8" s="7">
        <v>1655.0291270451544</v>
      </c>
      <c r="G8" s="7">
        <v>329.2354300884922</v>
      </c>
      <c r="H8" s="7">
        <v>192.9610011437293</v>
      </c>
      <c r="I8" s="7">
        <v>1467.5759640014687</v>
      </c>
      <c r="J8" s="7">
        <v>75.65453259033094</v>
      </c>
      <c r="K8" s="7">
        <v>15530.948608000002</v>
      </c>
    </row>
    <row r="9" spans="1:11" ht="15.75" thickBot="1">
      <c r="A9" s="6">
        <v>1993</v>
      </c>
      <c r="B9" s="7">
        <v>5550.993</v>
      </c>
      <c r="C9" s="7">
        <v>0</v>
      </c>
      <c r="D9" s="7">
        <v>6205.792862706961</v>
      </c>
      <c r="E9" s="7">
        <v>0</v>
      </c>
      <c r="F9" s="7">
        <v>1649.9726947516267</v>
      </c>
      <c r="G9" s="7">
        <v>269.8501672059136</v>
      </c>
      <c r="H9" s="7">
        <v>209.5432645453215</v>
      </c>
      <c r="I9" s="7">
        <v>1475.9863053688243</v>
      </c>
      <c r="J9" s="7">
        <v>76.3563434213518</v>
      </c>
      <c r="K9" s="7">
        <v>15438.494637999998</v>
      </c>
    </row>
    <row r="10" spans="1:11" ht="15.75" thickBot="1">
      <c r="A10" s="6">
        <v>1994</v>
      </c>
      <c r="B10" s="7">
        <v>5731.222</v>
      </c>
      <c r="C10" s="7">
        <v>0</v>
      </c>
      <c r="D10" s="7">
        <v>6358.363287915352</v>
      </c>
      <c r="E10" s="7">
        <v>0</v>
      </c>
      <c r="F10" s="7">
        <v>1633.7675756905896</v>
      </c>
      <c r="G10" s="7">
        <v>229.81055379852353</v>
      </c>
      <c r="H10" s="7">
        <v>232.2685327670802</v>
      </c>
      <c r="I10" s="7">
        <v>1508.4925370284416</v>
      </c>
      <c r="J10" s="7">
        <v>78.80583280001028</v>
      </c>
      <c r="K10" s="7">
        <v>15772.730319999997</v>
      </c>
    </row>
    <row r="11" spans="1:11" ht="15.75" thickBot="1">
      <c r="A11" s="6">
        <v>1995</v>
      </c>
      <c r="B11" s="7">
        <v>5736.206999999999</v>
      </c>
      <c r="C11" s="7">
        <v>0</v>
      </c>
      <c r="D11" s="7">
        <v>6509.920384201036</v>
      </c>
      <c r="E11" s="7">
        <v>0</v>
      </c>
      <c r="F11" s="7">
        <v>1607.9166124884364</v>
      </c>
      <c r="G11" s="7">
        <v>246.01673416093217</v>
      </c>
      <c r="H11" s="7">
        <v>228.01397993134998</v>
      </c>
      <c r="I11" s="7">
        <v>1506.4650927679866</v>
      </c>
      <c r="J11" s="7">
        <v>80.75920645025747</v>
      </c>
      <c r="K11" s="7">
        <v>15915.299009999999</v>
      </c>
    </row>
    <row r="12" spans="1:11" ht="15.75" thickBot="1">
      <c r="A12" s="6">
        <v>1996</v>
      </c>
      <c r="B12" s="7">
        <v>5936.5470000000005</v>
      </c>
      <c r="C12" s="7">
        <v>0</v>
      </c>
      <c r="D12" s="7">
        <v>6863.386914008984</v>
      </c>
      <c r="E12" s="7">
        <v>0</v>
      </c>
      <c r="F12" s="7">
        <v>1581.850289560305</v>
      </c>
      <c r="G12" s="7">
        <v>248.19409040300502</v>
      </c>
      <c r="H12" s="7">
        <v>250.93310282062487</v>
      </c>
      <c r="I12" s="7">
        <v>1471.0814849972758</v>
      </c>
      <c r="J12" s="7">
        <v>82.43796020980345</v>
      </c>
      <c r="K12" s="7">
        <v>16434.430842</v>
      </c>
    </row>
    <row r="13" spans="1:11" ht="15.75" thickBot="1">
      <c r="A13" s="6">
        <v>1997</v>
      </c>
      <c r="B13" s="7">
        <v>6124.898000000001</v>
      </c>
      <c r="C13" s="7">
        <v>0</v>
      </c>
      <c r="D13" s="7">
        <v>7430.32817343979</v>
      </c>
      <c r="E13" s="7">
        <v>0</v>
      </c>
      <c r="F13" s="7">
        <v>1711.8428312432538</v>
      </c>
      <c r="G13" s="7">
        <v>77.39444821093738</v>
      </c>
      <c r="H13" s="7">
        <v>84.06543673999295</v>
      </c>
      <c r="I13" s="7">
        <v>1619.433603942091</v>
      </c>
      <c r="J13" s="7">
        <v>83.90209942393973</v>
      </c>
      <c r="K13" s="7">
        <v>17131.864593000006</v>
      </c>
    </row>
    <row r="14" spans="1:11" ht="15.75" thickBot="1">
      <c r="A14" s="6">
        <v>1998</v>
      </c>
      <c r="B14" s="7">
        <v>6318.6827539999995</v>
      </c>
      <c r="C14" s="7">
        <v>0</v>
      </c>
      <c r="D14" s="7">
        <v>7353.723716088013</v>
      </c>
      <c r="E14" s="7">
        <v>0</v>
      </c>
      <c r="F14" s="7">
        <v>1829.3765229903204</v>
      </c>
      <c r="G14" s="7">
        <v>216.776535</v>
      </c>
      <c r="H14" s="7">
        <v>216.14725600000003</v>
      </c>
      <c r="I14" s="7">
        <v>1586.1050006494947</v>
      </c>
      <c r="J14" s="7">
        <v>92.946621</v>
      </c>
      <c r="K14" s="7">
        <v>17613.75840572783</v>
      </c>
    </row>
    <row r="15" spans="1:11" ht="15.75" thickBot="1">
      <c r="A15" s="6">
        <v>1999</v>
      </c>
      <c r="B15" s="7">
        <v>6452.542454473505</v>
      </c>
      <c r="C15" s="7">
        <v>0</v>
      </c>
      <c r="D15" s="7">
        <v>7706.762357817178</v>
      </c>
      <c r="E15" s="7">
        <v>0</v>
      </c>
      <c r="F15" s="7">
        <v>1931.2950017252156</v>
      </c>
      <c r="G15" s="7">
        <v>207.396952</v>
      </c>
      <c r="H15" s="7">
        <v>239.37492299999997</v>
      </c>
      <c r="I15" s="7">
        <v>1610.7083361675136</v>
      </c>
      <c r="J15" s="7">
        <v>93.396801</v>
      </c>
      <c r="K15" s="7">
        <v>18241.47682618341</v>
      </c>
    </row>
    <row r="16" spans="1:11" ht="15.75" thickBot="1">
      <c r="A16" s="6">
        <v>2000</v>
      </c>
      <c r="B16" s="7">
        <v>6512.591392716751</v>
      </c>
      <c r="C16" s="7">
        <v>0</v>
      </c>
      <c r="D16" s="7">
        <v>8286.018352867653</v>
      </c>
      <c r="E16" s="7">
        <v>0</v>
      </c>
      <c r="F16" s="7">
        <v>1894.5224444549506</v>
      </c>
      <c r="G16" s="7">
        <v>137.45942660165056</v>
      </c>
      <c r="H16" s="7">
        <v>146.37829457288612</v>
      </c>
      <c r="I16" s="7">
        <v>1710.6912277397757</v>
      </c>
      <c r="J16" s="7">
        <v>95.92926699999998</v>
      </c>
      <c r="K16" s="7">
        <v>18783.590405953666</v>
      </c>
    </row>
    <row r="17" spans="1:11" ht="15.75" thickBot="1">
      <c r="A17" s="6">
        <v>2001</v>
      </c>
      <c r="B17" s="7">
        <v>6116.7150646479</v>
      </c>
      <c r="C17" s="7">
        <v>0</v>
      </c>
      <c r="D17" s="7">
        <v>7617.263265010257</v>
      </c>
      <c r="E17" s="7">
        <v>0</v>
      </c>
      <c r="F17" s="7">
        <v>1851.6831499629557</v>
      </c>
      <c r="G17" s="7">
        <v>200.16363925098412</v>
      </c>
      <c r="H17" s="7">
        <v>233.33741732927325</v>
      </c>
      <c r="I17" s="7">
        <v>1722.3222898946144</v>
      </c>
      <c r="J17" s="7">
        <v>94.93821000000001</v>
      </c>
      <c r="K17" s="7">
        <v>17836.423036095985</v>
      </c>
    </row>
    <row r="18" spans="1:11" ht="15.75" thickBot="1">
      <c r="A18" s="6">
        <v>2002</v>
      </c>
      <c r="B18" s="7">
        <v>6328.422955282797</v>
      </c>
      <c r="C18" s="7">
        <v>0</v>
      </c>
      <c r="D18" s="7">
        <v>7982.696452927055</v>
      </c>
      <c r="E18" s="7">
        <v>0</v>
      </c>
      <c r="F18" s="7">
        <v>1749.4087390687787</v>
      </c>
      <c r="G18" s="7">
        <v>225.2161510506405</v>
      </c>
      <c r="H18" s="7">
        <v>233.17654026533745</v>
      </c>
      <c r="I18" s="7">
        <v>1659.1309928918238</v>
      </c>
      <c r="J18" s="7">
        <v>95.829319</v>
      </c>
      <c r="K18" s="7">
        <v>18273.881150486435</v>
      </c>
    </row>
    <row r="19" spans="1:11" ht="15.75" thickBot="1">
      <c r="A19" s="6">
        <v>2003</v>
      </c>
      <c r="B19" s="7">
        <v>6750.738595714599</v>
      </c>
      <c r="C19" s="7">
        <v>0</v>
      </c>
      <c r="D19" s="7">
        <v>8356.850212052375</v>
      </c>
      <c r="E19" s="7">
        <v>0</v>
      </c>
      <c r="F19" s="7">
        <v>1701.6588207891446</v>
      </c>
      <c r="G19" s="7">
        <v>206.96489214726313</v>
      </c>
      <c r="H19" s="7">
        <v>228.12142896109555</v>
      </c>
      <c r="I19" s="7">
        <v>1675.5351941402062</v>
      </c>
      <c r="J19" s="7">
        <v>98.778795</v>
      </c>
      <c r="K19" s="7">
        <v>19018.647938804683</v>
      </c>
    </row>
    <row r="20" spans="1:11" ht="15.75" thickBot="1">
      <c r="A20" s="6">
        <v>2004</v>
      </c>
      <c r="B20" s="7">
        <v>7081.819297064979</v>
      </c>
      <c r="C20" s="7">
        <v>0</v>
      </c>
      <c r="D20" s="7">
        <v>9004.884319344581</v>
      </c>
      <c r="E20" s="7">
        <v>0</v>
      </c>
      <c r="F20" s="7">
        <v>1746.152566265182</v>
      </c>
      <c r="G20" s="7">
        <v>176.118392144173</v>
      </c>
      <c r="H20" s="7">
        <v>251.94311468967828</v>
      </c>
      <c r="I20" s="7">
        <v>1667.0379677679323</v>
      </c>
      <c r="J20" s="7">
        <v>104.507609</v>
      </c>
      <c r="K20" s="7">
        <v>20032.46326627653</v>
      </c>
    </row>
    <row r="21" spans="1:11" ht="15.75" thickBot="1">
      <c r="A21" s="6">
        <v>2005</v>
      </c>
      <c r="B21" s="7">
        <v>7116.828580024028</v>
      </c>
      <c r="C21" s="7">
        <v>0</v>
      </c>
      <c r="D21" s="7">
        <v>9020.63143054426</v>
      </c>
      <c r="E21" s="7">
        <v>0</v>
      </c>
      <c r="F21" s="7">
        <v>1709.465548540605</v>
      </c>
      <c r="G21" s="7">
        <v>170.59517259392618</v>
      </c>
      <c r="H21" s="7">
        <v>255.30549342602646</v>
      </c>
      <c r="I21" s="7">
        <v>1678.0167962570283</v>
      </c>
      <c r="J21" s="7">
        <v>99.958851</v>
      </c>
      <c r="K21" s="7">
        <v>20050.801872385873</v>
      </c>
    </row>
    <row r="22" spans="1:11" ht="15.75" thickBot="1">
      <c r="A22" s="6">
        <v>2006</v>
      </c>
      <c r="B22" s="7">
        <v>7542.529652583531</v>
      </c>
      <c r="C22" s="7">
        <v>0</v>
      </c>
      <c r="D22" s="7">
        <v>9449.181532004655</v>
      </c>
      <c r="E22" s="7">
        <v>0</v>
      </c>
      <c r="F22" s="7">
        <v>1689.7947403745918</v>
      </c>
      <c r="G22" s="7">
        <v>190.60498215733426</v>
      </c>
      <c r="H22" s="7">
        <v>315.22660333748047</v>
      </c>
      <c r="I22" s="7">
        <v>1805.7277963873482</v>
      </c>
      <c r="J22" s="7">
        <v>108.67603799999999</v>
      </c>
      <c r="K22" s="7">
        <v>21101.74134484494</v>
      </c>
    </row>
    <row r="23" spans="1:11" ht="15.75" thickBot="1">
      <c r="A23" s="6">
        <v>2007</v>
      </c>
      <c r="B23" s="7">
        <v>7566.24977193406</v>
      </c>
      <c r="C23" s="7">
        <v>0</v>
      </c>
      <c r="D23" s="7">
        <v>9444.771536539845</v>
      </c>
      <c r="E23" s="7">
        <v>0</v>
      </c>
      <c r="F23" s="7">
        <v>1655.9514022941348</v>
      </c>
      <c r="G23" s="7">
        <v>203.74166735941682</v>
      </c>
      <c r="H23" s="7">
        <v>337.0048069120001</v>
      </c>
      <c r="I23" s="7">
        <v>1865.4957971919453</v>
      </c>
      <c r="J23" s="7">
        <v>113.762871</v>
      </c>
      <c r="K23" s="7">
        <v>21186.9778532314</v>
      </c>
    </row>
    <row r="24" spans="1:11" ht="15.75" thickBot="1">
      <c r="A24" s="6">
        <v>2008</v>
      </c>
      <c r="B24" s="7">
        <v>7750.163146760781</v>
      </c>
      <c r="C24" s="7">
        <v>0</v>
      </c>
      <c r="D24" s="7">
        <v>9701.653513790889</v>
      </c>
      <c r="E24" s="7">
        <v>0</v>
      </c>
      <c r="F24" s="7">
        <v>1685.3248674079314</v>
      </c>
      <c r="G24" s="7">
        <v>197.27557993046963</v>
      </c>
      <c r="H24" s="7">
        <v>323.3967341270174</v>
      </c>
      <c r="I24" s="7">
        <v>1797.7270405266602</v>
      </c>
      <c r="J24" s="7">
        <v>112.59575000000004</v>
      </c>
      <c r="K24" s="7">
        <v>21568.136632543752</v>
      </c>
    </row>
    <row r="25" spans="1:11" ht="15.75" thickBot="1">
      <c r="A25" s="6">
        <v>2009</v>
      </c>
      <c r="B25" s="7">
        <v>7596.2681496357445</v>
      </c>
      <c r="C25" s="7">
        <v>0</v>
      </c>
      <c r="D25" s="7">
        <v>9356.742084884381</v>
      </c>
      <c r="E25" s="7">
        <v>0</v>
      </c>
      <c r="F25" s="7">
        <v>1553.3008139442272</v>
      </c>
      <c r="G25" s="7">
        <v>174.76669453406979</v>
      </c>
      <c r="H25" s="7">
        <v>319.83464501037935</v>
      </c>
      <c r="I25" s="7">
        <v>1913.4209271177938</v>
      </c>
      <c r="J25" s="7">
        <v>115.94972199999994</v>
      </c>
      <c r="K25" s="7">
        <v>21030.2830371266</v>
      </c>
    </row>
    <row r="26" spans="1:11" ht="15.75" thickBot="1">
      <c r="A26" s="6">
        <v>2010</v>
      </c>
      <c r="B26" s="7">
        <v>7387.002236635787</v>
      </c>
      <c r="C26" s="7">
        <v>0</v>
      </c>
      <c r="D26" s="7">
        <v>8989.343243596115</v>
      </c>
      <c r="E26" s="7">
        <v>0</v>
      </c>
      <c r="F26" s="7">
        <v>1501.2609604790666</v>
      </c>
      <c r="G26" s="7">
        <v>167.5418940123982</v>
      </c>
      <c r="H26" s="7">
        <v>309.3316859665922</v>
      </c>
      <c r="I26" s="7">
        <v>1956.7727695597116</v>
      </c>
      <c r="J26" s="7">
        <v>113.63868800000006</v>
      </c>
      <c r="K26" s="7">
        <v>20424.891478249672</v>
      </c>
    </row>
    <row r="27" spans="1:11" ht="15.75" thickBot="1">
      <c r="A27" s="6">
        <v>2011</v>
      </c>
      <c r="B27" s="7">
        <v>7481.903063812834</v>
      </c>
      <c r="C27" s="7">
        <v>0</v>
      </c>
      <c r="D27" s="7">
        <v>9061.083966130718</v>
      </c>
      <c r="E27" s="7">
        <v>0</v>
      </c>
      <c r="F27" s="7">
        <v>1492.8282616050487</v>
      </c>
      <c r="G27" s="7">
        <v>163.26399189582077</v>
      </c>
      <c r="H27" s="7">
        <v>373.9553798483889</v>
      </c>
      <c r="I27" s="7">
        <v>1799.5708571763296</v>
      </c>
      <c r="J27" s="7">
        <v>105.89992699999999</v>
      </c>
      <c r="K27" s="7">
        <v>20478.50544746914</v>
      </c>
    </row>
    <row r="28" spans="1:11" ht="15.75" thickBot="1">
      <c r="A28" s="6">
        <v>2012</v>
      </c>
      <c r="B28" s="7">
        <v>7729.832967819414</v>
      </c>
      <c r="C28" s="7">
        <v>0</v>
      </c>
      <c r="D28" s="7">
        <v>9285.70129723424</v>
      </c>
      <c r="E28" s="7">
        <v>0</v>
      </c>
      <c r="F28" s="7">
        <v>1509.519262420097</v>
      </c>
      <c r="G28" s="7">
        <v>174.78711055815398</v>
      </c>
      <c r="H28" s="7">
        <v>385.80110651863293</v>
      </c>
      <c r="I28" s="7">
        <v>1876.5796992755668</v>
      </c>
      <c r="J28" s="7">
        <v>101.39161000000001</v>
      </c>
      <c r="K28" s="7">
        <v>21063.613053826106</v>
      </c>
    </row>
    <row r="29" spans="1:11" ht="15.75" thickBot="1">
      <c r="A29" s="6">
        <v>2013</v>
      </c>
      <c r="B29" s="7">
        <v>7601.320781108036</v>
      </c>
      <c r="C29" s="7">
        <v>0</v>
      </c>
      <c r="D29" s="7">
        <v>9338.803425772194</v>
      </c>
      <c r="E29" s="7">
        <v>0</v>
      </c>
      <c r="F29" s="7">
        <v>1459.0290867871129</v>
      </c>
      <c r="G29" s="7">
        <v>167.81005731968207</v>
      </c>
      <c r="H29" s="7">
        <v>351.7657419701769</v>
      </c>
      <c r="I29" s="7">
        <v>1893.5732439927756</v>
      </c>
      <c r="J29" s="7">
        <v>93.08658300000002</v>
      </c>
      <c r="K29" s="7">
        <v>20905.38891994998</v>
      </c>
    </row>
    <row r="30" spans="1:11" ht="15.75" thickBot="1">
      <c r="A30" s="6">
        <v>2014</v>
      </c>
      <c r="B30" s="7">
        <v>7679.226746103511</v>
      </c>
      <c r="C30" s="7">
        <v>0</v>
      </c>
      <c r="D30" s="7">
        <v>9790.532959551614</v>
      </c>
      <c r="E30" s="7">
        <v>0</v>
      </c>
      <c r="F30" s="7">
        <v>1473.1495362828039</v>
      </c>
      <c r="G30" s="7">
        <v>164.7846624945969</v>
      </c>
      <c r="H30" s="7">
        <v>342.151148248398</v>
      </c>
      <c r="I30" s="7">
        <v>1896.4666615225053</v>
      </c>
      <c r="J30" s="7">
        <v>94.07905800000006</v>
      </c>
      <c r="K30" s="7">
        <v>21440.39077220343</v>
      </c>
    </row>
    <row r="31" spans="1:11" ht="15.75" thickBot="1">
      <c r="A31" s="6">
        <v>2015</v>
      </c>
      <c r="B31" s="7">
        <v>7686.782800801606</v>
      </c>
      <c r="C31" s="7">
        <v>50.85767377769722</v>
      </c>
      <c r="D31" s="7">
        <v>9801.675550398275</v>
      </c>
      <c r="E31" s="7">
        <v>6.964953542901495</v>
      </c>
      <c r="F31" s="7">
        <v>1522.281301134408</v>
      </c>
      <c r="G31" s="7">
        <v>160.4715772913709</v>
      </c>
      <c r="H31" s="7">
        <v>305.35864229367957</v>
      </c>
      <c r="I31" s="7">
        <v>1939.0009308840101</v>
      </c>
      <c r="J31" s="7">
        <v>89.64133500000008</v>
      </c>
      <c r="K31" s="7">
        <v>21505.212137803348</v>
      </c>
    </row>
    <row r="32" spans="1:11" ht="15.75" thickBot="1">
      <c r="A32" s="6">
        <v>2016</v>
      </c>
      <c r="B32" s="7">
        <v>7516.394498102614</v>
      </c>
      <c r="C32" s="7">
        <v>81.35596537994388</v>
      </c>
      <c r="D32" s="7">
        <v>9940.108189213915</v>
      </c>
      <c r="E32" s="7">
        <v>13.28704491991951</v>
      </c>
      <c r="F32" s="7">
        <v>1508.621764965332</v>
      </c>
      <c r="G32" s="7">
        <v>161.90215208323644</v>
      </c>
      <c r="H32" s="7">
        <v>311.63916420303553</v>
      </c>
      <c r="I32" s="7">
        <v>1953.7574705974894</v>
      </c>
      <c r="J32" s="7">
        <v>89.64133500000008</v>
      </c>
      <c r="K32" s="7">
        <v>21482.064574165626</v>
      </c>
    </row>
    <row r="33" spans="1:11" ht="15.75" thickBot="1">
      <c r="A33" s="6">
        <v>2017</v>
      </c>
      <c r="B33" s="7">
        <v>7617.723847262717</v>
      </c>
      <c r="C33" s="7">
        <v>104.84892361192576</v>
      </c>
      <c r="D33" s="7">
        <v>10012.794881118869</v>
      </c>
      <c r="E33" s="7">
        <v>20.59893104776427</v>
      </c>
      <c r="F33" s="7">
        <v>1481.498309242244</v>
      </c>
      <c r="G33" s="7">
        <v>161.93776116562336</v>
      </c>
      <c r="H33" s="7">
        <v>313.8485076562548</v>
      </c>
      <c r="I33" s="7">
        <v>1966.4637713348395</v>
      </c>
      <c r="J33" s="7">
        <v>89.64133500000008</v>
      </c>
      <c r="K33" s="7">
        <v>21643.908412780547</v>
      </c>
    </row>
    <row r="34" spans="1:11" ht="15.75" thickBot="1">
      <c r="A34" s="6">
        <v>2018</v>
      </c>
      <c r="B34" s="7">
        <v>7677.16304674363</v>
      </c>
      <c r="C34" s="7">
        <v>124.58181440209613</v>
      </c>
      <c r="D34" s="7">
        <v>10163.784690860768</v>
      </c>
      <c r="E34" s="7">
        <v>28.27096633410943</v>
      </c>
      <c r="F34" s="7">
        <v>1478.5275349671579</v>
      </c>
      <c r="G34" s="7">
        <v>162.26842445860845</v>
      </c>
      <c r="H34" s="7">
        <v>314.70069530905994</v>
      </c>
      <c r="I34" s="7">
        <v>1972.170512079053</v>
      </c>
      <c r="J34" s="7">
        <v>89.64133500000008</v>
      </c>
      <c r="K34" s="7">
        <v>21858.25623941828</v>
      </c>
    </row>
    <row r="35" spans="1:11" ht="15.75" thickBot="1">
      <c r="A35" s="6">
        <v>2019</v>
      </c>
      <c r="B35" s="7">
        <v>7774.233732159167</v>
      </c>
      <c r="C35" s="7">
        <v>144.3684956993644</v>
      </c>
      <c r="D35" s="7">
        <v>10287.495135665227</v>
      </c>
      <c r="E35" s="7">
        <v>35.81157746867638</v>
      </c>
      <c r="F35" s="7">
        <v>1478.583965169643</v>
      </c>
      <c r="G35" s="7">
        <v>162.55072204756698</v>
      </c>
      <c r="H35" s="7">
        <v>315.79311724001235</v>
      </c>
      <c r="I35" s="7">
        <v>1979.4440310023572</v>
      </c>
      <c r="J35" s="7">
        <v>89.64133500000008</v>
      </c>
      <c r="K35" s="7">
        <v>22087.742038283974</v>
      </c>
    </row>
    <row r="36" spans="1:11" ht="15.75" thickBot="1">
      <c r="A36" s="6">
        <v>2020</v>
      </c>
      <c r="B36" s="7">
        <v>7889.4926139390145</v>
      </c>
      <c r="C36" s="7">
        <v>162.26661030951843</v>
      </c>
      <c r="D36" s="7">
        <v>10486.578602914678</v>
      </c>
      <c r="E36" s="7">
        <v>42.59309104670845</v>
      </c>
      <c r="F36" s="7">
        <v>1474.3763806730863</v>
      </c>
      <c r="G36" s="7">
        <v>162.73644676988476</v>
      </c>
      <c r="H36" s="7">
        <v>317.479011322242</v>
      </c>
      <c r="I36" s="7">
        <v>1985.5683486024714</v>
      </c>
      <c r="J36" s="7">
        <v>89.64133500000008</v>
      </c>
      <c r="K36" s="7">
        <v>22405.872739221377</v>
      </c>
    </row>
    <row r="37" spans="1:11" ht="15.75" thickBot="1">
      <c r="A37" s="6">
        <v>2021</v>
      </c>
      <c r="B37" s="7">
        <v>8023.712784440485</v>
      </c>
      <c r="C37" s="7">
        <v>182.84109600011433</v>
      </c>
      <c r="D37" s="7">
        <v>10617.341534698855</v>
      </c>
      <c r="E37" s="7">
        <v>51.91943756392499</v>
      </c>
      <c r="F37" s="7">
        <v>1473.319966261352</v>
      </c>
      <c r="G37" s="7">
        <v>162.25245103415813</v>
      </c>
      <c r="H37" s="7">
        <v>318.7477026037677</v>
      </c>
      <c r="I37" s="7">
        <v>1992.2119009939702</v>
      </c>
      <c r="J37" s="7">
        <v>89.64133500000008</v>
      </c>
      <c r="K37" s="7">
        <v>22677.227675032587</v>
      </c>
    </row>
    <row r="38" spans="1:11" ht="15.75" thickBot="1">
      <c r="A38" s="6">
        <v>2022</v>
      </c>
      <c r="B38" s="7">
        <v>8179.097378531102</v>
      </c>
      <c r="C38" s="7">
        <v>203.29586531290227</v>
      </c>
      <c r="D38" s="7">
        <v>10821.125443582208</v>
      </c>
      <c r="E38" s="7">
        <v>61.02553803878633</v>
      </c>
      <c r="F38" s="7">
        <v>1474.2925542248154</v>
      </c>
      <c r="G38" s="7">
        <v>162.0011111836263</v>
      </c>
      <c r="H38" s="7">
        <v>321.1974958813424</v>
      </c>
      <c r="I38" s="7">
        <v>1997.5744084926691</v>
      </c>
      <c r="J38" s="7">
        <v>89.64133500000008</v>
      </c>
      <c r="K38" s="7">
        <v>23044.929726895767</v>
      </c>
    </row>
    <row r="39" spans="1:11" ht="15.75" thickBot="1">
      <c r="A39" s="6">
        <v>2023</v>
      </c>
      <c r="B39" s="7">
        <v>8330.897101799877</v>
      </c>
      <c r="C39" s="7">
        <v>224.7892311053323</v>
      </c>
      <c r="D39" s="7">
        <v>10929.096998114148</v>
      </c>
      <c r="E39" s="7">
        <v>70.57656369251069</v>
      </c>
      <c r="F39" s="7">
        <v>1477.527857163485</v>
      </c>
      <c r="G39" s="7">
        <v>162.06870301951727</v>
      </c>
      <c r="H39" s="7">
        <v>322.55079790025684</v>
      </c>
      <c r="I39" s="7">
        <v>2004.6493035609178</v>
      </c>
      <c r="J39" s="7">
        <v>89.64133500000008</v>
      </c>
      <c r="K39" s="7">
        <v>23316.4320965582</v>
      </c>
    </row>
    <row r="40" spans="1:11" ht="15.75" thickBot="1">
      <c r="A40" s="6">
        <v>2024</v>
      </c>
      <c r="B40" s="7">
        <v>8486.693867102009</v>
      </c>
      <c r="C40" s="7">
        <v>245.3889968234035</v>
      </c>
      <c r="D40" s="7">
        <v>11002.485121125404</v>
      </c>
      <c r="E40" s="7">
        <v>79.12337909193178</v>
      </c>
      <c r="F40" s="7">
        <v>1477.7364740634944</v>
      </c>
      <c r="G40" s="7">
        <v>162.012234007848</v>
      </c>
      <c r="H40" s="7">
        <v>323.7332188923175</v>
      </c>
      <c r="I40" s="7">
        <v>2010.7506905310045</v>
      </c>
      <c r="J40" s="7">
        <v>89.64133500000008</v>
      </c>
      <c r="K40" s="7">
        <v>23553.05294072208</v>
      </c>
    </row>
    <row r="41" spans="1:11" ht="15.75" thickBot="1">
      <c r="A41" s="6">
        <v>2025</v>
      </c>
      <c r="B41" s="7">
        <v>8629.844382088859</v>
      </c>
      <c r="C41" s="7">
        <v>263.64938748674274</v>
      </c>
      <c r="D41" s="7">
        <v>11059.11212447067</v>
      </c>
      <c r="E41" s="7">
        <v>86.58841982033465</v>
      </c>
      <c r="F41" s="7">
        <v>1476.056706932734</v>
      </c>
      <c r="G41" s="7">
        <v>161.74475955534496</v>
      </c>
      <c r="H41" s="7">
        <v>325.1501309973711</v>
      </c>
      <c r="I41" s="7">
        <v>2016.8737613604694</v>
      </c>
      <c r="J41" s="7">
        <v>89.64133500000008</v>
      </c>
      <c r="K41" s="7">
        <v>23758.42320040545</v>
      </c>
    </row>
    <row r="42" spans="1:11" ht="15.75" thickBot="1">
      <c r="A42" s="6">
        <v>2026</v>
      </c>
      <c r="B42" s="7">
        <v>8783.053850247406</v>
      </c>
      <c r="C42" s="7">
        <v>280.54860711125195</v>
      </c>
      <c r="D42" s="7">
        <v>11071.733283403879</v>
      </c>
      <c r="E42" s="7">
        <v>95.13357121279763</v>
      </c>
      <c r="F42" s="7">
        <v>1477.0525581966936</v>
      </c>
      <c r="G42" s="7">
        <v>161.16725687371678</v>
      </c>
      <c r="H42" s="7">
        <v>326.4737841483633</v>
      </c>
      <c r="I42" s="7">
        <v>2021.181518415068</v>
      </c>
      <c r="J42" s="7">
        <v>89.64133500000008</v>
      </c>
      <c r="K42" s="7">
        <v>23930.303586285132</v>
      </c>
    </row>
    <row r="43" spans="1:11" ht="15.75" thickBot="1">
      <c r="A43" s="6">
        <v>2027</v>
      </c>
      <c r="B43" s="7">
        <v>8930.077331647122</v>
      </c>
      <c r="C43" s="7">
        <v>297.08739774783584</v>
      </c>
      <c r="D43" s="7">
        <v>11052.763771837526</v>
      </c>
      <c r="E43" s="7">
        <v>101.83462314790305</v>
      </c>
      <c r="F43" s="7">
        <v>1480.5723785721752</v>
      </c>
      <c r="G43" s="7">
        <v>160.11010029230812</v>
      </c>
      <c r="H43" s="7">
        <v>327.7337011585396</v>
      </c>
      <c r="I43" s="7">
        <v>2026.1374828181442</v>
      </c>
      <c r="J43" s="7">
        <v>89.64133500000008</v>
      </c>
      <c r="K43" s="7">
        <v>24067.036101325815</v>
      </c>
    </row>
    <row r="44" spans="1:11" ht="15.75" thickBot="1">
      <c r="A44" s="6">
        <v>2028</v>
      </c>
      <c r="B44" s="7">
        <v>9075.513193547651</v>
      </c>
      <c r="C44" s="7">
        <v>313.5883263781883</v>
      </c>
      <c r="D44" s="7">
        <v>11007.257896787189</v>
      </c>
      <c r="E44" s="7">
        <v>108.21788285796683</v>
      </c>
      <c r="F44" s="7">
        <v>1486.3521021219817</v>
      </c>
      <c r="G44" s="7">
        <v>159.71053780963706</v>
      </c>
      <c r="H44" s="7">
        <v>329.67851647182357</v>
      </c>
      <c r="I44" s="7">
        <v>2031.000042571248</v>
      </c>
      <c r="J44" s="7">
        <v>89.64133500000008</v>
      </c>
      <c r="K44" s="7">
        <v>24179.153624309532</v>
      </c>
    </row>
    <row r="45" spans="1:11" ht="15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3.5" customHeight="1">
      <c r="A46" s="34" t="s">
        <v>22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3.5" customHeight="1">
      <c r="A47" s="34" t="s">
        <v>23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ht="13.5" customHeight="1">
      <c r="A48" s="4"/>
    </row>
    <row r="49" spans="1:11" ht="15.75">
      <c r="A49" s="31" t="s">
        <v>24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5">
      <c r="A50" s="8" t="s">
        <v>25</v>
      </c>
      <c r="B50" s="13">
        <f>EXP((LN(B16/B6)/10))-1</f>
        <v>0.0185152163795399</v>
      </c>
      <c r="C50" s="14" t="s">
        <v>59</v>
      </c>
      <c r="D50" s="13">
        <f>EXP((LN(D16/D6)/10))-1</f>
        <v>0.03579094327120358</v>
      </c>
      <c r="E50" s="14" t="s">
        <v>59</v>
      </c>
      <c r="F50" s="13">
        <f aca="true" t="shared" si="0" ref="F50:K50">EXP((LN(F16/F6)/10))-1</f>
        <v>0.015045710219687924</v>
      </c>
      <c r="G50" s="13">
        <f t="shared" si="0"/>
        <v>-0.07263047604365314</v>
      </c>
      <c r="H50" s="13">
        <f t="shared" si="0"/>
        <v>-0.048090155019324676</v>
      </c>
      <c r="I50" s="13">
        <f t="shared" si="0"/>
        <v>0.022466876699086535</v>
      </c>
      <c r="J50" s="13">
        <f t="shared" si="0"/>
        <v>0.027087269711356887</v>
      </c>
      <c r="K50" s="13">
        <f t="shared" si="0"/>
        <v>0.02372694332733216</v>
      </c>
    </row>
    <row r="51" spans="1:11" ht="15">
      <c r="A51" s="8" t="s">
        <v>26</v>
      </c>
      <c r="B51" s="13">
        <f>EXP((LN(B31/B16)/15))-1</f>
        <v>0.011112280722344492</v>
      </c>
      <c r="C51" s="14" t="s">
        <v>59</v>
      </c>
      <c r="D51" s="13">
        <f>EXP((LN(D31/D16)/15))-1</f>
        <v>0.01126186177294275</v>
      </c>
      <c r="E51" s="14" t="s">
        <v>59</v>
      </c>
      <c r="F51" s="13">
        <f aca="true" t="shared" si="1" ref="F51:K51">EXP((LN(F31/F16)/15))-1</f>
        <v>-0.01447795392278628</v>
      </c>
      <c r="G51" s="13">
        <f t="shared" si="1"/>
        <v>0.010372629527050314</v>
      </c>
      <c r="H51" s="13">
        <f t="shared" si="1"/>
        <v>0.0502408395317131</v>
      </c>
      <c r="I51" s="13">
        <f t="shared" si="1"/>
        <v>0.008386662034197911</v>
      </c>
      <c r="J51" s="13">
        <f t="shared" si="1"/>
        <v>-0.004509440209888971</v>
      </c>
      <c r="K51" s="13">
        <f t="shared" si="1"/>
        <v>0.009061589373837053</v>
      </c>
    </row>
    <row r="52" spans="1:11" ht="15">
      <c r="A52" s="8" t="s">
        <v>27</v>
      </c>
      <c r="B52" s="13">
        <f aca="true" t="shared" si="2" ref="B52:K52">EXP((LN(B36/B31)/5))-1</f>
        <v>0.005219472378612533</v>
      </c>
      <c r="C52" s="13">
        <f t="shared" si="2"/>
        <v>0.2611726222931994</v>
      </c>
      <c r="D52" s="13">
        <f t="shared" si="2"/>
        <v>0.013600226138764215</v>
      </c>
      <c r="E52" s="13">
        <f t="shared" si="2"/>
        <v>0.43642907421973276</v>
      </c>
      <c r="F52" s="13">
        <f t="shared" si="2"/>
        <v>-0.006374587176335322</v>
      </c>
      <c r="G52" s="13">
        <f t="shared" si="2"/>
        <v>0.0028069647459008085</v>
      </c>
      <c r="H52" s="13">
        <f t="shared" si="2"/>
        <v>0.007815331087702493</v>
      </c>
      <c r="I52" s="13">
        <f t="shared" si="2"/>
        <v>0.0047577500263706884</v>
      </c>
      <c r="J52" s="13">
        <f t="shared" si="2"/>
        <v>0</v>
      </c>
      <c r="K52" s="13">
        <f t="shared" si="2"/>
        <v>0.008239311746166322</v>
      </c>
    </row>
    <row r="53" spans="1:11" ht="15">
      <c r="A53" s="8" t="s">
        <v>58</v>
      </c>
      <c r="B53" s="13">
        <f aca="true" t="shared" si="3" ref="B53:K53">EXP((LN(B44/B31)/13))-1</f>
        <v>0.012857151028251357</v>
      </c>
      <c r="C53" s="13">
        <f t="shared" si="3"/>
        <v>0.150189747177496</v>
      </c>
      <c r="D53" s="13">
        <f t="shared" si="3"/>
        <v>0.008963124098701813</v>
      </c>
      <c r="E53" s="13">
        <f t="shared" si="3"/>
        <v>0.23493664427619354</v>
      </c>
      <c r="F53" s="13">
        <f t="shared" si="3"/>
        <v>-0.001835636326910639</v>
      </c>
      <c r="G53" s="13">
        <f t="shared" si="3"/>
        <v>-0.0003656100932998285</v>
      </c>
      <c r="H53" s="13">
        <f t="shared" si="3"/>
        <v>0.005912102123943663</v>
      </c>
      <c r="I53" s="13">
        <f t="shared" si="3"/>
        <v>0.0035721686728631408</v>
      </c>
      <c r="J53" s="13">
        <f t="shared" si="3"/>
        <v>0</v>
      </c>
      <c r="K53" s="13">
        <f t="shared" si="3"/>
        <v>0.009055797135232746</v>
      </c>
    </row>
    <row r="54" ht="13.5" customHeight="1">
      <c r="A54" s="4"/>
    </row>
  </sheetData>
  <sheetProtection/>
  <mergeCells count="7">
    <mergeCell ref="A49:K49"/>
    <mergeCell ref="A1:K1"/>
    <mergeCell ref="A2:K2"/>
    <mergeCell ref="A3:K3"/>
    <mergeCell ref="A45:K45"/>
    <mergeCell ref="A46:K46"/>
    <mergeCell ref="A47:K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</row>
    <row r="2" spans="1:11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9" ht="15.75" customHeight="1">
      <c r="A3" s="32" t="s">
        <v>29</v>
      </c>
      <c r="B3" s="32"/>
      <c r="C3" s="32"/>
      <c r="D3" s="32"/>
      <c r="E3" s="32"/>
      <c r="F3" s="32"/>
      <c r="G3" s="32"/>
      <c r="H3" s="32"/>
      <c r="I3" s="32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30</v>
      </c>
    </row>
    <row r="6" spans="1:9" ht="15.75" thickBot="1">
      <c r="A6" s="6">
        <v>1990</v>
      </c>
      <c r="B6" s="7">
        <v>5420.990104</v>
      </c>
      <c r="C6" s="7">
        <v>5658.7308142218435</v>
      </c>
      <c r="D6" s="7">
        <v>1428.6283942046987</v>
      </c>
      <c r="E6" s="7">
        <v>292.17720600000035</v>
      </c>
      <c r="F6" s="7">
        <v>239.19457</v>
      </c>
      <c r="G6" s="7">
        <v>1283.7484934226015</v>
      </c>
      <c r="H6" s="7">
        <v>73.430699</v>
      </c>
      <c r="I6" s="7">
        <v>14396.900280849144</v>
      </c>
    </row>
    <row r="7" spans="1:9" ht="15.75" thickBot="1">
      <c r="A7" s="6">
        <v>1991</v>
      </c>
      <c r="B7" s="7">
        <v>5332.748817999999</v>
      </c>
      <c r="C7" s="7">
        <v>5536.230455422627</v>
      </c>
      <c r="D7" s="7">
        <v>1405.9098541820483</v>
      </c>
      <c r="E7" s="7">
        <v>315.7688649999998</v>
      </c>
      <c r="F7" s="7">
        <v>206.348857</v>
      </c>
      <c r="G7" s="7">
        <v>1372.876424055282</v>
      </c>
      <c r="H7" s="7">
        <v>75.875295</v>
      </c>
      <c r="I7" s="7">
        <v>14245.758568659958</v>
      </c>
    </row>
    <row r="8" spans="1:9" ht="15.75" thickBot="1">
      <c r="A8" s="6">
        <v>1992</v>
      </c>
      <c r="B8" s="7">
        <v>5611.399</v>
      </c>
      <c r="C8" s="7">
        <v>6052.874602130825</v>
      </c>
      <c r="D8" s="7">
        <v>1441.6728470451544</v>
      </c>
      <c r="E8" s="7">
        <v>329.2354300884922</v>
      </c>
      <c r="F8" s="7">
        <v>192.6297701437293</v>
      </c>
      <c r="G8" s="7">
        <v>1390.0838180014687</v>
      </c>
      <c r="H8" s="7">
        <v>75.65453259033094</v>
      </c>
      <c r="I8" s="7">
        <v>15093.550000000003</v>
      </c>
    </row>
    <row r="9" spans="1:9" ht="15.75" thickBot="1">
      <c r="A9" s="6">
        <v>1993</v>
      </c>
      <c r="B9" s="7">
        <v>5550.993</v>
      </c>
      <c r="C9" s="7">
        <v>6056.862812706961</v>
      </c>
      <c r="D9" s="7">
        <v>1450.6793317516267</v>
      </c>
      <c r="E9" s="7">
        <v>269.8501672059136</v>
      </c>
      <c r="F9" s="7">
        <v>209.4778355453215</v>
      </c>
      <c r="G9" s="7">
        <v>1421.5475093688244</v>
      </c>
      <c r="H9" s="7">
        <v>76.3563434213518</v>
      </c>
      <c r="I9" s="7">
        <v>15035.766999999998</v>
      </c>
    </row>
    <row r="10" spans="1:9" ht="15.75" thickBot="1">
      <c r="A10" s="6">
        <v>1994</v>
      </c>
      <c r="B10" s="7">
        <v>5731.222</v>
      </c>
      <c r="C10" s="7">
        <v>6212.227550915352</v>
      </c>
      <c r="D10" s="7">
        <v>1443.5014856905896</v>
      </c>
      <c r="E10" s="7">
        <v>229.81055379852353</v>
      </c>
      <c r="F10" s="7">
        <v>232.2685327670802</v>
      </c>
      <c r="G10" s="7">
        <v>1452.9490440284417</v>
      </c>
      <c r="H10" s="7">
        <v>78.80583280001028</v>
      </c>
      <c r="I10" s="7">
        <v>15380.784999999996</v>
      </c>
    </row>
    <row r="11" spans="1:9" ht="15.75" thickBot="1">
      <c r="A11" s="6">
        <v>1995</v>
      </c>
      <c r="B11" s="7">
        <v>5736.206999999999</v>
      </c>
      <c r="C11" s="7">
        <v>6362.050656201036</v>
      </c>
      <c r="D11" s="7">
        <v>1415.6793384884363</v>
      </c>
      <c r="E11" s="7">
        <v>246.01673416093217</v>
      </c>
      <c r="F11" s="7">
        <v>228.01397993134998</v>
      </c>
      <c r="G11" s="7">
        <v>1454.6030847679865</v>
      </c>
      <c r="H11" s="7">
        <v>80.75920645025747</v>
      </c>
      <c r="I11" s="7">
        <v>15523.329999999998</v>
      </c>
    </row>
    <row r="12" spans="1:9" ht="15.75" thickBot="1">
      <c r="A12" s="6">
        <v>1996</v>
      </c>
      <c r="B12" s="7">
        <v>5936.5470000000005</v>
      </c>
      <c r="C12" s="7">
        <v>6711.106517008984</v>
      </c>
      <c r="D12" s="7">
        <v>1401.9105855603052</v>
      </c>
      <c r="E12" s="7">
        <v>248.19409040300502</v>
      </c>
      <c r="F12" s="7">
        <v>250.93310282062487</v>
      </c>
      <c r="G12" s="7">
        <v>1414.3017439972757</v>
      </c>
      <c r="H12" s="7">
        <v>82.43796020980345</v>
      </c>
      <c r="I12" s="7">
        <v>16045.431000000002</v>
      </c>
    </row>
    <row r="13" spans="1:9" ht="15.75" thickBot="1">
      <c r="A13" s="6">
        <v>1997</v>
      </c>
      <c r="B13" s="7">
        <v>6124.898000000001</v>
      </c>
      <c r="C13" s="7">
        <v>7280.52910343979</v>
      </c>
      <c r="D13" s="7">
        <v>1531.245936243254</v>
      </c>
      <c r="E13" s="7">
        <v>77.39444821093738</v>
      </c>
      <c r="F13" s="7">
        <v>84.06543673999295</v>
      </c>
      <c r="G13" s="7">
        <v>1565.758975942091</v>
      </c>
      <c r="H13" s="7">
        <v>83.90209942393973</v>
      </c>
      <c r="I13" s="7">
        <v>16747.794000000005</v>
      </c>
    </row>
    <row r="14" spans="1:9" ht="15.75" thickBot="1">
      <c r="A14" s="6">
        <v>1998</v>
      </c>
      <c r="B14" s="7">
        <v>6318.6827539999995</v>
      </c>
      <c r="C14" s="7">
        <v>7211.834751088013</v>
      </c>
      <c r="D14" s="7">
        <v>1657.9876339903203</v>
      </c>
      <c r="E14" s="7">
        <v>216.776535</v>
      </c>
      <c r="F14" s="7">
        <v>216.14725600000003</v>
      </c>
      <c r="G14" s="7">
        <v>1533.0585186494948</v>
      </c>
      <c r="H14" s="7">
        <v>92.946621</v>
      </c>
      <c r="I14" s="7">
        <v>17247.434069727828</v>
      </c>
    </row>
    <row r="15" spans="1:9" ht="15.75" thickBot="1">
      <c r="A15" s="6">
        <v>1999</v>
      </c>
      <c r="B15" s="7">
        <v>6452.52718</v>
      </c>
      <c r="C15" s="7">
        <v>7569.937361817178</v>
      </c>
      <c r="D15" s="7">
        <v>1807.3153997252157</v>
      </c>
      <c r="E15" s="7">
        <v>207.396952</v>
      </c>
      <c r="F15" s="7">
        <v>239.37492299999997</v>
      </c>
      <c r="G15" s="7">
        <v>1543.0803521675136</v>
      </c>
      <c r="H15" s="7">
        <v>93.396801</v>
      </c>
      <c r="I15" s="7">
        <v>17913.028969709907</v>
      </c>
    </row>
    <row r="16" spans="1:9" ht="15.75" thickBot="1">
      <c r="A16" s="6">
        <v>2000</v>
      </c>
      <c r="B16" s="7">
        <v>6512.520055</v>
      </c>
      <c r="C16" s="7">
        <v>8145.103654630741</v>
      </c>
      <c r="D16" s="7">
        <v>1768.4854704549505</v>
      </c>
      <c r="E16" s="7">
        <v>137.45942660165056</v>
      </c>
      <c r="F16" s="7">
        <v>146.37829457288612</v>
      </c>
      <c r="G16" s="7">
        <v>1618.4212197397758</v>
      </c>
      <c r="H16" s="7">
        <v>95.92926699999998</v>
      </c>
      <c r="I16" s="7">
        <v>18424.297388000003</v>
      </c>
    </row>
    <row r="17" spans="1:9" ht="15.75" thickBot="1">
      <c r="A17" s="6">
        <v>2001</v>
      </c>
      <c r="B17" s="7">
        <v>6115.974563</v>
      </c>
      <c r="C17" s="7">
        <v>7492.581588718975</v>
      </c>
      <c r="D17" s="7">
        <v>1697.9475409629556</v>
      </c>
      <c r="E17" s="7">
        <v>200.16363925098412</v>
      </c>
      <c r="F17" s="7">
        <v>233.30976832927325</v>
      </c>
      <c r="G17" s="7">
        <v>1628.2374957378145</v>
      </c>
      <c r="H17" s="7">
        <v>94.93821000000001</v>
      </c>
      <c r="I17" s="7">
        <v>17463.152806000002</v>
      </c>
    </row>
    <row r="18" spans="1:9" ht="15.75" thickBot="1">
      <c r="A18" s="6">
        <v>2002</v>
      </c>
      <c r="B18" s="7">
        <v>6325.7710480000005</v>
      </c>
      <c r="C18" s="7">
        <v>7702.690998968925</v>
      </c>
      <c r="D18" s="7">
        <v>1592.5097362287786</v>
      </c>
      <c r="E18" s="7">
        <v>225.2161510506405</v>
      </c>
      <c r="F18" s="7">
        <v>232.46797726533745</v>
      </c>
      <c r="G18" s="7">
        <v>1574.3373244863203</v>
      </c>
      <c r="H18" s="7">
        <v>95.829319</v>
      </c>
      <c r="I18" s="7">
        <v>17748.822555000002</v>
      </c>
    </row>
    <row r="19" spans="1:9" ht="15.75" thickBot="1">
      <c r="A19" s="6">
        <v>2003</v>
      </c>
      <c r="B19" s="7">
        <v>6745.460650999999</v>
      </c>
      <c r="C19" s="7">
        <v>7988.495486933801</v>
      </c>
      <c r="D19" s="7">
        <v>1515.4201970275446</v>
      </c>
      <c r="E19" s="7">
        <v>206.96489214726313</v>
      </c>
      <c r="F19" s="7">
        <v>227.67073296109555</v>
      </c>
      <c r="G19" s="7">
        <v>1582.9209939302907</v>
      </c>
      <c r="H19" s="7">
        <v>98.778795</v>
      </c>
      <c r="I19" s="7">
        <v>18365.711748999995</v>
      </c>
    </row>
    <row r="20" spans="1:9" ht="15.75" thickBot="1">
      <c r="A20" s="6">
        <v>2004</v>
      </c>
      <c r="B20" s="7">
        <v>7072.0966100000005</v>
      </c>
      <c r="C20" s="7">
        <v>8528.446503514015</v>
      </c>
      <c r="D20" s="7">
        <v>1543.000847261198</v>
      </c>
      <c r="E20" s="7">
        <v>176.118392144173</v>
      </c>
      <c r="F20" s="7">
        <v>251.8288276896783</v>
      </c>
      <c r="G20" s="7">
        <v>1576.5776913909356</v>
      </c>
      <c r="H20" s="7">
        <v>104.507609</v>
      </c>
      <c r="I20" s="7">
        <v>19252.576481000004</v>
      </c>
    </row>
    <row r="21" spans="1:9" ht="15.75" thickBot="1">
      <c r="A21" s="6">
        <v>2005</v>
      </c>
      <c r="B21" s="7">
        <v>7102.400820000002</v>
      </c>
      <c r="C21" s="7">
        <v>8504.825104617139</v>
      </c>
      <c r="D21" s="7">
        <v>1505.277983420622</v>
      </c>
      <c r="E21" s="7">
        <v>170.59517259392618</v>
      </c>
      <c r="F21" s="7">
        <v>254.94926342602645</v>
      </c>
      <c r="G21" s="7">
        <v>1576.0576169422886</v>
      </c>
      <c r="H21" s="7">
        <v>99.958851</v>
      </c>
      <c r="I21" s="7">
        <v>19214.064812000004</v>
      </c>
    </row>
    <row r="22" spans="1:9" ht="15.75" thickBot="1">
      <c r="A22" s="6">
        <v>2006</v>
      </c>
      <c r="B22" s="7">
        <v>7522.364527000001</v>
      </c>
      <c r="C22" s="7">
        <v>8928.594197850285</v>
      </c>
      <c r="D22" s="7">
        <v>1495.4693768767024</v>
      </c>
      <c r="E22" s="7">
        <v>190.60498215733426</v>
      </c>
      <c r="F22" s="7">
        <v>314.7766473374805</v>
      </c>
      <c r="G22" s="7">
        <v>1676.0581047781893</v>
      </c>
      <c r="H22" s="7">
        <v>108.67603799999999</v>
      </c>
      <c r="I22" s="7">
        <v>20236.54387399999</v>
      </c>
    </row>
    <row r="23" spans="1:9" ht="15.75" thickBot="1">
      <c r="A23" s="6">
        <v>2007</v>
      </c>
      <c r="B23" s="7">
        <v>7539.041335</v>
      </c>
      <c r="C23" s="7">
        <v>8860.778410954392</v>
      </c>
      <c r="D23" s="7">
        <v>1485.9923155474944</v>
      </c>
      <c r="E23" s="7">
        <v>203.74166735941682</v>
      </c>
      <c r="F23" s="7">
        <v>336.58881991200013</v>
      </c>
      <c r="G23" s="7">
        <v>1736.0087192266928</v>
      </c>
      <c r="H23" s="7">
        <v>113.762871</v>
      </c>
      <c r="I23" s="7">
        <v>20275.914138999997</v>
      </c>
    </row>
    <row r="24" spans="1:9" ht="15.75" thickBot="1">
      <c r="A24" s="6">
        <v>2008</v>
      </c>
      <c r="B24" s="7">
        <v>7715.593146999999</v>
      </c>
      <c r="C24" s="7">
        <v>9092.37243590431</v>
      </c>
      <c r="D24" s="7">
        <v>1499.0912464531116</v>
      </c>
      <c r="E24" s="7">
        <v>197.26663418821326</v>
      </c>
      <c r="F24" s="7">
        <v>322.94912490239363</v>
      </c>
      <c r="G24" s="7">
        <v>1704.6590185519703</v>
      </c>
      <c r="H24" s="7">
        <v>112.59575000000004</v>
      </c>
      <c r="I24" s="7">
        <v>20644.527357</v>
      </c>
    </row>
    <row r="25" spans="1:9" ht="15.75" thickBot="1">
      <c r="A25" s="6">
        <v>2009</v>
      </c>
      <c r="B25" s="7">
        <v>7549.865613000001</v>
      </c>
      <c r="C25" s="7">
        <v>8752.595028586677</v>
      </c>
      <c r="D25" s="7">
        <v>1386.5331884715695</v>
      </c>
      <c r="E25" s="7">
        <v>174.75783824923596</v>
      </c>
      <c r="F25" s="7">
        <v>317.6517714389621</v>
      </c>
      <c r="G25" s="7">
        <v>1815.3913642536477</v>
      </c>
      <c r="H25" s="7">
        <v>115.94972199999994</v>
      </c>
      <c r="I25" s="7">
        <v>20112.744526000097</v>
      </c>
    </row>
    <row r="26" spans="1:9" ht="15.75" thickBot="1">
      <c r="A26" s="6">
        <v>2010</v>
      </c>
      <c r="B26" s="7">
        <v>7315.869907000001</v>
      </c>
      <c r="C26" s="7">
        <v>8388.944228054897</v>
      </c>
      <c r="D26" s="7">
        <v>1337.8078923305761</v>
      </c>
      <c r="E26" s="7">
        <v>167.53312629041272</v>
      </c>
      <c r="F26" s="7">
        <v>307.1615626856312</v>
      </c>
      <c r="G26" s="7">
        <v>1854.113014638571</v>
      </c>
      <c r="H26" s="7">
        <v>113.63868800000006</v>
      </c>
      <c r="I26" s="7">
        <v>19485.06841900009</v>
      </c>
    </row>
    <row r="27" spans="1:9" ht="15.75" thickBot="1">
      <c r="A27" s="6">
        <v>2011</v>
      </c>
      <c r="B27" s="7">
        <v>7385.461359000001</v>
      </c>
      <c r="C27" s="7">
        <v>8435.82170252395</v>
      </c>
      <c r="D27" s="7">
        <v>1335.004959192231</v>
      </c>
      <c r="E27" s="7">
        <v>163.25531185105515</v>
      </c>
      <c r="F27" s="7">
        <v>366.39544443891515</v>
      </c>
      <c r="G27" s="7">
        <v>1722.6706029937657</v>
      </c>
      <c r="H27" s="7">
        <v>105.89992699999999</v>
      </c>
      <c r="I27" s="7">
        <v>19514.509306999917</v>
      </c>
    </row>
    <row r="28" spans="1:9" ht="15.75" thickBot="1">
      <c r="A28" s="6">
        <v>2012</v>
      </c>
      <c r="B28" s="7">
        <v>7597.700551999998</v>
      </c>
      <c r="C28" s="7">
        <v>8674.430529790981</v>
      </c>
      <c r="D28" s="7">
        <v>1339.8297546905312</v>
      </c>
      <c r="E28" s="7">
        <v>174.778517313836</v>
      </c>
      <c r="F28" s="7">
        <v>378.3134082032539</v>
      </c>
      <c r="G28" s="7">
        <v>1759.2546500012745</v>
      </c>
      <c r="H28" s="7">
        <v>101.39161000000001</v>
      </c>
      <c r="I28" s="7">
        <v>20025.699021999877</v>
      </c>
    </row>
    <row r="29" spans="1:9" ht="15.75" thickBot="1">
      <c r="A29" s="6">
        <v>2013</v>
      </c>
      <c r="B29" s="7">
        <v>7402.046227999999</v>
      </c>
      <c r="C29" s="7">
        <v>8690.122834629858</v>
      </c>
      <c r="D29" s="7">
        <v>1282.8088894699397</v>
      </c>
      <c r="E29" s="7">
        <v>167.5965660078073</v>
      </c>
      <c r="F29" s="7">
        <v>344.3495583779517</v>
      </c>
      <c r="G29" s="7">
        <v>1776.6812755144047</v>
      </c>
      <c r="H29" s="7">
        <v>93.08658300000002</v>
      </c>
      <c r="I29" s="7">
        <v>19756.691934999963</v>
      </c>
    </row>
    <row r="30" spans="1:9" ht="15.75" thickBot="1">
      <c r="A30" s="6">
        <v>2014</v>
      </c>
      <c r="B30" s="7">
        <v>7347.369272</v>
      </c>
      <c r="C30" s="7">
        <v>9091.120897067318</v>
      </c>
      <c r="D30" s="7">
        <v>1313.3156477124057</v>
      </c>
      <c r="E30" s="7">
        <v>164.57330609584085</v>
      </c>
      <c r="F30" s="7">
        <v>334.80576423209504</v>
      </c>
      <c r="G30" s="7">
        <v>1770.6896728923762</v>
      </c>
      <c r="H30" s="7">
        <v>94.07905800000006</v>
      </c>
      <c r="I30" s="7">
        <v>20115.953618000036</v>
      </c>
    </row>
    <row r="31" spans="1:9" ht="15.75" thickBot="1">
      <c r="A31" s="6">
        <v>2015</v>
      </c>
      <c r="B31" s="7">
        <v>7151.816308999992</v>
      </c>
      <c r="C31" s="7">
        <v>9081.404319857995</v>
      </c>
      <c r="D31" s="7">
        <v>1364.4878098300683</v>
      </c>
      <c r="E31" s="7">
        <v>160.26233445660242</v>
      </c>
      <c r="F31" s="7">
        <v>298.08334985753964</v>
      </c>
      <c r="G31" s="7">
        <v>1773.0992599977396</v>
      </c>
      <c r="H31" s="7">
        <v>89.64133500000008</v>
      </c>
      <c r="I31" s="7">
        <v>19918.794717999936</v>
      </c>
    </row>
    <row r="32" spans="1:9" ht="15.75" thickBot="1">
      <c r="A32" s="6">
        <v>2016</v>
      </c>
      <c r="B32" s="7">
        <v>6622.445018162009</v>
      </c>
      <c r="C32" s="7">
        <v>9078.461773315055</v>
      </c>
      <c r="D32" s="7">
        <v>1331.9136739110984</v>
      </c>
      <c r="E32" s="7">
        <v>161.6571007694108</v>
      </c>
      <c r="F32" s="7">
        <v>304.3338826609062</v>
      </c>
      <c r="G32" s="7">
        <v>1773.6872270765866</v>
      </c>
      <c r="H32" s="7">
        <v>89.64133500000008</v>
      </c>
      <c r="I32" s="7">
        <v>19362.14001089507</v>
      </c>
    </row>
    <row r="33" spans="1:9" ht="15.75" thickBot="1">
      <c r="A33" s="6">
        <v>2017</v>
      </c>
      <c r="B33" s="7">
        <v>6401.887809322054</v>
      </c>
      <c r="C33" s="7">
        <v>9102.935020526676</v>
      </c>
      <c r="D33" s="7">
        <v>1302.9579267892573</v>
      </c>
      <c r="E33" s="7">
        <v>161.71136430169048</v>
      </c>
      <c r="F33" s="7">
        <v>306.0138597945735</v>
      </c>
      <c r="G33" s="7">
        <v>1769.3793256111253</v>
      </c>
      <c r="H33" s="7">
        <v>89.64133500000008</v>
      </c>
      <c r="I33" s="7">
        <v>19134.526641345376</v>
      </c>
    </row>
    <row r="34" spans="1:10" ht="15.75" thickBot="1">
      <c r="A34" s="6">
        <v>2018</v>
      </c>
      <c r="B34" s="7">
        <v>6184.003547384369</v>
      </c>
      <c r="C34" s="7">
        <v>9224.67608000701</v>
      </c>
      <c r="D34" s="7">
        <v>1296.9549191099068</v>
      </c>
      <c r="E34" s="7">
        <v>162.04114889929266</v>
      </c>
      <c r="F34" s="7">
        <v>306.62937976618986</v>
      </c>
      <c r="G34" s="7">
        <v>1769.1985690940205</v>
      </c>
      <c r="H34" s="7">
        <v>89.64133500000008</v>
      </c>
      <c r="I34" s="7">
        <v>19033.144979260793</v>
      </c>
      <c r="J34" s="15"/>
    </row>
    <row r="35" spans="1:9" ht="15.75" thickBot="1">
      <c r="A35" s="6">
        <v>2019</v>
      </c>
      <c r="B35" s="7">
        <v>6012.756700363229</v>
      </c>
      <c r="C35" s="7">
        <v>9316.755867366046</v>
      </c>
      <c r="D35" s="7">
        <v>1294.0018734672813</v>
      </c>
      <c r="E35" s="7">
        <v>162.32127139511175</v>
      </c>
      <c r="F35" s="7">
        <v>307.49779161978137</v>
      </c>
      <c r="G35" s="7">
        <v>1772.7784880374666</v>
      </c>
      <c r="H35" s="7">
        <v>89.64133500000008</v>
      </c>
      <c r="I35" s="7">
        <v>18955.753327248916</v>
      </c>
    </row>
    <row r="36" spans="1:9" ht="15.75" thickBot="1">
      <c r="A36" s="6">
        <v>2020</v>
      </c>
      <c r="B36" s="7">
        <v>5885.38945745471</v>
      </c>
      <c r="C36" s="7">
        <v>9481.26063621803</v>
      </c>
      <c r="D36" s="7">
        <v>1286.8068955331678</v>
      </c>
      <c r="E36" s="7">
        <v>162.50443419575691</v>
      </c>
      <c r="F36" s="7">
        <v>308.9695428646957</v>
      </c>
      <c r="G36" s="7">
        <v>1775.2598576560472</v>
      </c>
      <c r="H36" s="7">
        <v>89.64133500000008</v>
      </c>
      <c r="I36" s="7">
        <v>18989.832158922407</v>
      </c>
    </row>
    <row r="37" spans="1:9" ht="15.75" thickBot="1">
      <c r="A37" s="6">
        <v>2021</v>
      </c>
      <c r="B37" s="7">
        <v>5814.557470283486</v>
      </c>
      <c r="C37" s="7">
        <v>9575.251338700316</v>
      </c>
      <c r="D37" s="7">
        <v>1282.7845277184538</v>
      </c>
      <c r="E37" s="7">
        <v>162.01770066382994</v>
      </c>
      <c r="F37" s="7">
        <v>310.0322815542378</v>
      </c>
      <c r="G37" s="7">
        <v>1778.299380874851</v>
      </c>
      <c r="H37" s="7">
        <v>89.64133500000008</v>
      </c>
      <c r="I37" s="7">
        <v>19012.584034795174</v>
      </c>
    </row>
    <row r="38" spans="1:9" ht="15.75" thickBot="1">
      <c r="A38" s="6">
        <v>2022</v>
      </c>
      <c r="B38" s="7">
        <v>5789.975405251029</v>
      </c>
      <c r="C38" s="7">
        <v>9740.174024927011</v>
      </c>
      <c r="D38" s="7">
        <v>1280.8119868279628</v>
      </c>
      <c r="E38" s="7">
        <v>161.7635222764849</v>
      </c>
      <c r="F38" s="7">
        <v>312.2832324361966</v>
      </c>
      <c r="G38" s="7">
        <v>1780.0892630214494</v>
      </c>
      <c r="H38" s="7">
        <v>89.64133500000008</v>
      </c>
      <c r="I38" s="7">
        <v>19154.73876974014</v>
      </c>
    </row>
    <row r="39" spans="1:9" ht="15.75" thickBot="1">
      <c r="A39" s="6">
        <v>2023</v>
      </c>
      <c r="B39" s="7">
        <v>5785.005628181653</v>
      </c>
      <c r="C39" s="7">
        <v>9806.988968430076</v>
      </c>
      <c r="D39" s="7">
        <v>1281.1223929120765</v>
      </c>
      <c r="E39" s="7">
        <v>161.82820837996402</v>
      </c>
      <c r="F39" s="7">
        <v>313.4440659722786</v>
      </c>
      <c r="G39" s="7">
        <v>1783.6178466130393</v>
      </c>
      <c r="H39" s="7">
        <v>89.64133500000008</v>
      </c>
      <c r="I39" s="7">
        <v>19221.64844548909</v>
      </c>
    </row>
    <row r="40" spans="1:9" ht="15.75" thickBot="1">
      <c r="A40" s="6">
        <v>2024</v>
      </c>
      <c r="B40" s="7">
        <v>5804.433003251121</v>
      </c>
      <c r="C40" s="7">
        <v>9836.17462904013</v>
      </c>
      <c r="D40" s="7">
        <v>1278.425772584505</v>
      </c>
      <c r="E40" s="7">
        <v>161.76878373372176</v>
      </c>
      <c r="F40" s="7">
        <v>314.43986564388644</v>
      </c>
      <c r="G40" s="7">
        <v>1786.1956215294645</v>
      </c>
      <c r="H40" s="7">
        <v>89.64133500000008</v>
      </c>
      <c r="I40" s="7">
        <v>19271.07901078283</v>
      </c>
    </row>
    <row r="41" spans="1:9" ht="15.75" thickBot="1">
      <c r="A41" s="6">
        <v>2025</v>
      </c>
      <c r="B41" s="7">
        <v>5828.270789869006</v>
      </c>
      <c r="C41" s="7">
        <v>9846.03563858397</v>
      </c>
      <c r="D41" s="7">
        <v>1273.8598736582137</v>
      </c>
      <c r="E41" s="7">
        <v>161.4983136112548</v>
      </c>
      <c r="F41" s="7">
        <v>315.67561062388774</v>
      </c>
      <c r="G41" s="7">
        <v>1788.8151059562492</v>
      </c>
      <c r="H41" s="7">
        <v>89.64133500000008</v>
      </c>
      <c r="I41" s="7">
        <v>19303.796667302584</v>
      </c>
    </row>
    <row r="42" spans="1:9" ht="15.75" thickBot="1">
      <c r="A42" s="6">
        <v>2026</v>
      </c>
      <c r="B42" s="7">
        <v>5875.750602466964</v>
      </c>
      <c r="C42" s="7">
        <v>9808.799250089234</v>
      </c>
      <c r="D42" s="7">
        <v>1271.988161039553</v>
      </c>
      <c r="E42" s="7">
        <v>160.9177813015489</v>
      </c>
      <c r="F42" s="7">
        <v>316.82324667833893</v>
      </c>
      <c r="G42" s="7">
        <v>1789.6372523112398</v>
      </c>
      <c r="H42" s="7">
        <v>89.64133500000008</v>
      </c>
      <c r="I42" s="7">
        <v>19313.557628886883</v>
      </c>
    </row>
    <row r="43" spans="1:9" ht="15.75" thickBot="1">
      <c r="A43" s="6">
        <v>2027</v>
      </c>
      <c r="B43" s="7">
        <v>5923.135049244347</v>
      </c>
      <c r="C43" s="7">
        <v>9737.635273036141</v>
      </c>
      <c r="D43" s="7">
        <v>1272.6584634361784</v>
      </c>
      <c r="E43" s="7">
        <v>159.8575651115858</v>
      </c>
      <c r="F43" s="7">
        <v>317.9120533805346</v>
      </c>
      <c r="G43" s="7">
        <v>1791.123959744505</v>
      </c>
      <c r="H43" s="7">
        <v>89.64133500000008</v>
      </c>
      <c r="I43" s="7">
        <v>19291.963698953292</v>
      </c>
    </row>
    <row r="44" spans="1:11" ht="15.75" thickBot="1">
      <c r="A44" s="6">
        <v>2028</v>
      </c>
      <c r="B44" s="7">
        <v>5979.785086453997</v>
      </c>
      <c r="C44" s="7">
        <v>9634.146910496494</v>
      </c>
      <c r="D44" s="7">
        <v>1275.606207478415</v>
      </c>
      <c r="E44" s="7">
        <v>159.45491577711996</v>
      </c>
      <c r="F44" s="7">
        <v>319.69046495663224</v>
      </c>
      <c r="G44" s="7">
        <v>1792.5322967590864</v>
      </c>
      <c r="H44" s="7">
        <v>89.64133500000008</v>
      </c>
      <c r="I44" s="7">
        <v>19250.857216921748</v>
      </c>
      <c r="K44" s="1" t="s">
        <v>0</v>
      </c>
    </row>
    <row r="45" spans="1:9" ht="15">
      <c r="A45" s="34" t="s">
        <v>0</v>
      </c>
      <c r="B45" s="34"/>
      <c r="C45" s="34"/>
      <c r="D45" s="34"/>
      <c r="E45" s="34"/>
      <c r="F45" s="34"/>
      <c r="G45" s="34"/>
      <c r="H45" s="34"/>
      <c r="I45" s="34"/>
    </row>
    <row r="46" spans="1:9" ht="13.5" customHeight="1">
      <c r="A46" s="34" t="s">
        <v>31</v>
      </c>
      <c r="B46" s="34"/>
      <c r="C46" s="34"/>
      <c r="D46" s="34"/>
      <c r="E46" s="34"/>
      <c r="F46" s="34"/>
      <c r="G46" s="34"/>
      <c r="H46" s="34"/>
      <c r="I46" s="34"/>
    </row>
    <row r="47" ht="13.5" customHeight="1">
      <c r="A47" s="4"/>
    </row>
    <row r="48" spans="1:9" ht="15.75">
      <c r="A48" s="31" t="s">
        <v>24</v>
      </c>
      <c r="B48" s="31"/>
      <c r="C48" s="31"/>
      <c r="D48" s="31"/>
      <c r="E48" s="31"/>
      <c r="F48" s="31"/>
      <c r="G48" s="31"/>
      <c r="H48" s="31"/>
      <c r="I48" s="31"/>
    </row>
    <row r="49" spans="1:9" ht="15">
      <c r="A49" s="8" t="s">
        <v>25</v>
      </c>
      <c r="B49" s="13">
        <f>EXP((LN(B16/B6)/10))-1</f>
        <v>0.01851410071138604</v>
      </c>
      <c r="C49" s="13">
        <f aca="true" t="shared" si="0" ref="C49:I49">EXP((LN(C16/C6)/10))-1</f>
        <v>0.03709313158993055</v>
      </c>
      <c r="D49" s="13">
        <f t="shared" si="0"/>
        <v>0.021570214402653276</v>
      </c>
      <c r="E49" s="13">
        <f t="shared" si="0"/>
        <v>-0.07263047604365314</v>
      </c>
      <c r="F49" s="13">
        <f t="shared" si="0"/>
        <v>-0.0479219851465309</v>
      </c>
      <c r="G49" s="13">
        <f t="shared" si="0"/>
        <v>0.023437112817294325</v>
      </c>
      <c r="H49" s="13">
        <f t="shared" si="0"/>
        <v>0.027087269711356887</v>
      </c>
      <c r="I49" s="13">
        <f t="shared" si="0"/>
        <v>0.024972453770422565</v>
      </c>
    </row>
    <row r="50" spans="1:9" ht="15">
      <c r="A50" s="8" t="s">
        <v>26</v>
      </c>
      <c r="B50" s="13">
        <f>EXP((LN(B31/B16)/15))-1</f>
        <v>0.006262183807785204</v>
      </c>
      <c r="C50" s="13">
        <f aca="true" t="shared" si="1" ref="C50:I50">EXP((LN(C31/C16)/15))-1</f>
        <v>0.007280499787080119</v>
      </c>
      <c r="D50" s="13">
        <f t="shared" si="1"/>
        <v>-0.017141017881725618</v>
      </c>
      <c r="E50" s="13">
        <f t="shared" si="1"/>
        <v>0.010284746056964389</v>
      </c>
      <c r="F50" s="13">
        <f t="shared" si="1"/>
        <v>0.048553841513943485</v>
      </c>
      <c r="G50" s="13">
        <f t="shared" si="1"/>
        <v>0.00610374515743306</v>
      </c>
      <c r="H50" s="13">
        <f t="shared" si="1"/>
        <v>-0.004509440209888971</v>
      </c>
      <c r="I50" s="13">
        <f t="shared" si="1"/>
        <v>0.005213103883760617</v>
      </c>
    </row>
    <row r="51" spans="1:9" ht="15">
      <c r="A51" s="8" t="s">
        <v>27</v>
      </c>
      <c r="B51" s="13">
        <f aca="true" t="shared" si="2" ref="B51:I51">EXP((LN(B36/B31)/5))-1</f>
        <v>-0.038228793259153515</v>
      </c>
      <c r="C51" s="13">
        <f t="shared" si="2"/>
        <v>0.008654928075661594</v>
      </c>
      <c r="D51" s="13">
        <f t="shared" si="2"/>
        <v>-0.011654603233306582</v>
      </c>
      <c r="E51" s="13">
        <f t="shared" si="2"/>
        <v>0.002782509178409942</v>
      </c>
      <c r="F51" s="13">
        <f t="shared" si="2"/>
        <v>0.007199706222551061</v>
      </c>
      <c r="G51" s="13">
        <f t="shared" si="2"/>
        <v>0.00024358989526240826</v>
      </c>
      <c r="H51" s="13">
        <f t="shared" si="2"/>
        <v>0</v>
      </c>
      <c r="I51" s="13">
        <f t="shared" si="2"/>
        <v>-0.009506536008871969</v>
      </c>
    </row>
    <row r="52" spans="1:9" ht="15">
      <c r="A52" s="8" t="s">
        <v>58</v>
      </c>
      <c r="B52" s="13">
        <f aca="true" t="shared" si="3" ref="B52:I52">EXP((LN(B44/B31)/13))-1</f>
        <v>-0.01367348196590834</v>
      </c>
      <c r="C52" s="13">
        <f t="shared" si="3"/>
        <v>0.004555337673823878</v>
      </c>
      <c r="D52" s="13">
        <f t="shared" si="3"/>
        <v>-0.005167954158013299</v>
      </c>
      <c r="E52" s="13">
        <f t="shared" si="3"/>
        <v>-0.00038845071518456287</v>
      </c>
      <c r="F52" s="13">
        <f t="shared" si="3"/>
        <v>0.005397598345987076</v>
      </c>
      <c r="G52" s="13">
        <f t="shared" si="3"/>
        <v>0.0008388363431799384</v>
      </c>
      <c r="H52" s="13">
        <f t="shared" si="3"/>
        <v>0</v>
      </c>
      <c r="I52" s="13">
        <f t="shared" si="3"/>
        <v>-0.00262026522805614</v>
      </c>
    </row>
    <row r="53" ht="13.5" customHeight="1">
      <c r="A53" s="4"/>
    </row>
  </sheetData>
  <sheetProtection/>
  <mergeCells count="6">
    <mergeCell ref="A1:I1"/>
    <mergeCell ref="A3:I3"/>
    <mergeCell ref="A45:I45"/>
    <mergeCell ref="A46:I46"/>
    <mergeCell ref="A48:I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2" t="s">
        <v>81</v>
      </c>
      <c r="B1" s="32"/>
      <c r="C1" s="32"/>
      <c r="D1" s="32"/>
      <c r="E1" s="32"/>
      <c r="F1" s="32"/>
      <c r="G1" s="32"/>
      <c r="H1" s="32"/>
    </row>
    <row r="2" spans="1:11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8" ht="15.75" customHeight="1">
      <c r="A3" s="32" t="s">
        <v>60</v>
      </c>
      <c r="B3" s="32"/>
      <c r="C3" s="32"/>
      <c r="D3" s="32"/>
      <c r="E3" s="32"/>
      <c r="F3" s="32"/>
      <c r="G3" s="32"/>
      <c r="H3" s="32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62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63</v>
      </c>
    </row>
    <row r="6" spans="1:9" ht="15.75" thickBot="1">
      <c r="A6" s="6">
        <v>1990</v>
      </c>
      <c r="B6" s="7">
        <v>14857.210402849145</v>
      </c>
      <c r="C6" s="7">
        <v>1020.7402299122037</v>
      </c>
      <c r="D6" s="7">
        <v>15877.950632761349</v>
      </c>
      <c r="E6" s="7">
        <v>460.310122</v>
      </c>
      <c r="F6" s="7">
        <v>0</v>
      </c>
      <c r="G6" s="7">
        <v>460.310122</v>
      </c>
      <c r="H6" s="7">
        <v>15417.640510761348</v>
      </c>
      <c r="I6" s="15"/>
    </row>
    <row r="7" spans="1:9" ht="15.75" thickBot="1">
      <c r="A7" s="6">
        <v>1991</v>
      </c>
      <c r="B7" s="7">
        <v>14710.487892659958</v>
      </c>
      <c r="C7" s="7">
        <v>1010.0242825179905</v>
      </c>
      <c r="D7" s="7">
        <v>15720.512175177948</v>
      </c>
      <c r="E7" s="7">
        <v>464.729324</v>
      </c>
      <c r="F7" s="7">
        <v>0</v>
      </c>
      <c r="G7" s="7">
        <v>464.729324</v>
      </c>
      <c r="H7" s="7">
        <v>15255.782851177948</v>
      </c>
      <c r="I7" s="15"/>
    </row>
    <row r="8" spans="1:9" ht="15.75" thickBot="1">
      <c r="A8" s="6">
        <v>1992</v>
      </c>
      <c r="B8" s="7">
        <v>15530.948608000002</v>
      </c>
      <c r="C8" s="7">
        <v>1070.1326949999996</v>
      </c>
      <c r="D8" s="7">
        <v>16601.081303000003</v>
      </c>
      <c r="E8" s="7">
        <v>437.398608</v>
      </c>
      <c r="F8" s="7">
        <v>0</v>
      </c>
      <c r="G8" s="7">
        <v>437.398608</v>
      </c>
      <c r="H8" s="7">
        <v>16163.682695000003</v>
      </c>
      <c r="I8" s="15"/>
    </row>
    <row r="9" spans="1:9" ht="15.75" thickBot="1">
      <c r="A9" s="6">
        <v>1993</v>
      </c>
      <c r="B9" s="7">
        <v>15438.494637999998</v>
      </c>
      <c r="C9" s="7">
        <v>1066.0358802999992</v>
      </c>
      <c r="D9" s="7">
        <v>16504.5305183</v>
      </c>
      <c r="E9" s="7">
        <v>402.72763799999996</v>
      </c>
      <c r="F9" s="7">
        <v>0</v>
      </c>
      <c r="G9" s="7">
        <v>402.72763799999996</v>
      </c>
      <c r="H9" s="7">
        <v>16101.802880299998</v>
      </c>
      <c r="I9" s="15"/>
    </row>
    <row r="10" spans="1:9" ht="15.75" thickBot="1">
      <c r="A10" s="6">
        <v>1994</v>
      </c>
      <c r="B10" s="7">
        <v>15772.730319999997</v>
      </c>
      <c r="C10" s="7">
        <v>1090.4976564999993</v>
      </c>
      <c r="D10" s="7">
        <v>16863.227976499995</v>
      </c>
      <c r="E10" s="7">
        <v>391.94532000000004</v>
      </c>
      <c r="F10" s="7">
        <v>0</v>
      </c>
      <c r="G10" s="7">
        <v>391.94532000000004</v>
      </c>
      <c r="H10" s="7">
        <v>16471.282656499996</v>
      </c>
      <c r="I10" s="15"/>
    </row>
    <row r="11" spans="1:9" ht="15.75" thickBot="1">
      <c r="A11" s="6">
        <v>1995</v>
      </c>
      <c r="B11" s="7">
        <v>15915.299009999999</v>
      </c>
      <c r="C11" s="7">
        <v>1100.6040969999992</v>
      </c>
      <c r="D11" s="7">
        <v>17015.903107</v>
      </c>
      <c r="E11" s="7">
        <v>391.96900999999997</v>
      </c>
      <c r="F11" s="7">
        <v>0</v>
      </c>
      <c r="G11" s="7">
        <v>391.96900999999997</v>
      </c>
      <c r="H11" s="7">
        <v>16623.934096999998</v>
      </c>
      <c r="I11" s="15"/>
    </row>
    <row r="12" spans="1:9" ht="15.75" thickBot="1">
      <c r="A12" s="6">
        <v>1996</v>
      </c>
      <c r="B12" s="7">
        <v>16434.430842</v>
      </c>
      <c r="C12" s="7">
        <v>1137.6210578999996</v>
      </c>
      <c r="D12" s="7">
        <v>17572.0518999</v>
      </c>
      <c r="E12" s="7">
        <v>388.999842</v>
      </c>
      <c r="F12" s="7">
        <v>0</v>
      </c>
      <c r="G12" s="7">
        <v>388.999842</v>
      </c>
      <c r="H12" s="7">
        <v>17183.0520579</v>
      </c>
      <c r="I12" s="15"/>
    </row>
    <row r="13" spans="1:9" ht="15.75" thickBot="1">
      <c r="A13" s="6">
        <v>1997</v>
      </c>
      <c r="B13" s="7">
        <v>17131.864593000006</v>
      </c>
      <c r="C13" s="7">
        <v>1187.4185945999998</v>
      </c>
      <c r="D13" s="7">
        <v>18319.283187600005</v>
      </c>
      <c r="E13" s="7">
        <v>384.070593</v>
      </c>
      <c r="F13" s="7">
        <v>0</v>
      </c>
      <c r="G13" s="7">
        <v>384.070593</v>
      </c>
      <c r="H13" s="7">
        <v>17935.212594600005</v>
      </c>
      <c r="I13" s="15"/>
    </row>
    <row r="14" spans="1:9" ht="15.75" thickBot="1">
      <c r="A14" s="6">
        <v>1998</v>
      </c>
      <c r="B14" s="7">
        <v>17613.75840572783</v>
      </c>
      <c r="C14" s="7">
        <v>1222.8430755437023</v>
      </c>
      <c r="D14" s="7">
        <v>18836.601481271533</v>
      </c>
      <c r="E14" s="7">
        <v>366.324336</v>
      </c>
      <c r="F14" s="7">
        <v>0</v>
      </c>
      <c r="G14" s="7">
        <v>366.324336</v>
      </c>
      <c r="H14" s="7">
        <v>18470.27714527153</v>
      </c>
      <c r="I14" s="15"/>
    </row>
    <row r="15" spans="1:9" ht="15.75" thickBot="1">
      <c r="A15" s="6">
        <v>1999</v>
      </c>
      <c r="B15" s="7">
        <v>18241.47682618341</v>
      </c>
      <c r="C15" s="7">
        <v>1270.0337539524317</v>
      </c>
      <c r="D15" s="7">
        <v>19511.510580135844</v>
      </c>
      <c r="E15" s="7">
        <v>328.432582</v>
      </c>
      <c r="F15" s="7">
        <v>0.015274473504989</v>
      </c>
      <c r="G15" s="7">
        <v>328.447856473505</v>
      </c>
      <c r="H15" s="7">
        <v>19183.06272366234</v>
      </c>
      <c r="I15" s="15"/>
    </row>
    <row r="16" spans="1:8" ht="15.75" thickBot="1">
      <c r="A16" s="6">
        <v>2000</v>
      </c>
      <c r="B16" s="7">
        <v>18783.590405953666</v>
      </c>
      <c r="C16" s="7">
        <v>1306.2826848091995</v>
      </c>
      <c r="D16" s="7">
        <v>20089.873090762867</v>
      </c>
      <c r="E16" s="7">
        <v>359.21294900000004</v>
      </c>
      <c r="F16" s="7">
        <v>0.08006895366254355</v>
      </c>
      <c r="G16" s="7">
        <v>359.29301795366257</v>
      </c>
      <c r="H16" s="7">
        <v>19730.580072809204</v>
      </c>
    </row>
    <row r="17" spans="1:8" ht="15.75" thickBot="1">
      <c r="A17" s="6">
        <v>2001</v>
      </c>
      <c r="B17" s="7">
        <v>17836.423036095985</v>
      </c>
      <c r="C17" s="7">
        <v>1238.1375339453996</v>
      </c>
      <c r="D17" s="7">
        <v>19074.560570041383</v>
      </c>
      <c r="E17" s="7">
        <v>372.4887098568</v>
      </c>
      <c r="F17" s="7">
        <v>0.781520239182428</v>
      </c>
      <c r="G17" s="7">
        <v>373.27023009598247</v>
      </c>
      <c r="H17" s="7">
        <v>18701.2903399454</v>
      </c>
    </row>
    <row r="18" spans="1:8" ht="15.75" thickBot="1">
      <c r="A18" s="6">
        <v>2002</v>
      </c>
      <c r="B18" s="7">
        <v>18273.881150486435</v>
      </c>
      <c r="C18" s="7">
        <v>1258.3915191494996</v>
      </c>
      <c r="D18" s="7">
        <v>19532.272669635935</v>
      </c>
      <c r="E18" s="7">
        <v>522.0947390200001</v>
      </c>
      <c r="F18" s="7">
        <v>2.9638564664312734</v>
      </c>
      <c r="G18" s="7">
        <v>525.0585954864314</v>
      </c>
      <c r="H18" s="7">
        <v>19007.214074149502</v>
      </c>
    </row>
    <row r="19" spans="1:8" ht="15.75" thickBot="1">
      <c r="A19" s="6">
        <v>2003</v>
      </c>
      <c r="B19" s="7">
        <v>19018.647938804683</v>
      </c>
      <c r="C19" s="7">
        <v>1302.128963004099</v>
      </c>
      <c r="D19" s="7">
        <v>20320.776901808782</v>
      </c>
      <c r="E19" s="7">
        <v>645.4616679448</v>
      </c>
      <c r="F19" s="7">
        <v>7.474521859889698</v>
      </c>
      <c r="G19" s="7">
        <v>652.9361898046897</v>
      </c>
      <c r="H19" s="7">
        <v>19667.840712004094</v>
      </c>
    </row>
    <row r="20" spans="1:8" ht="15.75" thickBot="1">
      <c r="A20" s="6">
        <v>2004</v>
      </c>
      <c r="B20" s="7">
        <v>20032.46326627653</v>
      </c>
      <c r="C20" s="7">
        <v>1365.0076725028996</v>
      </c>
      <c r="D20" s="7">
        <v>21397.47093877943</v>
      </c>
      <c r="E20" s="7">
        <v>765.075861432502</v>
      </c>
      <c r="F20" s="7">
        <v>14.810923844023748</v>
      </c>
      <c r="G20" s="7">
        <v>779.8867852765258</v>
      </c>
      <c r="H20" s="7">
        <v>20617.584153502903</v>
      </c>
    </row>
    <row r="21" spans="1:8" ht="15.75" thickBot="1">
      <c r="A21" s="6">
        <v>2005</v>
      </c>
      <c r="B21" s="7">
        <v>20050.801872385873</v>
      </c>
      <c r="C21" s="7">
        <v>1362.2771951707996</v>
      </c>
      <c r="D21" s="7">
        <v>21413.07906755667</v>
      </c>
      <c r="E21" s="7">
        <v>813.361190070414</v>
      </c>
      <c r="F21" s="7">
        <v>23.375870315455682</v>
      </c>
      <c r="G21" s="7">
        <v>836.7370603858697</v>
      </c>
      <c r="H21" s="7">
        <v>20576.342007170802</v>
      </c>
    </row>
    <row r="22" spans="1:8" ht="15.75" thickBot="1">
      <c r="A22" s="6">
        <v>2006</v>
      </c>
      <c r="B22" s="7">
        <v>21101.74134484494</v>
      </c>
      <c r="C22" s="7">
        <v>1434.7709606665987</v>
      </c>
      <c r="D22" s="7">
        <v>22536.51230551154</v>
      </c>
      <c r="E22" s="7">
        <v>832.7566852420999</v>
      </c>
      <c r="F22" s="7">
        <v>32.440785602848194</v>
      </c>
      <c r="G22" s="7">
        <v>865.1974708449482</v>
      </c>
      <c r="H22" s="7">
        <v>21671.31483466659</v>
      </c>
    </row>
    <row r="23" spans="1:8" ht="15.75" thickBot="1">
      <c r="A23" s="6">
        <v>2007</v>
      </c>
      <c r="B23" s="7">
        <v>21186.9778532314</v>
      </c>
      <c r="C23" s="7">
        <v>1437.5623124550991</v>
      </c>
      <c r="D23" s="7">
        <v>22624.5401656865</v>
      </c>
      <c r="E23" s="7">
        <v>864.6693601238048</v>
      </c>
      <c r="F23" s="7">
        <v>46.39435410760126</v>
      </c>
      <c r="G23" s="7">
        <v>911.0637142314062</v>
      </c>
      <c r="H23" s="7">
        <v>21713.476451455095</v>
      </c>
    </row>
    <row r="24" spans="1:8" ht="15.75" thickBot="1">
      <c r="A24" s="6">
        <v>2008</v>
      </c>
      <c r="B24" s="7">
        <v>21568.136632543752</v>
      </c>
      <c r="C24" s="7">
        <v>1463.6969896112992</v>
      </c>
      <c r="D24" s="7">
        <v>23031.833622155053</v>
      </c>
      <c r="E24" s="7">
        <v>859.4121261338694</v>
      </c>
      <c r="F24" s="7">
        <v>64.19714940988182</v>
      </c>
      <c r="G24" s="7">
        <v>923.6092755437512</v>
      </c>
      <c r="H24" s="7">
        <v>22108.2243466113</v>
      </c>
    </row>
    <row r="25" spans="1:8" ht="15.75" thickBot="1">
      <c r="A25" s="6">
        <v>2009</v>
      </c>
      <c r="B25" s="7">
        <v>21030.2830371266</v>
      </c>
      <c r="C25" s="7">
        <v>1425.993586893406</v>
      </c>
      <c r="D25" s="7">
        <v>22456.276624020004</v>
      </c>
      <c r="E25" s="7">
        <v>825.8108969101812</v>
      </c>
      <c r="F25" s="7">
        <v>91.72761421632292</v>
      </c>
      <c r="G25" s="7">
        <v>917.5385111265041</v>
      </c>
      <c r="H25" s="7">
        <v>21538.7381128935</v>
      </c>
    </row>
    <row r="26" spans="1:8" ht="15.75" thickBot="1">
      <c r="A26" s="6">
        <v>2010</v>
      </c>
      <c r="B26" s="7">
        <v>20424.891478249672</v>
      </c>
      <c r="C26" s="7">
        <v>1381.4913509071057</v>
      </c>
      <c r="D26" s="7">
        <v>21806.382829156777</v>
      </c>
      <c r="E26" s="7">
        <v>807.1521243687296</v>
      </c>
      <c r="F26" s="7">
        <v>132.67093488085112</v>
      </c>
      <c r="G26" s="7">
        <v>939.8230592495806</v>
      </c>
      <c r="H26" s="7">
        <v>20866.559769907195</v>
      </c>
    </row>
    <row r="27" spans="1:8" ht="15.75" thickBot="1">
      <c r="A27" s="6">
        <v>2011</v>
      </c>
      <c r="B27" s="7">
        <v>20478.50544746914</v>
      </c>
      <c r="C27" s="7">
        <v>1383.5787098662934</v>
      </c>
      <c r="D27" s="7">
        <v>21862.084157335434</v>
      </c>
      <c r="E27" s="7">
        <v>778.0708280082497</v>
      </c>
      <c r="F27" s="7">
        <v>185.92531246097337</v>
      </c>
      <c r="G27" s="7">
        <v>963.9961404692231</v>
      </c>
      <c r="H27" s="7">
        <v>20898.08801686621</v>
      </c>
    </row>
    <row r="28" spans="1:8" ht="15.75" thickBot="1">
      <c r="A28" s="6">
        <v>2012</v>
      </c>
      <c r="B28" s="7">
        <v>21063.613053826106</v>
      </c>
      <c r="C28" s="7">
        <v>1419.8220606597906</v>
      </c>
      <c r="D28" s="7">
        <v>22483.435114485896</v>
      </c>
      <c r="E28" s="7">
        <v>788.9850835403729</v>
      </c>
      <c r="F28" s="7">
        <v>248.9289482858567</v>
      </c>
      <c r="G28" s="7">
        <v>1037.9140318262296</v>
      </c>
      <c r="H28" s="7">
        <v>21445.521082659667</v>
      </c>
    </row>
    <row r="29" spans="1:8" ht="15.75" thickBot="1">
      <c r="A29" s="6">
        <v>2013</v>
      </c>
      <c r="B29" s="7">
        <v>20905.38891994998</v>
      </c>
      <c r="C29" s="7">
        <v>1400.7494581914966</v>
      </c>
      <c r="D29" s="7">
        <v>22306.138378141477</v>
      </c>
      <c r="E29" s="7">
        <v>804.3960597171745</v>
      </c>
      <c r="F29" s="7">
        <v>344.300925232842</v>
      </c>
      <c r="G29" s="7">
        <v>1148.6969849500165</v>
      </c>
      <c r="H29" s="7">
        <v>21157.44139319146</v>
      </c>
    </row>
    <row r="30" spans="1:8" ht="15.75" thickBot="1">
      <c r="A30" s="6">
        <v>2014</v>
      </c>
      <c r="B30" s="7">
        <v>21440.39077220343</v>
      </c>
      <c r="C30" s="7">
        <v>1426.2211115162017</v>
      </c>
      <c r="D30" s="7">
        <v>22866.611883719634</v>
      </c>
      <c r="E30" s="7">
        <v>820.1057492322087</v>
      </c>
      <c r="F30" s="7">
        <v>504.3314049711845</v>
      </c>
      <c r="G30" s="7">
        <v>1324.4371542033932</v>
      </c>
      <c r="H30" s="7">
        <v>21542.17472951624</v>
      </c>
    </row>
    <row r="31" spans="1:8" ht="15.75" thickBot="1">
      <c r="A31" s="6">
        <v>2015</v>
      </c>
      <c r="B31" s="7">
        <v>21505.212137803348</v>
      </c>
      <c r="C31" s="7">
        <v>1412.2425455061948</v>
      </c>
      <c r="D31" s="7">
        <v>22917.454683309545</v>
      </c>
      <c r="E31" s="7">
        <v>838.3681947520923</v>
      </c>
      <c r="F31" s="7">
        <v>748.0492250513206</v>
      </c>
      <c r="G31" s="7">
        <v>1586.417419803413</v>
      </c>
      <c r="H31" s="7">
        <v>21331.03726350613</v>
      </c>
    </row>
    <row r="32" spans="1:8" ht="15.75" thickBot="1">
      <c r="A32" s="6">
        <v>2016</v>
      </c>
      <c r="B32" s="7">
        <v>21482.064574165626</v>
      </c>
      <c r="C32" s="7">
        <v>1371.1271444596987</v>
      </c>
      <c r="D32" s="7">
        <v>22853.191718625327</v>
      </c>
      <c r="E32" s="7">
        <v>980.7452225863669</v>
      </c>
      <c r="F32" s="7">
        <v>1139.1793406841896</v>
      </c>
      <c r="G32" s="7">
        <v>2119.9245632705565</v>
      </c>
      <c r="H32" s="7">
        <v>20733.26715535477</v>
      </c>
    </row>
    <row r="33" spans="1:8" ht="15.75" thickBot="1">
      <c r="A33" s="6">
        <v>2017</v>
      </c>
      <c r="B33" s="7">
        <v>21643.908412780547</v>
      </c>
      <c r="C33" s="7">
        <v>1353.315933720053</v>
      </c>
      <c r="D33" s="7">
        <v>22997.2243465006</v>
      </c>
      <c r="E33" s="7">
        <v>1024.9444298811104</v>
      </c>
      <c r="F33" s="7">
        <v>1484.4373415540604</v>
      </c>
      <c r="G33" s="7">
        <v>2509.381771435171</v>
      </c>
      <c r="H33" s="7">
        <v>20487.842575065428</v>
      </c>
    </row>
    <row r="34" spans="1:8" ht="15.75" thickBot="1">
      <c r="A34" s="6">
        <v>2018</v>
      </c>
      <c r="B34" s="7">
        <v>21858.25623941828</v>
      </c>
      <c r="C34" s="7">
        <v>1344.4176226888344</v>
      </c>
      <c r="D34" s="7">
        <v>23202.673862107113</v>
      </c>
      <c r="E34" s="7">
        <v>1041.529904389248</v>
      </c>
      <c r="F34" s="7">
        <v>1783.5813557682393</v>
      </c>
      <c r="G34" s="7">
        <v>2825.1112601574873</v>
      </c>
      <c r="H34" s="7">
        <v>20377.562601949627</v>
      </c>
    </row>
    <row r="35" spans="1:8" ht="15.75" thickBot="1">
      <c r="A35" s="6">
        <v>2019</v>
      </c>
      <c r="B35" s="7">
        <v>22087.742038283974</v>
      </c>
      <c r="C35" s="7">
        <v>1337.1826574067718</v>
      </c>
      <c r="D35" s="7">
        <v>23424.924695690745</v>
      </c>
      <c r="E35" s="7">
        <v>1056.095273572822</v>
      </c>
      <c r="F35" s="7">
        <v>2075.893437462235</v>
      </c>
      <c r="G35" s="7">
        <v>3131.988711035057</v>
      </c>
      <c r="H35" s="7">
        <v>20292.935984655687</v>
      </c>
    </row>
    <row r="36" spans="1:8" ht="15.75" thickBot="1">
      <c r="A36" s="6">
        <v>2020</v>
      </c>
      <c r="B36" s="7">
        <v>22405.872739221377</v>
      </c>
      <c r="C36" s="7">
        <v>1337.7817128443332</v>
      </c>
      <c r="D36" s="7">
        <v>23743.65445206571</v>
      </c>
      <c r="E36" s="7">
        <v>1070.7175042672552</v>
      </c>
      <c r="F36" s="7">
        <v>2345.3230760317138</v>
      </c>
      <c r="G36" s="7">
        <v>3416.040580298969</v>
      </c>
      <c r="H36" s="7">
        <v>20327.61387176674</v>
      </c>
    </row>
    <row r="37" spans="1:8" ht="15.75" thickBot="1">
      <c r="A37" s="6">
        <v>2021</v>
      </c>
      <c r="B37" s="7">
        <v>22677.227675032587</v>
      </c>
      <c r="C37" s="7">
        <v>1337.5503970431503</v>
      </c>
      <c r="D37" s="7">
        <v>24014.778072075736</v>
      </c>
      <c r="E37" s="7">
        <v>1084.2935578905199</v>
      </c>
      <c r="F37" s="7">
        <v>2580.3500823468926</v>
      </c>
      <c r="G37" s="7">
        <v>3664.6436402374125</v>
      </c>
      <c r="H37" s="7">
        <v>20350.134431838324</v>
      </c>
    </row>
    <row r="38" spans="1:8" ht="15.75" thickBot="1">
      <c r="A38" s="6">
        <v>2022</v>
      </c>
      <c r="B38" s="7">
        <v>23044.929726895767</v>
      </c>
      <c r="C38" s="7">
        <v>1345.6913378928562</v>
      </c>
      <c r="D38" s="7">
        <v>24390.621064788622</v>
      </c>
      <c r="E38" s="7">
        <v>1096.9290039818206</v>
      </c>
      <c r="F38" s="7">
        <v>2793.2619531738083</v>
      </c>
      <c r="G38" s="7">
        <v>3890.190957155629</v>
      </c>
      <c r="H38" s="7">
        <v>20500.430107632994</v>
      </c>
    </row>
    <row r="39" spans="1:8" ht="15.75" thickBot="1">
      <c r="A39" s="6">
        <v>2023</v>
      </c>
      <c r="B39" s="7">
        <v>23316.4320965582</v>
      </c>
      <c r="C39" s="7">
        <v>1348.5000281210216</v>
      </c>
      <c r="D39" s="7">
        <v>24664.932124679224</v>
      </c>
      <c r="E39" s="7">
        <v>1108.0578771707783</v>
      </c>
      <c r="F39" s="7">
        <v>2986.7257738983353</v>
      </c>
      <c r="G39" s="7">
        <v>4094.7836510691136</v>
      </c>
      <c r="H39" s="7">
        <v>20570.148473610112</v>
      </c>
    </row>
    <row r="40" spans="1:8" ht="15.75" thickBot="1">
      <c r="A40" s="6">
        <v>2024</v>
      </c>
      <c r="B40" s="7">
        <v>23553.05294072208</v>
      </c>
      <c r="C40" s="7">
        <v>1350.0518699895538</v>
      </c>
      <c r="D40" s="7">
        <v>24903.104810711633</v>
      </c>
      <c r="E40" s="7">
        <v>1118.8684251980576</v>
      </c>
      <c r="F40" s="7">
        <v>3163.105504741193</v>
      </c>
      <c r="G40" s="7">
        <v>4281.97392993925</v>
      </c>
      <c r="H40" s="7">
        <v>20621.130880772384</v>
      </c>
    </row>
    <row r="41" spans="1:8" ht="15.75" thickBot="1">
      <c r="A41" s="6">
        <v>2025</v>
      </c>
      <c r="B41" s="7">
        <v>23758.42320040545</v>
      </c>
      <c r="C41" s="7">
        <v>1350.4064313931588</v>
      </c>
      <c r="D41" s="7">
        <v>25108.82963179861</v>
      </c>
      <c r="E41" s="7">
        <v>1128.3836215703868</v>
      </c>
      <c r="F41" s="7">
        <v>3326.2429115324803</v>
      </c>
      <c r="G41" s="7">
        <v>4454.626533102867</v>
      </c>
      <c r="H41" s="7">
        <v>20654.203098695743</v>
      </c>
    </row>
    <row r="42" spans="1:8" ht="15.75" thickBot="1">
      <c r="A42" s="6">
        <v>2026</v>
      </c>
      <c r="B42" s="7">
        <v>23930.303586285132</v>
      </c>
      <c r="C42" s="7">
        <v>1349.130112944489</v>
      </c>
      <c r="D42" s="7">
        <v>25279.43369922962</v>
      </c>
      <c r="E42" s="7">
        <v>1136.5884219552045</v>
      </c>
      <c r="F42" s="7">
        <v>3480.1575354430443</v>
      </c>
      <c r="G42" s="7">
        <v>4616.745957398249</v>
      </c>
      <c r="H42" s="7">
        <v>20662.68774183137</v>
      </c>
    </row>
    <row r="43" spans="1:8" ht="15.75" thickBot="1">
      <c r="A43" s="6">
        <v>2027</v>
      </c>
      <c r="B43" s="7">
        <v>24067.036101325815</v>
      </c>
      <c r="C43" s="7">
        <v>1345.4520237451313</v>
      </c>
      <c r="D43" s="7">
        <v>25412.488125070948</v>
      </c>
      <c r="E43" s="7">
        <v>1144.5684172390816</v>
      </c>
      <c r="F43" s="7">
        <v>3630.5039851334427</v>
      </c>
      <c r="G43" s="7">
        <v>4775.072402372524</v>
      </c>
      <c r="H43" s="7">
        <v>20637.415722698424</v>
      </c>
    </row>
    <row r="44" spans="1:8" ht="15.75" thickBot="1">
      <c r="A44" s="6">
        <v>2028</v>
      </c>
      <c r="B44" s="7">
        <v>24179.153624309532</v>
      </c>
      <c r="C44" s="7">
        <v>1340.1882326447035</v>
      </c>
      <c r="D44" s="7">
        <v>25519.341856954237</v>
      </c>
      <c r="E44" s="7">
        <v>1152.419480961837</v>
      </c>
      <c r="F44" s="7">
        <v>3775.8769264259486</v>
      </c>
      <c r="G44" s="7">
        <v>4928.296407387786</v>
      </c>
      <c r="H44" s="7">
        <v>20591.045449566453</v>
      </c>
    </row>
    <row r="45" spans="1:5" ht="15">
      <c r="A45" s="34" t="s">
        <v>0</v>
      </c>
      <c r="B45" s="34"/>
      <c r="C45" s="34"/>
      <c r="D45" s="34"/>
      <c r="E45" s="34"/>
    </row>
    <row r="46" spans="1:5" ht="13.5" customHeight="1">
      <c r="A46" s="34" t="s">
        <v>55</v>
      </c>
      <c r="B46" s="34"/>
      <c r="C46" s="34"/>
      <c r="D46" s="34"/>
      <c r="E46" s="34"/>
    </row>
    <row r="47" ht="13.5" customHeight="1">
      <c r="A47" s="4"/>
    </row>
    <row r="48" spans="1:8" ht="15.75">
      <c r="A48" s="31" t="s">
        <v>24</v>
      </c>
      <c r="B48" s="31"/>
      <c r="C48" s="31"/>
      <c r="D48" s="31"/>
      <c r="E48" s="31"/>
      <c r="F48" s="31"/>
      <c r="G48" s="31"/>
      <c r="H48" s="31"/>
    </row>
    <row r="49" spans="1:9" ht="15">
      <c r="A49" s="8" t="s">
        <v>25</v>
      </c>
      <c r="B49" s="13">
        <f>EXP((LN(B16/B6)/10))-1</f>
        <v>0.02372694332733216</v>
      </c>
      <c r="C49" s="13">
        <f aca="true" t="shared" si="0" ref="C49:H49">EXP((LN(C16/C6)/10))-1</f>
        <v>0.024972453770422565</v>
      </c>
      <c r="D49" s="13">
        <f t="shared" si="0"/>
        <v>0.023807424339893357</v>
      </c>
      <c r="E49" s="13">
        <f t="shared" si="0"/>
        <v>-0.024493548613345517</v>
      </c>
      <c r="F49" s="14" t="s">
        <v>59</v>
      </c>
      <c r="G49" s="13">
        <f t="shared" si="0"/>
        <v>-0.02447180665010673</v>
      </c>
      <c r="H49" s="13">
        <f t="shared" si="0"/>
        <v>0.024972453770422565</v>
      </c>
      <c r="I49" s="13"/>
    </row>
    <row r="50" spans="1:9" ht="15">
      <c r="A50" s="8" t="s">
        <v>26</v>
      </c>
      <c r="B50" s="13">
        <f>EXP((LN(B31/B16)/15))-1</f>
        <v>0.009061589373837053</v>
      </c>
      <c r="C50" s="13">
        <f aca="true" t="shared" si="1" ref="C50:H50">EXP((LN(C31/C16)/15))-1</f>
        <v>0.005213103883760617</v>
      </c>
      <c r="D50" s="13">
        <f t="shared" si="1"/>
        <v>0.008817512023366447</v>
      </c>
      <c r="E50" s="13">
        <f t="shared" si="1"/>
        <v>0.058129576985080034</v>
      </c>
      <c r="F50" s="13">
        <f t="shared" si="1"/>
        <v>0.8394912864351805</v>
      </c>
      <c r="G50" s="13">
        <f t="shared" si="1"/>
        <v>0.10407331380902907</v>
      </c>
      <c r="H50" s="13">
        <f t="shared" si="1"/>
        <v>0.005213103883760617</v>
      </c>
      <c r="I50" s="13"/>
    </row>
    <row r="51" spans="1:9" ht="15">
      <c r="A51" s="8" t="s">
        <v>27</v>
      </c>
      <c r="B51" s="13">
        <f aca="true" t="shared" si="2" ref="B51:H51">EXP((LN(B36/B31)/5))-1</f>
        <v>0.008239311746166322</v>
      </c>
      <c r="C51" s="13">
        <f t="shared" si="2"/>
        <v>-0.010774750950761303</v>
      </c>
      <c r="D51" s="13">
        <f t="shared" si="2"/>
        <v>0.007108441947971222</v>
      </c>
      <c r="E51" s="13">
        <f t="shared" si="2"/>
        <v>0.05014198417668214</v>
      </c>
      <c r="F51" s="13">
        <f t="shared" si="2"/>
        <v>0.2567662224929885</v>
      </c>
      <c r="G51" s="13">
        <f t="shared" si="2"/>
        <v>0.16579210600122773</v>
      </c>
      <c r="H51" s="13">
        <f t="shared" si="2"/>
        <v>-0.009590298870585823</v>
      </c>
      <c r="I51" s="13"/>
    </row>
    <row r="52" spans="1:9" ht="15">
      <c r="A52" s="8" t="s">
        <v>58</v>
      </c>
      <c r="B52" s="13">
        <f aca="true" t="shared" si="3" ref="B52:H52">EXP((LN(B44/B31)/13))-1</f>
        <v>0.009055797135232746</v>
      </c>
      <c r="C52" s="13">
        <f t="shared" si="3"/>
        <v>-0.0040202679623462245</v>
      </c>
      <c r="D52" s="13">
        <f t="shared" si="3"/>
        <v>0.008306449879178501</v>
      </c>
      <c r="E52" s="13">
        <f t="shared" si="3"/>
        <v>0.024775909580487143</v>
      </c>
      <c r="F52" s="13">
        <f t="shared" si="3"/>
        <v>0.1326185379671656</v>
      </c>
      <c r="G52" s="13">
        <f t="shared" si="3"/>
        <v>0.09110775450238218</v>
      </c>
      <c r="H52" s="13">
        <f t="shared" si="3"/>
        <v>-0.0027122280337905647</v>
      </c>
      <c r="I52" s="13"/>
    </row>
    <row r="53" ht="13.5" customHeight="1">
      <c r="A53" s="4"/>
    </row>
  </sheetData>
  <sheetProtection/>
  <mergeCells count="6">
    <mergeCell ref="A1:H1"/>
    <mergeCell ref="A3:H3"/>
    <mergeCell ref="A48:H48"/>
    <mergeCell ref="A45:E45"/>
    <mergeCell ref="A46:E46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7" bestFit="1" customWidth="1"/>
    <col min="3" max="3" width="17.140625" style="17" bestFit="1" customWidth="1"/>
    <col min="4" max="4" width="14.28125" style="17" bestFit="1" customWidth="1"/>
    <col min="5" max="5" width="17.140625" style="17" bestFit="1" customWidth="1"/>
    <col min="6" max="9" width="14.28125" style="17" bestFit="1" customWidth="1"/>
    <col min="10" max="16384" width="9.140625" style="17" customWidth="1"/>
  </cols>
  <sheetData>
    <row r="1" spans="1:8" ht="15.75" customHeight="1">
      <c r="A1" s="36" t="s">
        <v>82</v>
      </c>
      <c r="B1" s="36"/>
      <c r="C1" s="36"/>
      <c r="D1" s="36"/>
      <c r="E1" s="36"/>
      <c r="F1" s="36"/>
      <c r="G1" s="36"/>
      <c r="H1" s="36"/>
    </row>
    <row r="2" spans="1:10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</row>
    <row r="3" spans="1:8" ht="15.75" customHeight="1">
      <c r="A3" s="36" t="s">
        <v>69</v>
      </c>
      <c r="B3" s="36"/>
      <c r="C3" s="36"/>
      <c r="D3" s="36"/>
      <c r="E3" s="36"/>
      <c r="F3" s="36"/>
      <c r="G3" s="36"/>
      <c r="H3" s="36"/>
    </row>
    <row r="4" ht="13.5" customHeight="1" thickBot="1">
      <c r="A4" s="18"/>
    </row>
    <row r="5" spans="1:9" ht="39" thickBot="1">
      <c r="A5" s="23" t="s">
        <v>11</v>
      </c>
      <c r="B5" s="23" t="s">
        <v>12</v>
      </c>
      <c r="C5" s="23" t="s">
        <v>68</v>
      </c>
      <c r="D5" s="23" t="s">
        <v>14</v>
      </c>
      <c r="E5" s="23" t="s">
        <v>67</v>
      </c>
      <c r="F5" s="23" t="s">
        <v>56</v>
      </c>
      <c r="G5" s="23" t="s">
        <v>18</v>
      </c>
      <c r="H5" s="23" t="s">
        <v>66</v>
      </c>
      <c r="I5" s="23" t="s">
        <v>65</v>
      </c>
    </row>
    <row r="6" spans="1:9" ht="13.5" thickBot="1">
      <c r="A6" s="22">
        <v>1990</v>
      </c>
      <c r="B6" s="21">
        <v>849.9153101174123</v>
      </c>
      <c r="C6" s="21">
        <v>0</v>
      </c>
      <c r="D6" s="21">
        <v>1325.8946997368473</v>
      </c>
      <c r="E6" s="21">
        <v>0</v>
      </c>
      <c r="F6" s="21">
        <v>372.0998881355992</v>
      </c>
      <c r="G6" s="21">
        <v>27.691841015804016</v>
      </c>
      <c r="H6" s="21">
        <v>219.22075772429983</v>
      </c>
      <c r="I6" s="21">
        <v>2794.8224967299625</v>
      </c>
    </row>
    <row r="7" spans="1:9" ht="13.5" thickBot="1">
      <c r="A7" s="22">
        <v>1991</v>
      </c>
      <c r="B7" s="21">
        <v>809.2531043761093</v>
      </c>
      <c r="C7" s="21">
        <v>0</v>
      </c>
      <c r="D7" s="21">
        <v>1342.310183682731</v>
      </c>
      <c r="E7" s="21">
        <v>0</v>
      </c>
      <c r="F7" s="21">
        <v>395.96960832671175</v>
      </c>
      <c r="G7" s="21">
        <v>26.09790743060528</v>
      </c>
      <c r="H7" s="21">
        <v>247.58058664946765</v>
      </c>
      <c r="I7" s="21">
        <v>2821.2113904656244</v>
      </c>
    </row>
    <row r="8" spans="1:9" ht="13.5" thickBot="1">
      <c r="A8" s="22">
        <v>1992</v>
      </c>
      <c r="B8" s="21">
        <v>1061.277993953629</v>
      </c>
      <c r="C8" s="21">
        <v>0</v>
      </c>
      <c r="D8" s="21">
        <v>1385.741172447695</v>
      </c>
      <c r="E8" s="21">
        <v>0</v>
      </c>
      <c r="F8" s="21">
        <v>373.75815162054334</v>
      </c>
      <c r="G8" s="21">
        <v>20.967452746768313</v>
      </c>
      <c r="H8" s="21">
        <v>229.62227748963616</v>
      </c>
      <c r="I8" s="21">
        <v>3071.367048258271</v>
      </c>
    </row>
    <row r="9" spans="1:9" ht="13.5" thickBot="1">
      <c r="A9" s="22">
        <v>1993</v>
      </c>
      <c r="B9" s="21">
        <v>792.3277254309511</v>
      </c>
      <c r="C9" s="21">
        <v>0</v>
      </c>
      <c r="D9" s="21">
        <v>1273.9213396247183</v>
      </c>
      <c r="E9" s="21">
        <v>0</v>
      </c>
      <c r="F9" s="21">
        <v>352.51537725212</v>
      </c>
      <c r="G9" s="21">
        <v>23.76407963670675</v>
      </c>
      <c r="H9" s="21">
        <v>228.53309533944318</v>
      </c>
      <c r="I9" s="21">
        <v>2671.0616172839395</v>
      </c>
    </row>
    <row r="10" spans="1:9" ht="13.5" thickBot="1">
      <c r="A10" s="22">
        <v>1994</v>
      </c>
      <c r="B10" s="21">
        <v>1039.1288107404312</v>
      </c>
      <c r="C10" s="21">
        <v>0</v>
      </c>
      <c r="D10" s="21">
        <v>1425.6768654165453</v>
      </c>
      <c r="E10" s="21">
        <v>0</v>
      </c>
      <c r="F10" s="21">
        <v>346.6165681408441</v>
      </c>
      <c r="G10" s="21">
        <v>27.56859926732256</v>
      </c>
      <c r="H10" s="21">
        <v>238.73676302357467</v>
      </c>
      <c r="I10" s="21">
        <v>3077.727606588718</v>
      </c>
    </row>
    <row r="11" spans="1:9" ht="13.5" thickBot="1">
      <c r="A11" s="22">
        <v>1995</v>
      </c>
      <c r="B11" s="21">
        <v>1005.0753415673299</v>
      </c>
      <c r="C11" s="21">
        <v>0</v>
      </c>
      <c r="D11" s="21">
        <v>1440.6695036729514</v>
      </c>
      <c r="E11" s="21">
        <v>0</v>
      </c>
      <c r="F11" s="21">
        <v>336.5012196630562</v>
      </c>
      <c r="G11" s="21">
        <v>26.785614370551457</v>
      </c>
      <c r="H11" s="21">
        <v>231.4606793166859</v>
      </c>
      <c r="I11" s="21">
        <v>3040.492358590575</v>
      </c>
    </row>
    <row r="12" spans="1:9" ht="13.5" thickBot="1">
      <c r="A12" s="22">
        <v>1996</v>
      </c>
      <c r="B12" s="21">
        <v>951.4051021655066</v>
      </c>
      <c r="C12" s="21">
        <v>0</v>
      </c>
      <c r="D12" s="21">
        <v>1508.032530418572</v>
      </c>
      <c r="E12" s="21">
        <v>0</v>
      </c>
      <c r="F12" s="21">
        <v>351.30363823340497</v>
      </c>
      <c r="G12" s="21">
        <v>31.051603432745395</v>
      </c>
      <c r="H12" s="21">
        <v>239.00526290128565</v>
      </c>
      <c r="I12" s="21">
        <v>3080.7981371515148</v>
      </c>
    </row>
    <row r="13" spans="1:9" ht="13.5" thickBot="1">
      <c r="A13" s="22">
        <v>1997</v>
      </c>
      <c r="B13" s="21">
        <v>1234.5091460832448</v>
      </c>
      <c r="C13" s="21">
        <v>0</v>
      </c>
      <c r="D13" s="21">
        <v>1622.9348409735653</v>
      </c>
      <c r="E13" s="21">
        <v>0</v>
      </c>
      <c r="F13" s="21">
        <v>312.5579027098837</v>
      </c>
      <c r="G13" s="21">
        <v>9.738773964184894</v>
      </c>
      <c r="H13" s="21">
        <v>243.25000133133173</v>
      </c>
      <c r="I13" s="21">
        <v>3422.9906650622106</v>
      </c>
    </row>
    <row r="14" spans="1:9" ht="13.5" thickBot="1">
      <c r="A14" s="22">
        <v>1998</v>
      </c>
      <c r="B14" s="21">
        <v>1246.4575307738935</v>
      </c>
      <c r="C14" s="21">
        <v>0</v>
      </c>
      <c r="D14" s="21">
        <v>1739.3992011401797</v>
      </c>
      <c r="E14" s="21">
        <v>0</v>
      </c>
      <c r="F14" s="21">
        <v>396.7988962882036</v>
      </c>
      <c r="G14" s="21">
        <v>27.05344784256575</v>
      </c>
      <c r="H14" s="21">
        <v>264.7554564511178</v>
      </c>
      <c r="I14" s="21">
        <v>3674.4645324959606</v>
      </c>
    </row>
    <row r="15" spans="1:9" ht="13.5" thickBot="1">
      <c r="A15" s="22">
        <v>1999</v>
      </c>
      <c r="B15" s="21">
        <v>984.2682920404793</v>
      </c>
      <c r="C15" s="21">
        <v>0</v>
      </c>
      <c r="D15" s="21">
        <v>1681.0788252920904</v>
      </c>
      <c r="E15" s="21">
        <v>0</v>
      </c>
      <c r="F15" s="21">
        <v>393.55025274603054</v>
      </c>
      <c r="G15" s="21">
        <v>28.502861132195243</v>
      </c>
      <c r="H15" s="21">
        <v>257.66641134769463</v>
      </c>
      <c r="I15" s="21">
        <v>3345.066642558491</v>
      </c>
    </row>
    <row r="16" spans="1:9" ht="13.5" thickBot="1">
      <c r="A16" s="22">
        <v>2000</v>
      </c>
      <c r="B16" s="21">
        <v>1050.9270065132378</v>
      </c>
      <c r="C16" s="21">
        <v>0</v>
      </c>
      <c r="D16" s="21">
        <v>1608.2202462120142</v>
      </c>
      <c r="E16" s="21">
        <v>0</v>
      </c>
      <c r="F16" s="21">
        <v>326.38667270210385</v>
      </c>
      <c r="G16" s="21">
        <v>16.185390417492574</v>
      </c>
      <c r="H16" s="21">
        <v>237.89938036269092</v>
      </c>
      <c r="I16" s="21">
        <v>3239.6186962075394</v>
      </c>
    </row>
    <row r="17" spans="1:9" ht="13.5" thickBot="1">
      <c r="A17" s="22">
        <v>2001</v>
      </c>
      <c r="B17" s="21">
        <v>893.0061066409464</v>
      </c>
      <c r="C17" s="21">
        <v>0</v>
      </c>
      <c r="D17" s="21">
        <v>1491.9987958389265</v>
      </c>
      <c r="E17" s="21">
        <v>0</v>
      </c>
      <c r="F17" s="21">
        <v>341.77632297386833</v>
      </c>
      <c r="G17" s="21">
        <v>24.469010378954096</v>
      </c>
      <c r="H17" s="21">
        <v>248.1285110395958</v>
      </c>
      <c r="I17" s="21">
        <v>2999.3787468722917</v>
      </c>
    </row>
    <row r="18" spans="1:9" ht="13.5" thickBot="1">
      <c r="A18" s="22">
        <v>2002</v>
      </c>
      <c r="B18" s="21">
        <v>977.9870520053242</v>
      </c>
      <c r="C18" s="21">
        <v>0</v>
      </c>
      <c r="D18" s="21">
        <v>1690.314146471534</v>
      </c>
      <c r="E18" s="21">
        <v>0</v>
      </c>
      <c r="F18" s="21">
        <v>359.2646313441741</v>
      </c>
      <c r="G18" s="21">
        <v>26.597958387777307</v>
      </c>
      <c r="H18" s="21">
        <v>259.30800203965055</v>
      </c>
      <c r="I18" s="21">
        <v>3313.4717902484604</v>
      </c>
    </row>
    <row r="19" spans="1:9" ht="13.5" thickBot="1">
      <c r="A19" s="22">
        <v>2003</v>
      </c>
      <c r="B19" s="21">
        <v>1250.242777080198</v>
      </c>
      <c r="C19" s="21">
        <v>0</v>
      </c>
      <c r="D19" s="21">
        <v>1776.5004010615396</v>
      </c>
      <c r="E19" s="21">
        <v>0</v>
      </c>
      <c r="F19" s="21">
        <v>341.8079855618496</v>
      </c>
      <c r="G19" s="21">
        <v>25.20284626353122</v>
      </c>
      <c r="H19" s="21">
        <v>259.81320206634916</v>
      </c>
      <c r="I19" s="21">
        <v>3653.567212033468</v>
      </c>
    </row>
    <row r="20" spans="1:9" ht="13.5" thickBot="1">
      <c r="A20" s="22">
        <v>2004</v>
      </c>
      <c r="B20" s="21">
        <v>1249.0939807743478</v>
      </c>
      <c r="C20" s="21">
        <v>0</v>
      </c>
      <c r="D20" s="21">
        <v>1927.055073969615</v>
      </c>
      <c r="E20" s="21">
        <v>0</v>
      </c>
      <c r="F20" s="21">
        <v>352.9802291993524</v>
      </c>
      <c r="G20" s="21">
        <v>28.77666752822485</v>
      </c>
      <c r="H20" s="21">
        <v>270.2893617357791</v>
      </c>
      <c r="I20" s="21">
        <v>3828.1953132073195</v>
      </c>
    </row>
    <row r="21" spans="1:9" ht="13.5" thickBot="1">
      <c r="A21" s="22">
        <v>2005</v>
      </c>
      <c r="B21" s="21">
        <v>1210.4779526631692</v>
      </c>
      <c r="C21" s="21">
        <v>0</v>
      </c>
      <c r="D21" s="21">
        <v>1950.4260381722402</v>
      </c>
      <c r="E21" s="21">
        <v>0</v>
      </c>
      <c r="F21" s="21">
        <v>356.8557154528433</v>
      </c>
      <c r="G21" s="21">
        <v>29.679080271256208</v>
      </c>
      <c r="H21" s="21">
        <v>281.73590147065835</v>
      </c>
      <c r="I21" s="21">
        <v>3829.1746880301675</v>
      </c>
    </row>
    <row r="22" spans="1:9" ht="13.5" thickBot="1">
      <c r="A22" s="22">
        <v>2006</v>
      </c>
      <c r="B22" s="21">
        <v>1461.1730750256604</v>
      </c>
      <c r="C22" s="21">
        <v>0</v>
      </c>
      <c r="D22" s="21">
        <v>2072.210444471608</v>
      </c>
      <c r="E22" s="21">
        <v>0</v>
      </c>
      <c r="F22" s="21">
        <v>350.32087554819157</v>
      </c>
      <c r="G22" s="21">
        <v>34.937641224024595</v>
      </c>
      <c r="H22" s="21">
        <v>296.73751244832255</v>
      </c>
      <c r="I22" s="21">
        <v>4215.379548717807</v>
      </c>
    </row>
    <row r="23" spans="1:9" ht="13.5" thickBot="1">
      <c r="A23" s="22">
        <v>2007</v>
      </c>
      <c r="B23" s="21">
        <v>1477.52828310492</v>
      </c>
      <c r="C23" s="21">
        <v>0</v>
      </c>
      <c r="D23" s="21">
        <v>2174.123930786734</v>
      </c>
      <c r="E23" s="21">
        <v>0</v>
      </c>
      <c r="F23" s="21">
        <v>364.5596353999593</v>
      </c>
      <c r="G23" s="21">
        <v>38.165524130008684</v>
      </c>
      <c r="H23" s="21">
        <v>319.820418504676</v>
      </c>
      <c r="I23" s="21">
        <v>4374.197791926298</v>
      </c>
    </row>
    <row r="24" spans="1:9" ht="13.5" thickBot="1">
      <c r="A24" s="22">
        <v>2008</v>
      </c>
      <c r="B24" s="21">
        <v>1550.5230769915427</v>
      </c>
      <c r="C24" s="21">
        <v>0</v>
      </c>
      <c r="D24" s="21">
        <v>1946.1472149953356</v>
      </c>
      <c r="E24" s="21">
        <v>0</v>
      </c>
      <c r="F24" s="21">
        <v>319.67732590884714</v>
      </c>
      <c r="G24" s="21">
        <v>32.14379003956899</v>
      </c>
      <c r="H24" s="21">
        <v>267.5331258582926</v>
      </c>
      <c r="I24" s="21">
        <v>4116.024533793588</v>
      </c>
    </row>
    <row r="25" spans="1:9" ht="13.5" thickBot="1">
      <c r="A25" s="22">
        <v>2009</v>
      </c>
      <c r="B25" s="21">
        <v>1638.8579547164768</v>
      </c>
      <c r="C25" s="21">
        <v>0</v>
      </c>
      <c r="D25" s="21">
        <v>1962.4811949772345</v>
      </c>
      <c r="E25" s="21">
        <v>0</v>
      </c>
      <c r="F25" s="21">
        <v>303.91764973369743</v>
      </c>
      <c r="G25" s="21">
        <v>33.81302255158453</v>
      </c>
      <c r="H25" s="21">
        <v>295.87582385746344</v>
      </c>
      <c r="I25" s="21">
        <v>4234.945645836457</v>
      </c>
    </row>
    <row r="26" spans="1:9" ht="13.5" thickBot="1">
      <c r="A26" s="22">
        <v>2010</v>
      </c>
      <c r="B26" s="21">
        <v>1657.1921576973962</v>
      </c>
      <c r="C26" s="21">
        <v>0</v>
      </c>
      <c r="D26" s="21">
        <v>2096.51865389073</v>
      </c>
      <c r="E26" s="21">
        <v>0</v>
      </c>
      <c r="F26" s="21">
        <v>318.0596916766284</v>
      </c>
      <c r="G26" s="21">
        <v>35.471216484115224</v>
      </c>
      <c r="H26" s="21">
        <v>327.9332899590909</v>
      </c>
      <c r="I26" s="21">
        <v>4435.175009707961</v>
      </c>
    </row>
    <row r="27" spans="1:9" ht="13.5" thickBot="1">
      <c r="A27" s="22">
        <v>2011</v>
      </c>
      <c r="B27" s="21">
        <v>1561.1665748498178</v>
      </c>
      <c r="C27" s="21">
        <v>0</v>
      </c>
      <c r="D27" s="21">
        <v>1940.0003657355112</v>
      </c>
      <c r="E27" s="21">
        <v>0</v>
      </c>
      <c r="F27" s="21">
        <v>298.5450401979931</v>
      </c>
      <c r="G27" s="21">
        <v>40.502459915958696</v>
      </c>
      <c r="H27" s="21">
        <v>288.1554481082288</v>
      </c>
      <c r="I27" s="21">
        <v>4128.36988880751</v>
      </c>
    </row>
    <row r="28" spans="1:9" ht="13.5" thickBot="1">
      <c r="A28" s="22">
        <v>2012</v>
      </c>
      <c r="B28" s="21">
        <v>1689.86813437827</v>
      </c>
      <c r="C28" s="21">
        <v>0</v>
      </c>
      <c r="D28" s="21">
        <v>2042.7273770602371</v>
      </c>
      <c r="E28" s="21">
        <v>0</v>
      </c>
      <c r="F28" s="21">
        <v>309.23938428254144</v>
      </c>
      <c r="G28" s="21">
        <v>42.79331191243796</v>
      </c>
      <c r="H28" s="21">
        <v>304.36626613510475</v>
      </c>
      <c r="I28" s="21">
        <v>4388.994473768591</v>
      </c>
    </row>
    <row r="29" spans="1:9" ht="13.5" thickBot="1">
      <c r="A29" s="22">
        <v>2013</v>
      </c>
      <c r="B29" s="21">
        <v>1701.1954976428858</v>
      </c>
      <c r="C29" s="21">
        <v>0</v>
      </c>
      <c r="D29" s="21">
        <v>2104.154037547142</v>
      </c>
      <c r="E29" s="21">
        <v>0</v>
      </c>
      <c r="F29" s="21">
        <v>307.16243336866364</v>
      </c>
      <c r="G29" s="21">
        <v>40.20977807792905</v>
      </c>
      <c r="H29" s="21">
        <v>316.7468661214342</v>
      </c>
      <c r="I29" s="21">
        <v>4469.468612758054</v>
      </c>
    </row>
    <row r="30" spans="1:9" ht="13.5" thickBot="1">
      <c r="A30" s="22">
        <v>2014</v>
      </c>
      <c r="B30" s="21">
        <v>2079.0448878294796</v>
      </c>
      <c r="C30" s="21">
        <v>0</v>
      </c>
      <c r="D30" s="21">
        <v>2093.648919674361</v>
      </c>
      <c r="E30" s="21">
        <v>0</v>
      </c>
      <c r="F30" s="21">
        <v>274.639095216892</v>
      </c>
      <c r="G30" s="21">
        <v>34.70772135328294</v>
      </c>
      <c r="H30" s="21">
        <v>281.7537137025439</v>
      </c>
      <c r="I30" s="21">
        <v>4763.79433777656</v>
      </c>
    </row>
    <row r="31" spans="1:9" ht="13.5" thickBot="1">
      <c r="A31" s="22">
        <v>2015</v>
      </c>
      <c r="B31" s="21">
        <v>1820.2153071929356</v>
      </c>
      <c r="C31" s="21">
        <v>5.085767377769723</v>
      </c>
      <c r="D31" s="21">
        <v>2194.0135597567946</v>
      </c>
      <c r="E31" s="21">
        <v>0.6964953542901495</v>
      </c>
      <c r="F31" s="21">
        <v>315.33420451213</v>
      </c>
      <c r="G31" s="21">
        <v>34.60168235315552</v>
      </c>
      <c r="H31" s="21">
        <v>321.0628463432391</v>
      </c>
      <c r="I31" s="21">
        <v>4685.227600158255</v>
      </c>
    </row>
    <row r="32" spans="1:9" ht="13.5" thickBot="1">
      <c r="A32" s="22">
        <v>2016</v>
      </c>
      <c r="B32" s="21">
        <v>1726.4227990701722</v>
      </c>
      <c r="C32" s="21">
        <v>8.135596537994388</v>
      </c>
      <c r="D32" s="21">
        <v>2107.3041889000865</v>
      </c>
      <c r="E32" s="21">
        <v>1.328704491991951</v>
      </c>
      <c r="F32" s="21">
        <v>298.28487057018157</v>
      </c>
      <c r="G32" s="21">
        <v>33.65975855609895</v>
      </c>
      <c r="H32" s="21">
        <v>307.7422493948435</v>
      </c>
      <c r="I32" s="21">
        <v>4473.413866491383</v>
      </c>
    </row>
    <row r="33" spans="1:9" ht="13.5" thickBot="1">
      <c r="A33" s="22">
        <v>2017</v>
      </c>
      <c r="B33" s="21">
        <v>1732.218713989641</v>
      </c>
      <c r="C33" s="21">
        <v>10.484892361192577</v>
      </c>
      <c r="D33" s="21">
        <v>2246.9937749283094</v>
      </c>
      <c r="E33" s="21">
        <v>2.0598931047764273</v>
      </c>
      <c r="F33" s="21">
        <v>312.6613272874228</v>
      </c>
      <c r="G33" s="21">
        <v>36.06187239970735</v>
      </c>
      <c r="H33" s="21">
        <v>329.9079760897062</v>
      </c>
      <c r="I33" s="21">
        <v>4657.843664694787</v>
      </c>
    </row>
    <row r="34" spans="1:9" ht="13.5" thickBot="1">
      <c r="A34" s="22">
        <v>2018</v>
      </c>
      <c r="B34" s="21">
        <v>1759.2944775506066</v>
      </c>
      <c r="C34" s="21">
        <v>12.458181440209614</v>
      </c>
      <c r="D34" s="21">
        <v>2270.2494458022798</v>
      </c>
      <c r="E34" s="21">
        <v>2.8270966334109433</v>
      </c>
      <c r="F34" s="21">
        <v>312.48903589886305</v>
      </c>
      <c r="G34" s="21">
        <v>36.23341469113904</v>
      </c>
      <c r="H34" s="21">
        <v>330.98808513668297</v>
      </c>
      <c r="I34" s="21">
        <v>4709.2544590795715</v>
      </c>
    </row>
    <row r="35" spans="1:9" ht="13.5" thickBot="1">
      <c r="A35" s="22">
        <v>2019</v>
      </c>
      <c r="B35" s="21">
        <v>1781.4565559953821</v>
      </c>
      <c r="C35" s="21">
        <v>14.43684956993644</v>
      </c>
      <c r="D35" s="21">
        <v>2285.7163643276344</v>
      </c>
      <c r="E35" s="21">
        <v>3.5811577468676385</v>
      </c>
      <c r="F35" s="21">
        <v>312.77697702406067</v>
      </c>
      <c r="G35" s="21">
        <v>36.333234192955445</v>
      </c>
      <c r="H35" s="21">
        <v>332.18301606572896</v>
      </c>
      <c r="I35" s="21">
        <v>4748.466147605762</v>
      </c>
    </row>
    <row r="36" spans="1:9" ht="13.5" thickBot="1">
      <c r="A36" s="22">
        <v>2020</v>
      </c>
      <c r="B36" s="21">
        <v>1807.7945905384624</v>
      </c>
      <c r="C36" s="21">
        <v>16.226661030951842</v>
      </c>
      <c r="D36" s="21">
        <v>2318.948194909473</v>
      </c>
      <c r="E36" s="21">
        <v>4.259309104670845</v>
      </c>
      <c r="F36" s="21">
        <v>311.7701901525587</v>
      </c>
      <c r="G36" s="21">
        <v>36.546670633793056</v>
      </c>
      <c r="H36" s="21">
        <v>333.28106867898964</v>
      </c>
      <c r="I36" s="21">
        <v>4808.340714913277</v>
      </c>
    </row>
    <row r="37" spans="1:9" ht="13.5" thickBot="1">
      <c r="A37" s="22">
        <v>2021</v>
      </c>
      <c r="B37" s="21">
        <v>1837.1388750613612</v>
      </c>
      <c r="C37" s="21">
        <v>18.284109600011433</v>
      </c>
      <c r="D37" s="21">
        <v>2337.0504743136753</v>
      </c>
      <c r="E37" s="21">
        <v>5.191943756392499</v>
      </c>
      <c r="F37" s="21">
        <v>311.6572143361729</v>
      </c>
      <c r="G37" s="21">
        <v>36.73996640020935</v>
      </c>
      <c r="H37" s="21">
        <v>334.44751549670207</v>
      </c>
      <c r="I37" s="21">
        <v>4857.034045608121</v>
      </c>
    </row>
    <row r="38" spans="1:9" ht="13.5" thickBot="1">
      <c r="A38" s="22">
        <v>2022</v>
      </c>
      <c r="B38" s="21">
        <v>1869.4882854861569</v>
      </c>
      <c r="C38" s="21">
        <v>20.32958653129023</v>
      </c>
      <c r="D38" s="21">
        <v>2371.9151263200224</v>
      </c>
      <c r="E38" s="21">
        <v>6.102553803878633</v>
      </c>
      <c r="F38" s="21">
        <v>311.8729008995447</v>
      </c>
      <c r="G38" s="21">
        <v>36.996001319262334</v>
      </c>
      <c r="H38" s="21">
        <v>335.34166507294924</v>
      </c>
      <c r="I38" s="21">
        <v>4925.613979097936</v>
      </c>
    </row>
    <row r="39" spans="1:9" ht="13.5" thickBot="1">
      <c r="A39" s="22">
        <v>2023</v>
      </c>
      <c r="B39" s="21">
        <v>1901.7550222257773</v>
      </c>
      <c r="C39" s="21">
        <v>22.47892311053323</v>
      </c>
      <c r="D39" s="21">
        <v>2385.1064260742564</v>
      </c>
      <c r="E39" s="21">
        <v>7.057656369251069</v>
      </c>
      <c r="F39" s="21">
        <v>312.4160768223718</v>
      </c>
      <c r="G39" s="21">
        <v>37.18993571628547</v>
      </c>
      <c r="H39" s="21">
        <v>336.5883356341464</v>
      </c>
      <c r="I39" s="21">
        <v>4973.055796472838</v>
      </c>
    </row>
    <row r="40" spans="1:9" ht="13.5" thickBot="1">
      <c r="A40" s="22">
        <v>2024</v>
      </c>
      <c r="B40" s="21">
        <v>1934.3730897260757</v>
      </c>
      <c r="C40" s="21">
        <v>24.53889968234035</v>
      </c>
      <c r="D40" s="21">
        <v>2391.088225281086</v>
      </c>
      <c r="E40" s="21">
        <v>7.9123379091931785</v>
      </c>
      <c r="F40" s="21">
        <v>312.6400870643587</v>
      </c>
      <c r="G40" s="21">
        <v>37.364258655157776</v>
      </c>
      <c r="H40" s="21">
        <v>337.6453135976866</v>
      </c>
      <c r="I40" s="21">
        <v>5013.110974324366</v>
      </c>
    </row>
    <row r="41" spans="1:9" ht="13.5" thickBot="1">
      <c r="A41" s="22">
        <v>2025</v>
      </c>
      <c r="B41" s="21">
        <v>1964.2227750596555</v>
      </c>
      <c r="C41" s="21">
        <v>26.364938748674277</v>
      </c>
      <c r="D41" s="21">
        <v>2393.898461477973</v>
      </c>
      <c r="E41" s="21">
        <v>8.658841982033465</v>
      </c>
      <c r="F41" s="21">
        <v>312.4318427248379</v>
      </c>
      <c r="G41" s="21">
        <v>37.48963744207933</v>
      </c>
      <c r="H41" s="21">
        <v>338.673733222133</v>
      </c>
      <c r="I41" s="21">
        <v>5046.716449926679</v>
      </c>
    </row>
    <row r="42" spans="1:9" ht="13.5" thickBot="1">
      <c r="A42" s="22">
        <v>2026</v>
      </c>
      <c r="B42" s="21">
        <v>1996.4151548387574</v>
      </c>
      <c r="C42" s="21">
        <v>28.054860711125198</v>
      </c>
      <c r="D42" s="21">
        <v>2387.590189179736</v>
      </c>
      <c r="E42" s="21">
        <v>9.513357121279764</v>
      </c>
      <c r="F42" s="21">
        <v>312.3359579123906</v>
      </c>
      <c r="G42" s="21">
        <v>37.68056598203205</v>
      </c>
      <c r="H42" s="21">
        <v>339.47502507741507</v>
      </c>
      <c r="I42" s="21">
        <v>5073.496892990331</v>
      </c>
    </row>
    <row r="43" spans="1:9" ht="13.5" thickBot="1">
      <c r="A43" s="22">
        <v>2027</v>
      </c>
      <c r="B43" s="21">
        <v>2027.1942918772788</v>
      </c>
      <c r="C43" s="21">
        <v>29.708739774783584</v>
      </c>
      <c r="D43" s="21">
        <v>2374.6963057221037</v>
      </c>
      <c r="E43" s="21">
        <v>10.183462314790305</v>
      </c>
      <c r="F43" s="21">
        <v>312.8054788204288</v>
      </c>
      <c r="G43" s="21">
        <v>37.82598159681924</v>
      </c>
      <c r="H43" s="21">
        <v>340.3800479392116</v>
      </c>
      <c r="I43" s="21">
        <v>5092.902105955842</v>
      </c>
    </row>
    <row r="44" spans="1:10" ht="13.5" thickBot="1">
      <c r="A44" s="22">
        <v>2028</v>
      </c>
      <c r="B44" s="21">
        <v>2057.5815663234844</v>
      </c>
      <c r="C44" s="21">
        <v>31.358832637818832</v>
      </c>
      <c r="D44" s="21">
        <v>2356.193472907167</v>
      </c>
      <c r="E44" s="21">
        <v>10.821788285796684</v>
      </c>
      <c r="F44" s="21">
        <v>313.8312372352447</v>
      </c>
      <c r="G44" s="21">
        <v>38.05044599577925</v>
      </c>
      <c r="H44" s="21">
        <v>341.2705394650981</v>
      </c>
      <c r="I44" s="21">
        <v>5106.927261926774</v>
      </c>
      <c r="J44" s="24" t="s">
        <v>0</v>
      </c>
    </row>
    <row r="45" spans="1:9" ht="12.75">
      <c r="A45" s="37" t="s">
        <v>0</v>
      </c>
      <c r="B45" s="37"/>
      <c r="C45" s="37"/>
      <c r="D45" s="37"/>
      <c r="E45" s="37"/>
      <c r="F45" s="37"/>
      <c r="G45" s="37"/>
      <c r="H45" s="37"/>
      <c r="I45" s="37"/>
    </row>
    <row r="46" spans="1:9" ht="13.5" customHeight="1">
      <c r="A46" s="37" t="s">
        <v>64</v>
      </c>
      <c r="B46" s="37"/>
      <c r="C46" s="37"/>
      <c r="D46" s="37"/>
      <c r="E46" s="37"/>
      <c r="F46" s="37"/>
      <c r="G46" s="37"/>
      <c r="H46" s="37"/>
      <c r="I46" s="37"/>
    </row>
    <row r="47" spans="1:9" ht="13.5" customHeight="1">
      <c r="A47" s="37" t="s">
        <v>71</v>
      </c>
      <c r="B47" s="37"/>
      <c r="C47" s="37"/>
      <c r="D47" s="37"/>
      <c r="E47" s="37"/>
      <c r="F47" s="37"/>
      <c r="G47" s="37"/>
      <c r="H47" s="37"/>
      <c r="I47" s="37"/>
    </row>
    <row r="48" spans="1:9" ht="13.5" customHeigh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.75">
      <c r="A49" s="35" t="s">
        <v>24</v>
      </c>
      <c r="B49" s="35"/>
      <c r="C49" s="35"/>
      <c r="D49" s="35"/>
      <c r="E49" s="35"/>
      <c r="F49" s="35"/>
      <c r="G49" s="35"/>
      <c r="H49" s="35"/>
      <c r="I49" s="35"/>
    </row>
    <row r="50" spans="1:9" ht="15">
      <c r="A50" s="19" t="s">
        <v>25</v>
      </c>
      <c r="B50" s="13">
        <f>EXP((LN(B16/B6)/10))-1</f>
        <v>0.021456061621302647</v>
      </c>
      <c r="C50" s="14" t="s">
        <v>59</v>
      </c>
      <c r="D50" s="13">
        <f aca="true" t="shared" si="0" ref="D50:I50">EXP((LN(D16/D6)/10))-1</f>
        <v>0.019491593588748968</v>
      </c>
      <c r="E50" s="14" t="s">
        <v>59</v>
      </c>
      <c r="F50" s="13">
        <f t="shared" si="0"/>
        <v>-0.013022419268961638</v>
      </c>
      <c r="G50" s="13">
        <f t="shared" si="0"/>
        <v>-0.052286351819265664</v>
      </c>
      <c r="H50" s="13">
        <f t="shared" si="0"/>
        <v>0.008210378241547689</v>
      </c>
      <c r="I50" s="13">
        <f t="shared" si="0"/>
        <v>0.01487830011083524</v>
      </c>
    </row>
    <row r="51" spans="1:9" ht="15">
      <c r="A51" s="19" t="s">
        <v>44</v>
      </c>
      <c r="B51" s="13">
        <f>EXP((LN(B32/B16)/16))-1</f>
        <v>0.03150992998119495</v>
      </c>
      <c r="C51" s="14" t="s">
        <v>59</v>
      </c>
      <c r="D51" s="13">
        <f aca="true" t="shared" si="1" ref="D51:I51">EXP((LN(D32/D16)/16))-1</f>
        <v>0.01703607182108624</v>
      </c>
      <c r="E51" s="14" t="s">
        <v>59</v>
      </c>
      <c r="F51" s="13">
        <f t="shared" si="1"/>
        <v>-0.005611311180286682</v>
      </c>
      <c r="G51" s="13">
        <f t="shared" si="1"/>
        <v>0.04682536817502991</v>
      </c>
      <c r="H51" s="13">
        <f t="shared" si="1"/>
        <v>0.016218538481487688</v>
      </c>
      <c r="I51" s="13">
        <f t="shared" si="1"/>
        <v>0.020373271773304502</v>
      </c>
    </row>
    <row r="52" spans="1:9" ht="15">
      <c r="A52" s="19" t="s">
        <v>45</v>
      </c>
      <c r="B52" s="13">
        <f>EXP((LN(B36/B32)/4))-1</f>
        <v>0.011580572222524177</v>
      </c>
      <c r="C52" s="13">
        <f aca="true" t="shared" si="2" ref="C52:I52">EXP((LN(C36/C32)/4))-1</f>
        <v>0.18839260399264646</v>
      </c>
      <c r="D52" s="13">
        <f t="shared" si="2"/>
        <v>0.024214580462828428</v>
      </c>
      <c r="E52" s="13">
        <f t="shared" si="2"/>
        <v>0.33806647247111554</v>
      </c>
      <c r="F52" s="13">
        <f t="shared" si="2"/>
        <v>0.011115668766227271</v>
      </c>
      <c r="G52" s="13">
        <f t="shared" si="2"/>
        <v>0.020784826218599006</v>
      </c>
      <c r="H52" s="13">
        <f t="shared" si="2"/>
        <v>0.02013084758382777</v>
      </c>
      <c r="I52" s="13">
        <f t="shared" si="2"/>
        <v>0.018213940090794134</v>
      </c>
    </row>
    <row r="53" spans="1:9" ht="15">
      <c r="A53" s="19" t="s">
        <v>73</v>
      </c>
      <c r="B53" s="13">
        <f>EXP((LN(B44/B32)/12))-1</f>
        <v>0.014730758305684821</v>
      </c>
      <c r="C53" s="13">
        <f aca="true" t="shared" si="3" ref="C53:I53">EXP((LN(C44/C32)/12))-1</f>
        <v>0.1190020282342168</v>
      </c>
      <c r="D53" s="13">
        <f t="shared" si="3"/>
        <v>0.009346566094633024</v>
      </c>
      <c r="E53" s="13">
        <f t="shared" si="3"/>
        <v>0.19098388685998557</v>
      </c>
      <c r="F53" s="13">
        <f t="shared" si="3"/>
        <v>0.004242842895431087</v>
      </c>
      <c r="G53" s="13">
        <f t="shared" si="3"/>
        <v>0.010269859194196096</v>
      </c>
      <c r="H53" s="13">
        <f t="shared" si="3"/>
        <v>0.008654985804165793</v>
      </c>
      <c r="I53" s="13">
        <f t="shared" si="3"/>
        <v>0.01109830587879368</v>
      </c>
    </row>
    <row r="54" ht="13.5" customHeight="1">
      <c r="A54" s="18"/>
    </row>
  </sheetData>
  <sheetProtection/>
  <mergeCells count="7">
    <mergeCell ref="A49:I49"/>
    <mergeCell ref="A1:H1"/>
    <mergeCell ref="A3:H3"/>
    <mergeCell ref="A45:I45"/>
    <mergeCell ref="A46:I46"/>
    <mergeCell ref="A47:I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10" width="17.140625" style="1" bestFit="1" customWidth="1"/>
    <col min="11" max="16384" width="9.140625" style="1" customWidth="1"/>
  </cols>
  <sheetData>
    <row r="1" spans="1:10" ht="15.75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0" ht="15.75" customHeight="1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</row>
    <row r="4" ht="13.5" customHeight="1" thickBot="1">
      <c r="A4" s="4"/>
    </row>
    <row r="5" spans="1:10" ht="27" thickBot="1">
      <c r="A5" s="5" t="s">
        <v>11</v>
      </c>
      <c r="B5" s="5" t="s">
        <v>37</v>
      </c>
      <c r="C5" s="5" t="s">
        <v>38</v>
      </c>
      <c r="D5" s="5" t="s">
        <v>32</v>
      </c>
      <c r="E5" s="5" t="s">
        <v>39</v>
      </c>
      <c r="F5" s="5" t="s">
        <v>34</v>
      </c>
      <c r="G5" s="5" t="s">
        <v>40</v>
      </c>
      <c r="H5" s="25" t="s">
        <v>72</v>
      </c>
      <c r="I5" s="5" t="s">
        <v>41</v>
      </c>
      <c r="J5" s="5" t="s">
        <v>42</v>
      </c>
    </row>
    <row r="6" spans="1:10" ht="15.75" thickBot="1">
      <c r="A6" s="6">
        <v>1990</v>
      </c>
      <c r="B6" s="7">
        <v>2794.8224967299625</v>
      </c>
      <c r="C6" s="7">
        <v>260.84671528327175</v>
      </c>
      <c r="D6" s="7">
        <v>3055.6692120132343</v>
      </c>
      <c r="E6" s="7">
        <v>77.66921252921539</v>
      </c>
      <c r="F6" s="7">
        <v>0</v>
      </c>
      <c r="G6" s="7">
        <v>77.66921252921539</v>
      </c>
      <c r="H6" s="7">
        <v>0</v>
      </c>
      <c r="I6" s="7">
        <v>2977.999999484019</v>
      </c>
      <c r="J6" s="9">
        <v>59.10022245873343</v>
      </c>
    </row>
    <row r="7" spans="1:10" ht="15.75" thickBot="1">
      <c r="A7" s="6">
        <v>1991</v>
      </c>
      <c r="B7" s="7">
        <v>2821.2113904656244</v>
      </c>
      <c r="C7" s="7">
        <v>263.29927007964625</v>
      </c>
      <c r="D7" s="7">
        <v>3084.5106605452706</v>
      </c>
      <c r="E7" s="7">
        <v>78.51066046930931</v>
      </c>
      <c r="F7" s="7">
        <v>0</v>
      </c>
      <c r="G7" s="7">
        <v>78.51066046930931</v>
      </c>
      <c r="H7" s="7">
        <v>0</v>
      </c>
      <c r="I7" s="7">
        <v>3006.0000000759615</v>
      </c>
      <c r="J7" s="9">
        <v>57.93505398180973</v>
      </c>
    </row>
    <row r="8" spans="1:10" ht="15.75" thickBot="1">
      <c r="A8" s="6">
        <v>1992</v>
      </c>
      <c r="B8" s="7">
        <v>3071.367048258271</v>
      </c>
      <c r="C8" s="7">
        <v>287.73722627908313</v>
      </c>
      <c r="D8" s="7">
        <v>3359.1042745373543</v>
      </c>
      <c r="E8" s="7">
        <v>74.10427451782186</v>
      </c>
      <c r="F8" s="7">
        <v>0</v>
      </c>
      <c r="G8" s="7">
        <v>74.10427451782186</v>
      </c>
      <c r="H8" s="7">
        <v>0</v>
      </c>
      <c r="I8" s="7">
        <v>3285.0000000195323</v>
      </c>
      <c r="J8" s="9">
        <v>56.16953599418937</v>
      </c>
    </row>
    <row r="9" spans="1:10" ht="15.75" thickBot="1">
      <c r="A9" s="6">
        <v>1993</v>
      </c>
      <c r="B9" s="7">
        <v>2671.0616172839395</v>
      </c>
      <c r="C9" s="7">
        <v>249.89781015191818</v>
      </c>
      <c r="D9" s="7">
        <v>2920.959427435858</v>
      </c>
      <c r="E9" s="7">
        <v>67.95942820145848</v>
      </c>
      <c r="F9" s="7">
        <v>0</v>
      </c>
      <c r="G9" s="7">
        <v>67.95942820145848</v>
      </c>
      <c r="H9" s="7">
        <v>0</v>
      </c>
      <c r="I9" s="7">
        <v>2852.999999234399</v>
      </c>
      <c r="J9" s="9">
        <v>64.42710662901067</v>
      </c>
    </row>
    <row r="10" spans="1:10" ht="15.75" thickBot="1">
      <c r="A10" s="6">
        <v>1994</v>
      </c>
      <c r="B10" s="7">
        <v>3077.727606588718</v>
      </c>
      <c r="C10" s="7">
        <v>289.1386861515519</v>
      </c>
      <c r="D10" s="7">
        <v>3366.86629274027</v>
      </c>
      <c r="E10" s="7">
        <v>65.86629251005256</v>
      </c>
      <c r="F10" s="7">
        <v>0</v>
      </c>
      <c r="G10" s="7">
        <v>65.86629251005256</v>
      </c>
      <c r="H10" s="7">
        <v>0</v>
      </c>
      <c r="I10" s="7">
        <v>3301.0000002302177</v>
      </c>
      <c r="J10" s="9">
        <v>56.96102417888885</v>
      </c>
    </row>
    <row r="11" spans="1:10" ht="15.75" thickBot="1">
      <c r="A11" s="6">
        <v>1995</v>
      </c>
      <c r="B11" s="7">
        <v>3040.492358590575</v>
      </c>
      <c r="C11" s="7">
        <v>285.54744518568475</v>
      </c>
      <c r="D11" s="7">
        <v>3326.0398037762598</v>
      </c>
      <c r="E11" s="7">
        <v>66.03980457302536</v>
      </c>
      <c r="F11" s="7">
        <v>0</v>
      </c>
      <c r="G11" s="7">
        <v>66.03980457302536</v>
      </c>
      <c r="H11" s="7">
        <v>0</v>
      </c>
      <c r="I11" s="7">
        <v>3259.9999992032344</v>
      </c>
      <c r="J11" s="9">
        <v>58.21194393458482</v>
      </c>
    </row>
    <row r="12" spans="1:10" ht="15.75" thickBot="1">
      <c r="A12" s="6">
        <v>1996</v>
      </c>
      <c r="B12" s="7">
        <v>3080.7981371515148</v>
      </c>
      <c r="C12" s="7">
        <v>289.489051082718</v>
      </c>
      <c r="D12" s="7">
        <v>3370.287188234233</v>
      </c>
      <c r="E12" s="7">
        <v>65.28718837320245</v>
      </c>
      <c r="F12" s="7">
        <v>0</v>
      </c>
      <c r="G12" s="7">
        <v>65.28718837320245</v>
      </c>
      <c r="H12" s="7">
        <v>0</v>
      </c>
      <c r="I12" s="7">
        <v>3304.9999998610306</v>
      </c>
      <c r="J12" s="9">
        <v>59.350548354929636</v>
      </c>
    </row>
    <row r="13" spans="1:10" ht="15.75" thickBot="1">
      <c r="A13" s="6">
        <v>1997</v>
      </c>
      <c r="B13" s="7">
        <v>3422.9906650622106</v>
      </c>
      <c r="C13" s="7">
        <v>322.4233577327029</v>
      </c>
      <c r="D13" s="7">
        <v>3745.4140227949138</v>
      </c>
      <c r="E13" s="7">
        <v>64.41402201322151</v>
      </c>
      <c r="F13" s="7">
        <v>0</v>
      </c>
      <c r="G13" s="7">
        <v>64.41402201322151</v>
      </c>
      <c r="H13" s="7">
        <v>0</v>
      </c>
      <c r="I13" s="7">
        <v>3681.000000781692</v>
      </c>
      <c r="J13" s="9">
        <v>55.620719847294666</v>
      </c>
    </row>
    <row r="14" spans="1:10" ht="15.75" thickBot="1">
      <c r="A14" s="6">
        <v>1998</v>
      </c>
      <c r="B14" s="7">
        <v>3674.4645324959606</v>
      </c>
      <c r="C14" s="7">
        <v>346.86131387651267</v>
      </c>
      <c r="D14" s="7">
        <v>4021.3258463724733</v>
      </c>
      <c r="E14" s="7">
        <v>61.32584628228709</v>
      </c>
      <c r="F14" s="7">
        <v>0</v>
      </c>
      <c r="G14" s="7">
        <v>61.32584628228709</v>
      </c>
      <c r="H14" s="7">
        <v>0</v>
      </c>
      <c r="I14" s="7">
        <v>3960.0000000901864</v>
      </c>
      <c r="J14" s="9">
        <v>53.24442237688207</v>
      </c>
    </row>
    <row r="15" spans="1:10" ht="15.75" thickBot="1">
      <c r="A15" s="6">
        <v>1999</v>
      </c>
      <c r="B15" s="7">
        <v>3345.066642558491</v>
      </c>
      <c r="C15" s="7">
        <v>315.85401454219436</v>
      </c>
      <c r="D15" s="7">
        <v>3660.9206571006853</v>
      </c>
      <c r="E15" s="7">
        <v>54.91516237306623</v>
      </c>
      <c r="F15" s="7">
        <v>0.0054953708999159</v>
      </c>
      <c r="G15" s="7">
        <v>54.920657743966146</v>
      </c>
      <c r="H15" s="7">
        <v>0</v>
      </c>
      <c r="I15" s="7">
        <v>3605.999999356719</v>
      </c>
      <c r="J15" s="9">
        <v>60.72787973584248</v>
      </c>
    </row>
    <row r="16" spans="1:10" ht="15.75" thickBot="1">
      <c r="A16" s="6">
        <v>2000</v>
      </c>
      <c r="B16" s="7">
        <v>3239.6186962075394</v>
      </c>
      <c r="C16" s="7">
        <v>305.25547441880855</v>
      </c>
      <c r="D16" s="7">
        <v>3544.874170626348</v>
      </c>
      <c r="E16" s="7">
        <v>59.86501720847815</v>
      </c>
      <c r="F16" s="7">
        <v>0.00915380313915087</v>
      </c>
      <c r="G16" s="7">
        <v>59.8741710116173</v>
      </c>
      <c r="H16" s="7">
        <v>0</v>
      </c>
      <c r="I16" s="7">
        <v>3484.9999996147308</v>
      </c>
      <c r="J16" s="9">
        <v>64.62982277271291</v>
      </c>
    </row>
    <row r="17" spans="1:10" ht="15.75" thickBot="1">
      <c r="A17" s="6">
        <v>2001</v>
      </c>
      <c r="B17" s="7">
        <v>2999.3787468722917</v>
      </c>
      <c r="C17" s="7">
        <v>282.4672116151541</v>
      </c>
      <c r="D17" s="7">
        <v>3281.845958487446</v>
      </c>
      <c r="E17" s="7">
        <v>56.770692776686374</v>
      </c>
      <c r="F17" s="7">
        <v>0.241266437749943</v>
      </c>
      <c r="G17" s="7">
        <v>57.01195921443632</v>
      </c>
      <c r="H17" s="7">
        <v>0</v>
      </c>
      <c r="I17" s="7">
        <v>3224.83399927301</v>
      </c>
      <c r="J17" s="9">
        <v>66.20032212228062</v>
      </c>
    </row>
    <row r="18" spans="1:10" ht="15.75" thickBot="1">
      <c r="A18" s="6">
        <v>2002</v>
      </c>
      <c r="B18" s="7">
        <v>3313.4717902484604</v>
      </c>
      <c r="C18" s="7">
        <v>310.1605839341083</v>
      </c>
      <c r="D18" s="7">
        <v>3623.6323741825686</v>
      </c>
      <c r="E18" s="7">
        <v>82.04254144190107</v>
      </c>
      <c r="F18" s="7">
        <v>0.5898328262645541</v>
      </c>
      <c r="G18" s="7">
        <v>82.63237426816562</v>
      </c>
      <c r="H18" s="7">
        <v>0</v>
      </c>
      <c r="I18" s="7">
        <v>3540.999999914403</v>
      </c>
      <c r="J18" s="9">
        <v>61.275721439938955</v>
      </c>
    </row>
    <row r="19" spans="1:10" ht="15.75" thickBot="1">
      <c r="A19" s="6">
        <v>2003</v>
      </c>
      <c r="B19" s="7">
        <v>3653.567212033468</v>
      </c>
      <c r="C19" s="7">
        <v>341.45991245802827</v>
      </c>
      <c r="D19" s="7">
        <v>3995.027124491496</v>
      </c>
      <c r="E19" s="7">
        <v>94.6108033582206</v>
      </c>
      <c r="F19" s="7">
        <v>2.0823205707866124</v>
      </c>
      <c r="G19" s="7">
        <v>96.6931239290072</v>
      </c>
      <c r="H19" s="7">
        <v>0</v>
      </c>
      <c r="I19" s="7">
        <v>3898.334000562489</v>
      </c>
      <c r="J19" s="9">
        <v>57.59350777965462</v>
      </c>
    </row>
    <row r="20" spans="1:10" ht="15.75" thickBot="1">
      <c r="A20" s="6">
        <v>2004</v>
      </c>
      <c r="B20" s="7">
        <v>3828.1953132073195</v>
      </c>
      <c r="C20" s="7">
        <v>356.6917664075312</v>
      </c>
      <c r="D20" s="7">
        <v>4184.88707961485</v>
      </c>
      <c r="E20" s="7">
        <v>108.78213060969034</v>
      </c>
      <c r="F20" s="7">
        <v>3.873949185845743</v>
      </c>
      <c r="G20" s="7">
        <v>112.65607979553609</v>
      </c>
      <c r="H20" s="7">
        <v>0</v>
      </c>
      <c r="I20" s="7">
        <v>4072.230999819314</v>
      </c>
      <c r="J20" s="9">
        <v>57.79646334109355</v>
      </c>
    </row>
    <row r="21" spans="1:10" ht="15.75" thickBot="1">
      <c r="A21" s="6">
        <v>2005</v>
      </c>
      <c r="B21" s="7">
        <v>3829.1746880301675</v>
      </c>
      <c r="C21" s="7">
        <v>356.0027736483356</v>
      </c>
      <c r="D21" s="7">
        <v>4185.177461678503</v>
      </c>
      <c r="E21" s="7">
        <v>114.75631161552948</v>
      </c>
      <c r="F21" s="7">
        <v>6.056150911141937</v>
      </c>
      <c r="G21" s="7">
        <v>120.81246252667142</v>
      </c>
      <c r="H21" s="7">
        <v>0</v>
      </c>
      <c r="I21" s="7">
        <v>4064.364999151832</v>
      </c>
      <c r="J21" s="9">
        <v>57.79248394012932</v>
      </c>
    </row>
    <row r="22" spans="1:10" ht="15.75" thickBot="1">
      <c r="A22" s="6">
        <v>2006</v>
      </c>
      <c r="B22" s="7">
        <v>4215.379548717807</v>
      </c>
      <c r="C22" s="7">
        <v>391.87524095397674</v>
      </c>
      <c r="D22" s="7">
        <v>4607.254789671783</v>
      </c>
      <c r="E22" s="7">
        <v>125.13155053659223</v>
      </c>
      <c r="F22" s="7">
        <v>8.214238243956705</v>
      </c>
      <c r="G22" s="7">
        <v>133.34578878054893</v>
      </c>
      <c r="H22" s="7">
        <v>0</v>
      </c>
      <c r="I22" s="7">
        <v>4473.909000891234</v>
      </c>
      <c r="J22" s="9">
        <v>55.296037246761166</v>
      </c>
    </row>
    <row r="23" spans="1:10" ht="15.75" thickBot="1">
      <c r="A23" s="6">
        <v>2007</v>
      </c>
      <c r="B23" s="7">
        <v>4374.197791926298</v>
      </c>
      <c r="C23" s="7">
        <v>406.62078833425403</v>
      </c>
      <c r="D23" s="7">
        <v>4780.818580260552</v>
      </c>
      <c r="E23" s="7">
        <v>124.70119038229488</v>
      </c>
      <c r="F23" s="7">
        <v>13.863389728857644</v>
      </c>
      <c r="G23" s="7">
        <v>138.56458011115254</v>
      </c>
      <c r="H23" s="7">
        <v>0</v>
      </c>
      <c r="I23" s="7">
        <v>4642.2540001494</v>
      </c>
      <c r="J23" s="9">
        <v>53.394479435900564</v>
      </c>
    </row>
    <row r="24" spans="1:10" ht="15.75" thickBot="1">
      <c r="A24" s="6">
        <v>2008</v>
      </c>
      <c r="B24" s="7">
        <v>4116.024533793588</v>
      </c>
      <c r="C24" s="7">
        <v>381.1081751645201</v>
      </c>
      <c r="D24" s="7">
        <v>4497.132708958107</v>
      </c>
      <c r="E24" s="7">
        <v>125.6554388402965</v>
      </c>
      <c r="F24" s="7">
        <v>20.49227032287349</v>
      </c>
      <c r="G24" s="7">
        <v>146.14770916317</v>
      </c>
      <c r="H24" s="7">
        <v>0</v>
      </c>
      <c r="I24" s="7">
        <v>4350.984999794938</v>
      </c>
      <c r="J24" s="9">
        <v>58.00456454573261</v>
      </c>
    </row>
    <row r="25" spans="1:10" ht="15.75" thickBot="1">
      <c r="A25" s="6">
        <v>2009</v>
      </c>
      <c r="B25" s="7">
        <v>4234.945645836457</v>
      </c>
      <c r="C25" s="7">
        <v>392.5839416559569</v>
      </c>
      <c r="D25" s="7">
        <v>4627.529587492413</v>
      </c>
      <c r="E25" s="7">
        <v>120.45739694760545</v>
      </c>
      <c r="F25" s="7">
        <v>25.072189972633556</v>
      </c>
      <c r="G25" s="7">
        <v>145.529586920239</v>
      </c>
      <c r="H25" s="7">
        <v>0</v>
      </c>
      <c r="I25" s="7">
        <v>4482.000000572175</v>
      </c>
      <c r="J25" s="9">
        <v>54.85854659160195</v>
      </c>
    </row>
    <row r="26" spans="1:10" ht="15.75" thickBot="1">
      <c r="A26" s="6">
        <v>2010</v>
      </c>
      <c r="B26" s="7">
        <v>4435.175009707961</v>
      </c>
      <c r="C26" s="7">
        <v>410.5401460054791</v>
      </c>
      <c r="D26" s="7">
        <v>4845.71515571344</v>
      </c>
      <c r="E26" s="7">
        <v>119.53480920854747</v>
      </c>
      <c r="F26" s="7">
        <v>39.18034627567382</v>
      </c>
      <c r="G26" s="7">
        <v>158.7151554842213</v>
      </c>
      <c r="H26" s="7">
        <v>0</v>
      </c>
      <c r="I26" s="7">
        <v>4687.000000229219</v>
      </c>
      <c r="J26" s="9">
        <v>50.822004925911635</v>
      </c>
    </row>
    <row r="27" spans="1:10" ht="15.75" thickBot="1">
      <c r="A27" s="6">
        <v>2011</v>
      </c>
      <c r="B27" s="7">
        <v>4128.36988880751</v>
      </c>
      <c r="C27" s="7">
        <v>381.45985368356185</v>
      </c>
      <c r="D27" s="7">
        <v>4509.829742491072</v>
      </c>
      <c r="E27" s="7">
        <v>112.39625147040739</v>
      </c>
      <c r="F27" s="7">
        <v>42.4334948</v>
      </c>
      <c r="G27" s="7">
        <v>154.82974627040738</v>
      </c>
      <c r="H27" s="7">
        <v>0</v>
      </c>
      <c r="I27" s="7">
        <v>4354.999996220665</v>
      </c>
      <c r="J27" s="9">
        <v>54.779023834992294</v>
      </c>
    </row>
    <row r="28" spans="1:10" ht="15.75" thickBot="1">
      <c r="A28" s="6">
        <v>2012</v>
      </c>
      <c r="B28" s="7">
        <v>4388.994473768591</v>
      </c>
      <c r="C28" s="7">
        <v>404.6715327738966</v>
      </c>
      <c r="D28" s="7">
        <v>4793.666006542488</v>
      </c>
      <c r="E28" s="7">
        <v>117.13495977383525</v>
      </c>
      <c r="F28" s="7">
        <v>56.531047599999994</v>
      </c>
      <c r="G28" s="7">
        <v>173.66600737383524</v>
      </c>
      <c r="H28" s="7">
        <v>0</v>
      </c>
      <c r="I28" s="7">
        <v>4619.999999168652</v>
      </c>
      <c r="J28" s="9">
        <v>52.98958540028141</v>
      </c>
    </row>
    <row r="29" spans="1:10" ht="15.75" thickBot="1">
      <c r="A29" s="6">
        <v>2013</v>
      </c>
      <c r="B29" s="7">
        <v>4469.468612758054</v>
      </c>
      <c r="C29" s="7">
        <v>409.7518245912622</v>
      </c>
      <c r="D29" s="7">
        <v>4879.220437349317</v>
      </c>
      <c r="E29" s="7">
        <v>121.03456233240658</v>
      </c>
      <c r="F29" s="7">
        <v>80.1858775999999</v>
      </c>
      <c r="G29" s="7">
        <v>201.22043993240646</v>
      </c>
      <c r="H29" s="7">
        <v>0</v>
      </c>
      <c r="I29" s="7">
        <v>4677.99999741691</v>
      </c>
      <c r="J29" s="9">
        <v>51.62960746229348</v>
      </c>
    </row>
    <row r="30" spans="1:10" ht="15.75" thickBot="1">
      <c r="A30" s="6">
        <v>2014</v>
      </c>
      <c r="B30" s="7">
        <v>4763.79433777656</v>
      </c>
      <c r="C30" s="7">
        <v>434.62773745795283</v>
      </c>
      <c r="D30" s="7">
        <v>5198.422075234513</v>
      </c>
      <c r="E30" s="7">
        <v>119.54957658955114</v>
      </c>
      <c r="F30" s="7">
        <v>116.87249599999988</v>
      </c>
      <c r="G30" s="7">
        <v>236.42207258955102</v>
      </c>
      <c r="H30" s="7">
        <v>33.72</v>
      </c>
      <c r="I30" s="7">
        <v>4928.280002644961</v>
      </c>
      <c r="J30" s="9">
        <v>49.898795625721924</v>
      </c>
    </row>
    <row r="31" spans="1:10" ht="15.75" thickBot="1">
      <c r="A31" s="6">
        <v>2015</v>
      </c>
      <c r="B31" s="7">
        <v>4685.227600158255</v>
      </c>
      <c r="C31" s="7">
        <v>421.4890510948905</v>
      </c>
      <c r="D31" s="7">
        <v>5106.716651253146</v>
      </c>
      <c r="E31" s="7">
        <v>119.13149445314615</v>
      </c>
      <c r="F31" s="7">
        <v>175.5851568</v>
      </c>
      <c r="G31" s="7">
        <v>294.71665125314615</v>
      </c>
      <c r="H31" s="7">
        <v>30.700000000000003</v>
      </c>
      <c r="I31" s="7">
        <v>4781.3</v>
      </c>
      <c r="J31" s="9">
        <v>50.928615981539686</v>
      </c>
    </row>
    <row r="32" spans="1:10" ht="15.75" thickBot="1">
      <c r="A32" s="6">
        <v>2016</v>
      </c>
      <c r="B32" s="7">
        <v>4473.413866491383</v>
      </c>
      <c r="C32" s="7">
        <v>393.1194782423881</v>
      </c>
      <c r="D32" s="7">
        <v>4866.533344733771</v>
      </c>
      <c r="E32" s="7">
        <v>124.00080061416996</v>
      </c>
      <c r="F32" s="7">
        <v>254.4185008523367</v>
      </c>
      <c r="G32" s="7">
        <v>378.4193014665067</v>
      </c>
      <c r="H32" s="7">
        <v>60.92</v>
      </c>
      <c r="I32" s="7">
        <v>4427.1940432672645</v>
      </c>
      <c r="J32" s="9">
        <v>53.460754057161715</v>
      </c>
    </row>
    <row r="33" spans="1:10" ht="15.75" thickBot="1">
      <c r="A33" s="6">
        <v>2017</v>
      </c>
      <c r="B33" s="7">
        <v>4657.843664694787</v>
      </c>
      <c r="C33" s="7">
        <v>399.0760199008127</v>
      </c>
      <c r="D33" s="7">
        <v>5056.919684595599</v>
      </c>
      <c r="E33" s="7">
        <v>165.12408457754032</v>
      </c>
      <c r="F33" s="7">
        <v>320.68978436526817</v>
      </c>
      <c r="G33" s="7">
        <v>485.8138689428085</v>
      </c>
      <c r="H33" s="7">
        <v>20.66866986396495</v>
      </c>
      <c r="I33" s="7">
        <v>4550.4371457888265</v>
      </c>
      <c r="J33" s="9">
        <v>51.39714580322484</v>
      </c>
    </row>
    <row r="34" spans="1:10" ht="15.75" thickBot="1">
      <c r="A34" s="6">
        <v>2018</v>
      </c>
      <c r="B34" s="7">
        <v>4709.2544590795715</v>
      </c>
      <c r="C34" s="7">
        <v>394.86178294683026</v>
      </c>
      <c r="D34" s="7">
        <v>5104.116242026402</v>
      </c>
      <c r="E34" s="7">
        <v>180.98386760904506</v>
      </c>
      <c r="F34" s="7">
        <v>384.8203181618725</v>
      </c>
      <c r="G34" s="7">
        <v>565.8041857709176</v>
      </c>
      <c r="H34" s="7">
        <v>20.647883005793382</v>
      </c>
      <c r="I34" s="7">
        <v>4517.664173249691</v>
      </c>
      <c r="J34" s="9">
        <v>51.49133904756268</v>
      </c>
    </row>
    <row r="35" spans="1:10" ht="15.75" thickBot="1">
      <c r="A35" s="6">
        <v>2019</v>
      </c>
      <c r="B35" s="7">
        <v>4748.466147605762</v>
      </c>
      <c r="C35" s="7">
        <v>389.84124683193517</v>
      </c>
      <c r="D35" s="7">
        <v>5138.3073944376965</v>
      </c>
      <c r="E35" s="7">
        <v>194.87709351772324</v>
      </c>
      <c r="F35" s="7">
        <v>446.9041576005972</v>
      </c>
      <c r="G35" s="7">
        <v>641.7812511183205</v>
      </c>
      <c r="H35" s="7">
        <v>21.427224215375226</v>
      </c>
      <c r="I35" s="7">
        <v>4475.098919104</v>
      </c>
      <c r="J35" s="9">
        <v>51.76522900619222</v>
      </c>
    </row>
    <row r="36" spans="1:10" ht="15.75" thickBot="1">
      <c r="A36" s="6">
        <v>2020</v>
      </c>
      <c r="B36" s="7">
        <v>4808.340714913277</v>
      </c>
      <c r="C36" s="7">
        <v>387.195511663868</v>
      </c>
      <c r="D36" s="7">
        <v>5195.5362265771455</v>
      </c>
      <c r="E36" s="7">
        <v>208.7914772293329</v>
      </c>
      <c r="F36" s="7">
        <v>504.3739043947937</v>
      </c>
      <c r="G36" s="7">
        <v>713.1653816241267</v>
      </c>
      <c r="H36" s="7">
        <v>22.467706629412714</v>
      </c>
      <c r="I36" s="7">
        <v>4459.903138323607</v>
      </c>
      <c r="J36" s="9">
        <v>52.03036466644593</v>
      </c>
    </row>
    <row r="37" spans="1:10" ht="15.75" thickBot="1">
      <c r="A37" s="6">
        <v>2021</v>
      </c>
      <c r="B37" s="7">
        <v>4857.034045608121</v>
      </c>
      <c r="C37" s="7">
        <v>384.07941865009485</v>
      </c>
      <c r="D37" s="7">
        <v>5241.1134642582165</v>
      </c>
      <c r="E37" s="7">
        <v>222.5352381053781</v>
      </c>
      <c r="F37" s="7">
        <v>555.5271656552835</v>
      </c>
      <c r="G37" s="7">
        <v>778.0624037606616</v>
      </c>
      <c r="H37" s="7">
        <v>23.826391564887217</v>
      </c>
      <c r="I37" s="7">
        <v>4439.224668932668</v>
      </c>
      <c r="J37" s="9">
        <v>52.3306405978637</v>
      </c>
    </row>
    <row r="38" spans="1:10" ht="15.75" thickBot="1">
      <c r="A38" s="6">
        <v>2022</v>
      </c>
      <c r="B38" s="7">
        <v>4925.613979097936</v>
      </c>
      <c r="C38" s="7">
        <v>383.30823704246666</v>
      </c>
      <c r="D38" s="7">
        <v>5308.922216140402</v>
      </c>
      <c r="E38" s="7">
        <v>236.13752310021027</v>
      </c>
      <c r="F38" s="7">
        <v>601.585031723107</v>
      </c>
      <c r="G38" s="7">
        <v>837.7225548233173</v>
      </c>
      <c r="H38" s="7">
        <v>25.207268227606875</v>
      </c>
      <c r="I38" s="7">
        <v>4445.992393089478</v>
      </c>
      <c r="J38" s="9">
        <v>52.63688149993626</v>
      </c>
    </row>
    <row r="39" spans="1:10" ht="15.75" thickBot="1">
      <c r="A39" s="6">
        <v>2023</v>
      </c>
      <c r="B39" s="7">
        <v>4973.055796472838</v>
      </c>
      <c r="C39" s="7">
        <v>380.976374893168</v>
      </c>
      <c r="D39" s="7">
        <v>5354.032171366006</v>
      </c>
      <c r="E39" s="7">
        <v>249.49843005368876</v>
      </c>
      <c r="F39" s="7">
        <v>643.0380230802291</v>
      </c>
      <c r="G39" s="7">
        <v>892.5364531339178</v>
      </c>
      <c r="H39" s="7">
        <v>26.013583890926384</v>
      </c>
      <c r="I39" s="7">
        <v>4435.482134341161</v>
      </c>
      <c r="J39" s="9">
        <v>52.94104212129312</v>
      </c>
    </row>
    <row r="40" spans="1:10" ht="15.75" thickBot="1">
      <c r="A40" s="6">
        <v>2024</v>
      </c>
      <c r="B40" s="7">
        <v>5013.110974324366</v>
      </c>
      <c r="C40" s="7">
        <v>378.3124991196549</v>
      </c>
      <c r="D40" s="7">
        <v>5391.423473444021</v>
      </c>
      <c r="E40" s="7">
        <v>262.81637154705754</v>
      </c>
      <c r="F40" s="7">
        <v>680.4906495684866</v>
      </c>
      <c r="G40" s="7">
        <v>943.3070211155441</v>
      </c>
      <c r="H40" s="7">
        <v>26.296266068219243</v>
      </c>
      <c r="I40" s="7">
        <v>4421.820186260257</v>
      </c>
      <c r="J40" s="9">
        <v>53.236230225550926</v>
      </c>
    </row>
    <row r="41" spans="1:10" ht="15.75" thickBot="1">
      <c r="A41" s="6">
        <v>2025</v>
      </c>
      <c r="B41" s="7">
        <v>5046.716449926679</v>
      </c>
      <c r="C41" s="7">
        <v>375.3472168321515</v>
      </c>
      <c r="D41" s="7">
        <v>5422.063666758831</v>
      </c>
      <c r="E41" s="7">
        <v>275.8920029284064</v>
      </c>
      <c r="F41" s="7">
        <v>714.8045410861898</v>
      </c>
      <c r="G41" s="7">
        <v>990.6965440145962</v>
      </c>
      <c r="H41" s="7">
        <v>26.397336325134525</v>
      </c>
      <c r="I41" s="7">
        <v>4404.9697864191</v>
      </c>
      <c r="J41" s="9">
        <v>53.525582607388145</v>
      </c>
    </row>
    <row r="42" spans="1:10" ht="15.75" thickBot="1">
      <c r="A42" s="6">
        <v>2026</v>
      </c>
      <c r="B42" s="7">
        <v>5073.496892990331</v>
      </c>
      <c r="C42" s="7">
        <v>371.9618999407424</v>
      </c>
      <c r="D42" s="7">
        <v>5445.458792931073</v>
      </c>
      <c r="E42" s="7">
        <v>288.73981855792306</v>
      </c>
      <c r="F42" s="7">
        <v>746.8999207531193</v>
      </c>
      <c r="G42" s="7">
        <v>1035.6397393110424</v>
      </c>
      <c r="H42" s="7">
        <v>26.548942037831633</v>
      </c>
      <c r="I42" s="7">
        <v>4383.270111582198</v>
      </c>
      <c r="J42" s="9">
        <v>53.812661514871046</v>
      </c>
    </row>
    <row r="43" spans="1:10" ht="15.75" thickBot="1">
      <c r="A43" s="6">
        <v>2027</v>
      </c>
      <c r="B43" s="7">
        <v>5092.902105955842</v>
      </c>
      <c r="C43" s="7">
        <v>367.829493985576</v>
      </c>
      <c r="D43" s="7">
        <v>5460.731599941418</v>
      </c>
      <c r="E43" s="7">
        <v>301.5426791946338</v>
      </c>
      <c r="F43" s="7">
        <v>777.7150348653145</v>
      </c>
      <c r="G43" s="7">
        <v>1079.2577140599483</v>
      </c>
      <c r="H43" s="7">
        <v>26.77482730501312</v>
      </c>
      <c r="I43" s="7">
        <v>4354.699058576456</v>
      </c>
      <c r="J43" s="9">
        <v>54.09947606132381</v>
      </c>
    </row>
    <row r="44" spans="1:11" ht="15.75" thickBot="1">
      <c r="A44" s="6">
        <v>2028</v>
      </c>
      <c r="B44" s="7">
        <v>5106.927261926774</v>
      </c>
      <c r="C44" s="7">
        <v>363.0868203261556</v>
      </c>
      <c r="D44" s="7">
        <v>5470.014082252929</v>
      </c>
      <c r="E44" s="7">
        <v>314.3034802294318</v>
      </c>
      <c r="F44" s="7">
        <v>807.5931743815123</v>
      </c>
      <c r="G44" s="7">
        <v>1121.896654610944</v>
      </c>
      <c r="H44" s="7">
        <v>26.77482730501312</v>
      </c>
      <c r="I44" s="7">
        <v>4321.342600336972</v>
      </c>
      <c r="J44" s="9">
        <v>54.394575527964065</v>
      </c>
      <c r="K44" s="1" t="s">
        <v>0</v>
      </c>
    </row>
    <row r="45" spans="1:10" ht="15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3.5" customHeight="1">
      <c r="A46" s="34" t="s">
        <v>43</v>
      </c>
      <c r="B46" s="34"/>
      <c r="C46" s="34"/>
      <c r="D46" s="34"/>
      <c r="E46" s="34"/>
      <c r="F46" s="34"/>
      <c r="G46" s="34"/>
      <c r="H46" s="34"/>
      <c r="I46" s="34"/>
      <c r="J46" s="34"/>
    </row>
    <row r="47" ht="13.5" customHeight="1">
      <c r="A47" s="4"/>
    </row>
    <row r="48" spans="1:10" ht="15.75">
      <c r="A48" s="31" t="s">
        <v>24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5">
      <c r="A49" s="8" t="s">
        <v>25</v>
      </c>
      <c r="B49" s="13">
        <f>EXP((LN(B16/B6)/10))-1</f>
        <v>0.01487830011083524</v>
      </c>
      <c r="C49" s="13">
        <f aca="true" t="shared" si="0" ref="C49:J49">EXP((LN(C16/C6)/10))-1</f>
        <v>0.015845845730406927</v>
      </c>
      <c r="D49" s="13">
        <f t="shared" si="0"/>
        <v>0.014961219237862977</v>
      </c>
      <c r="E49" s="13">
        <f t="shared" si="0"/>
        <v>-0.02570063169446435</v>
      </c>
      <c r="F49" s="14" t="s">
        <v>59</v>
      </c>
      <c r="G49" s="13">
        <f t="shared" si="0"/>
        <v>-0.025685734962748175</v>
      </c>
      <c r="H49" s="14" t="s">
        <v>59</v>
      </c>
      <c r="I49" s="13">
        <f t="shared" si="0"/>
        <v>0.015845845730406927</v>
      </c>
      <c r="J49" s="13">
        <f t="shared" si="0"/>
        <v>0.008984245078497599</v>
      </c>
    </row>
    <row r="50" spans="1:10" ht="15">
      <c r="A50" s="8" t="s">
        <v>44</v>
      </c>
      <c r="B50" s="13">
        <f>EXP((LN(B32/B16)/16))-1</f>
        <v>0.020373271773304502</v>
      </c>
      <c r="C50" s="13">
        <f aca="true" t="shared" si="1" ref="C50:J50">EXP((LN(C32/C16)/16))-1</f>
        <v>0.015935927218746926</v>
      </c>
      <c r="D50" s="13">
        <f t="shared" si="1"/>
        <v>0.020002367903869223</v>
      </c>
      <c r="E50" s="13">
        <f t="shared" si="1"/>
        <v>0.046563805811522974</v>
      </c>
      <c r="F50" s="13">
        <f t="shared" si="1"/>
        <v>0.895599978312525</v>
      </c>
      <c r="G50" s="13">
        <f t="shared" si="1"/>
        <v>0.12213694285027388</v>
      </c>
      <c r="H50" s="14" t="s">
        <v>59</v>
      </c>
      <c r="I50" s="13">
        <f t="shared" si="1"/>
        <v>0.015068523729873329</v>
      </c>
      <c r="J50" s="13">
        <f t="shared" si="1"/>
        <v>-0.011787979726235132</v>
      </c>
    </row>
    <row r="51" spans="1:10" ht="15">
      <c r="A51" s="8" t="s">
        <v>45</v>
      </c>
      <c r="B51" s="13">
        <f>EXP((LN(B36/B32)/4))-1</f>
        <v>0.018213940090794134</v>
      </c>
      <c r="C51" s="13">
        <f aca="true" t="shared" si="2" ref="C51:J51">EXP((LN(C36/C32)/4))-1</f>
        <v>-0.0037887589701609548</v>
      </c>
      <c r="D51" s="13">
        <f t="shared" si="2"/>
        <v>0.016488965411485035</v>
      </c>
      <c r="E51" s="13">
        <f t="shared" si="2"/>
        <v>0.13912679976809872</v>
      </c>
      <c r="F51" s="13">
        <f t="shared" si="2"/>
        <v>0.1865908083800525</v>
      </c>
      <c r="G51" s="13">
        <f t="shared" si="2"/>
        <v>0.1716671221363042</v>
      </c>
      <c r="H51" s="13">
        <f t="shared" si="2"/>
        <v>-0.22070890699247125</v>
      </c>
      <c r="I51" s="13">
        <f t="shared" si="2"/>
        <v>0.0018419601701640254</v>
      </c>
      <c r="J51" s="13">
        <f t="shared" si="2"/>
        <v>-0.006757150004429668</v>
      </c>
    </row>
    <row r="52" spans="1:10" ht="15">
      <c r="A52" s="8" t="s">
        <v>73</v>
      </c>
      <c r="B52" s="13">
        <f>EXP((LN(B44/B32)/12))-1</f>
        <v>0.01109830587879368</v>
      </c>
      <c r="C52" s="13">
        <f aca="true" t="shared" si="3" ref="C52:J52">EXP((LN(C44/C32)/12))-1</f>
        <v>-0.00660075214620659</v>
      </c>
      <c r="D52" s="13">
        <f t="shared" si="3"/>
        <v>0.00978921613555861</v>
      </c>
      <c r="E52" s="13">
        <f t="shared" si="3"/>
        <v>0.08058862543123113</v>
      </c>
      <c r="F52" s="13">
        <f t="shared" si="3"/>
        <v>0.10104143411505029</v>
      </c>
      <c r="G52" s="13">
        <f t="shared" si="3"/>
        <v>0.09479204005354536</v>
      </c>
      <c r="H52" s="13">
        <f t="shared" si="3"/>
        <v>-0.06621427179675232</v>
      </c>
      <c r="I52" s="13">
        <f t="shared" si="3"/>
        <v>-0.002014621543438899</v>
      </c>
      <c r="J52" s="13">
        <f t="shared" si="3"/>
        <v>0.0014440932538299922</v>
      </c>
    </row>
    <row r="53" ht="13.5" customHeight="1">
      <c r="A53" s="4"/>
    </row>
  </sheetData>
  <sheetProtection/>
  <mergeCells count="6">
    <mergeCell ref="A1:J1"/>
    <mergeCell ref="A3:J3"/>
    <mergeCell ref="A45:J45"/>
    <mergeCell ref="A46:J46"/>
    <mergeCell ref="A48:J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F6" sqref="F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32" t="s">
        <v>84</v>
      </c>
      <c r="B1" s="32"/>
      <c r="C1" s="32"/>
      <c r="D1" s="32"/>
      <c r="E1" s="32"/>
      <c r="F1" s="32"/>
    </row>
    <row r="2" spans="1:9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</row>
    <row r="3" spans="1:6" ht="15.75" customHeight="1">
      <c r="A3" s="32" t="s">
        <v>46</v>
      </c>
      <c r="B3" s="32"/>
      <c r="C3" s="32"/>
      <c r="D3" s="32"/>
      <c r="E3" s="32"/>
      <c r="F3" s="32"/>
    </row>
    <row r="4" ht="13.5" customHeight="1" thickBot="1">
      <c r="A4" s="4"/>
    </row>
    <row r="5" spans="1:5" ht="27" thickBot="1">
      <c r="A5" s="5" t="s">
        <v>11</v>
      </c>
      <c r="B5" s="5" t="s">
        <v>47</v>
      </c>
      <c r="C5" s="5" t="s">
        <v>48</v>
      </c>
      <c r="D5" s="5" t="s">
        <v>49</v>
      </c>
      <c r="E5" s="5" t="s">
        <v>50</v>
      </c>
    </row>
    <row r="6" spans="1:8" ht="15.75" thickBot="1">
      <c r="A6" s="6">
        <v>2016</v>
      </c>
      <c r="B6" s="7">
        <f>'Form 1.4'!I32</f>
        <v>4427.1940432672645</v>
      </c>
      <c r="C6" s="11">
        <v>4635.272163300825</v>
      </c>
      <c r="D6" s="11">
        <v>4838.92308929112</v>
      </c>
      <c r="E6" s="11">
        <v>4949.6029403728035</v>
      </c>
      <c r="F6" s="26"/>
      <c r="G6" s="26"/>
      <c r="H6" s="26"/>
    </row>
    <row r="7" spans="1:8" ht="15.75" thickBot="1">
      <c r="A7" s="6">
        <v>2017</v>
      </c>
      <c r="B7" s="7">
        <f>'Form 1.4'!I33</f>
        <v>4550.4371457888265</v>
      </c>
      <c r="C7" s="11">
        <v>4764.03318972852</v>
      </c>
      <c r="D7" s="11">
        <v>4973.341238178866</v>
      </c>
      <c r="E7" s="11">
        <v>5087.095612336663</v>
      </c>
      <c r="F7" s="26"/>
      <c r="G7" s="26"/>
      <c r="H7" s="26"/>
    </row>
    <row r="8" spans="1:8" ht="15.75" thickBot="1">
      <c r="A8" s="6">
        <v>2018</v>
      </c>
      <c r="B8" s="7">
        <f>'Form 1.4'!I34</f>
        <v>4517.664173249691</v>
      </c>
      <c r="C8" s="11">
        <v>4730.307023710977</v>
      </c>
      <c r="D8" s="11">
        <v>4938.133311285672</v>
      </c>
      <c r="E8" s="11">
        <v>5051.082380619746</v>
      </c>
      <c r="F8" s="26"/>
      <c r="G8" s="26"/>
      <c r="H8" s="26"/>
    </row>
    <row r="9" spans="1:8" ht="15.75" thickBot="1">
      <c r="A9" s="6">
        <v>2019</v>
      </c>
      <c r="B9" s="7">
        <f>'Form 1.4'!I35</f>
        <v>4475.098919104</v>
      </c>
      <c r="C9" s="11">
        <v>4685.404165155193</v>
      </c>
      <c r="D9" s="11">
        <v>4891.257643280446</v>
      </c>
      <c r="E9" s="11">
        <v>5003.134533565909</v>
      </c>
      <c r="F9" s="26"/>
      <c r="G9" s="26"/>
      <c r="H9" s="26"/>
    </row>
    <row r="10" spans="1:8" ht="15.75" thickBot="1">
      <c r="A10" s="6">
        <v>2020</v>
      </c>
      <c r="B10" s="7">
        <f>'Form 1.4'!I36</f>
        <v>4459.903138323607</v>
      </c>
      <c r="C10" s="11">
        <v>4669.8549696852315</v>
      </c>
      <c r="D10" s="11">
        <v>4875.025293090697</v>
      </c>
      <c r="E10" s="11">
        <v>4986.5309036371455</v>
      </c>
      <c r="F10" s="26"/>
      <c r="G10" s="26"/>
      <c r="H10" s="26"/>
    </row>
    <row r="11" spans="1:8" ht="15.75" thickBot="1">
      <c r="A11" s="6">
        <v>2021</v>
      </c>
      <c r="B11" s="7">
        <f>'Form 1.4'!I37</f>
        <v>4439.224668932668</v>
      </c>
      <c r="C11" s="11">
        <v>4647.710065132029</v>
      </c>
      <c r="D11" s="11">
        <v>4851.907450992653</v>
      </c>
      <c r="E11" s="11">
        <v>4962.884291134297</v>
      </c>
      <c r="F11" s="26"/>
      <c r="G11" s="26"/>
      <c r="H11" s="26"/>
    </row>
    <row r="12" spans="1:8" ht="15.75" thickBot="1">
      <c r="A12" s="6">
        <v>2022</v>
      </c>
      <c r="B12" s="7">
        <f>'Form 1.4'!I38</f>
        <v>4445.992393089478</v>
      </c>
      <c r="C12" s="11">
        <v>4655.069117236071</v>
      </c>
      <c r="D12" s="11">
        <v>4859.5898234374645</v>
      </c>
      <c r="E12" s="11">
        <v>4970.742381155614</v>
      </c>
      <c r="F12" s="26"/>
      <c r="G12" s="26"/>
      <c r="H12" s="26"/>
    </row>
    <row r="13" spans="1:8" ht="15.75" thickBot="1">
      <c r="A13" s="6">
        <v>2023</v>
      </c>
      <c r="B13" s="7">
        <f>'Form 1.4'!I39</f>
        <v>4435.482134341161</v>
      </c>
      <c r="C13" s="11">
        <v>4643.589689200769</v>
      </c>
      <c r="D13" s="11">
        <v>4847.606046128406</v>
      </c>
      <c r="E13" s="11">
        <v>4958.484500980382</v>
      </c>
      <c r="F13" s="26"/>
      <c r="G13" s="26"/>
      <c r="H13" s="26"/>
    </row>
    <row r="14" spans="1:8" ht="15.75" thickBot="1">
      <c r="A14" s="6">
        <v>2024</v>
      </c>
      <c r="B14" s="7">
        <f>'Form 1.4'!I40</f>
        <v>4421.820186260257</v>
      </c>
      <c r="C14" s="11">
        <v>4629.416021389455</v>
      </c>
      <c r="D14" s="11">
        <v>4832.8096574772435</v>
      </c>
      <c r="E14" s="11">
        <v>4943.349677090173</v>
      </c>
      <c r="F14" s="26"/>
      <c r="G14" s="26"/>
      <c r="H14" s="26"/>
    </row>
    <row r="15" spans="1:8" ht="15.75" thickBot="1">
      <c r="A15" s="6">
        <v>2025</v>
      </c>
      <c r="B15" s="7">
        <f>'Form 1.4'!I41</f>
        <v>4404.9697864191</v>
      </c>
      <c r="C15" s="11">
        <v>4611.976139936352</v>
      </c>
      <c r="D15" s="11">
        <v>4814.603553916365</v>
      </c>
      <c r="E15" s="11">
        <v>4924.72714847072</v>
      </c>
      <c r="F15" s="26"/>
      <c r="G15" s="26"/>
      <c r="H15" s="26"/>
    </row>
    <row r="16" spans="1:8" ht="15.75" thickBot="1">
      <c r="A16" s="6">
        <v>2026</v>
      </c>
      <c r="B16" s="7">
        <f>'Form 1.4'!I42</f>
        <v>4383.270111582198</v>
      </c>
      <c r="C16" s="11">
        <v>4589.026404311221</v>
      </c>
      <c r="D16" s="11">
        <v>4790.645520450969</v>
      </c>
      <c r="E16" s="11">
        <v>4900.22112704866</v>
      </c>
      <c r="F16" s="26"/>
      <c r="G16" s="26"/>
      <c r="H16" s="26"/>
    </row>
    <row r="17" spans="1:8" ht="15.75" thickBot="1">
      <c r="A17" s="6">
        <v>2027</v>
      </c>
      <c r="B17" s="7">
        <f>'Form 1.4'!I43</f>
        <v>4354.699058576456</v>
      </c>
      <c r="C17" s="11">
        <v>4559.086292421916</v>
      </c>
      <c r="D17" s="11">
        <v>4759.389988173021</v>
      </c>
      <c r="E17" s="11">
        <v>4868.250692385579</v>
      </c>
      <c r="F17" s="26"/>
      <c r="G17" s="26"/>
      <c r="H17" s="26"/>
    </row>
    <row r="18" spans="1:8" ht="15.75" thickBot="1">
      <c r="A18" s="6">
        <v>2028</v>
      </c>
      <c r="B18" s="7">
        <f>'Form 1.4'!I44</f>
        <v>4321.342600336972</v>
      </c>
      <c r="C18" s="11">
        <v>4524.164253154044</v>
      </c>
      <c r="D18" s="11">
        <v>4722.933647275424</v>
      </c>
      <c r="E18" s="11">
        <v>4830.960491906609</v>
      </c>
      <c r="F18" s="26"/>
      <c r="G18" s="26"/>
      <c r="H18" s="26"/>
    </row>
    <row r="19" ht="13.5" customHeight="1">
      <c r="A19" s="4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32" t="s">
        <v>85</v>
      </c>
      <c r="B1" s="32"/>
      <c r="C1" s="32"/>
      <c r="D1" s="32"/>
      <c r="E1" s="32"/>
      <c r="F1" s="32"/>
      <c r="G1" s="32"/>
      <c r="H1" s="32"/>
    </row>
    <row r="2" spans="1:9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</row>
    <row r="3" spans="1:8" ht="15.75" customHeight="1">
      <c r="A3" s="32" t="s">
        <v>51</v>
      </c>
      <c r="B3" s="32"/>
      <c r="C3" s="32"/>
      <c r="D3" s="32"/>
      <c r="E3" s="32"/>
      <c r="F3" s="32"/>
      <c r="G3" s="32"/>
      <c r="H3" s="32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170.681817</v>
      </c>
      <c r="D6" s="7">
        <v>203.08453</v>
      </c>
      <c r="E6" s="7">
        <v>0</v>
      </c>
      <c r="F6" s="7">
        <v>0.422911</v>
      </c>
      <c r="G6" s="7">
        <v>86.120864</v>
      </c>
      <c r="H6" s="7">
        <v>460.310122</v>
      </c>
    </row>
    <row r="7" spans="1:8" ht="15.75" thickBot="1">
      <c r="A7" s="6">
        <v>1991</v>
      </c>
      <c r="B7" s="7">
        <v>0</v>
      </c>
      <c r="C7" s="7">
        <v>157.41170499999998</v>
      </c>
      <c r="D7" s="7">
        <v>217.318095</v>
      </c>
      <c r="E7" s="7">
        <v>0</v>
      </c>
      <c r="F7" s="7">
        <v>0.331448</v>
      </c>
      <c r="G7" s="7">
        <v>89.66807600000001</v>
      </c>
      <c r="H7" s="7">
        <v>464.729324</v>
      </c>
    </row>
    <row r="8" spans="1:8" ht="15.75" thickBot="1">
      <c r="A8" s="6">
        <v>1992</v>
      </c>
      <c r="B8" s="7">
        <v>0</v>
      </c>
      <c r="C8" s="7">
        <v>146.218951</v>
      </c>
      <c r="D8" s="7">
        <v>213.35628000000003</v>
      </c>
      <c r="E8" s="7">
        <v>0</v>
      </c>
      <c r="F8" s="7">
        <v>0.331231</v>
      </c>
      <c r="G8" s="7">
        <v>77.49214599999999</v>
      </c>
      <c r="H8" s="7">
        <v>437.398608</v>
      </c>
    </row>
    <row r="9" spans="1:8" ht="15.75" thickBot="1">
      <c r="A9" s="6">
        <v>1993</v>
      </c>
      <c r="B9" s="7">
        <v>0</v>
      </c>
      <c r="C9" s="7">
        <v>148.93005</v>
      </c>
      <c r="D9" s="7">
        <v>199.293363</v>
      </c>
      <c r="E9" s="7">
        <v>0</v>
      </c>
      <c r="F9" s="7">
        <v>0.065429</v>
      </c>
      <c r="G9" s="7">
        <v>54.438795999999996</v>
      </c>
      <c r="H9" s="7">
        <v>402.72763799999996</v>
      </c>
    </row>
    <row r="10" spans="1:8" ht="15.75" thickBot="1">
      <c r="A10" s="6">
        <v>1994</v>
      </c>
      <c r="B10" s="7">
        <v>0</v>
      </c>
      <c r="C10" s="7">
        <v>146.135737</v>
      </c>
      <c r="D10" s="7">
        <v>190.26609000000002</v>
      </c>
      <c r="E10" s="7">
        <v>0</v>
      </c>
      <c r="F10" s="7">
        <v>0</v>
      </c>
      <c r="G10" s="7">
        <v>55.543493</v>
      </c>
      <c r="H10" s="7">
        <v>391.94532000000004</v>
      </c>
    </row>
    <row r="11" spans="1:8" ht="15.75" thickBot="1">
      <c r="A11" s="6">
        <v>1995</v>
      </c>
      <c r="B11" s="7">
        <v>0</v>
      </c>
      <c r="C11" s="7">
        <v>147.869728</v>
      </c>
      <c r="D11" s="7">
        <v>192.23727399999999</v>
      </c>
      <c r="E11" s="7">
        <v>0</v>
      </c>
      <c r="F11" s="7">
        <v>0</v>
      </c>
      <c r="G11" s="7">
        <v>51.862008</v>
      </c>
      <c r="H11" s="7">
        <v>391.96900999999997</v>
      </c>
    </row>
    <row r="12" spans="1:8" ht="15.75" thickBot="1">
      <c r="A12" s="6">
        <v>1996</v>
      </c>
      <c r="B12" s="7">
        <v>0</v>
      </c>
      <c r="C12" s="7">
        <v>152.280397</v>
      </c>
      <c r="D12" s="7">
        <v>179.939704</v>
      </c>
      <c r="E12" s="7">
        <v>0</v>
      </c>
      <c r="F12" s="7">
        <v>0</v>
      </c>
      <c r="G12" s="7">
        <v>56.779741</v>
      </c>
      <c r="H12" s="7">
        <v>388.999842</v>
      </c>
    </row>
    <row r="13" spans="1:8" ht="15.75" thickBot="1">
      <c r="A13" s="6">
        <v>1997</v>
      </c>
      <c r="B13" s="7">
        <v>0</v>
      </c>
      <c r="C13" s="7">
        <v>149.79907</v>
      </c>
      <c r="D13" s="7">
        <v>180.596895</v>
      </c>
      <c r="E13" s="7">
        <v>0</v>
      </c>
      <c r="F13" s="7">
        <v>0</v>
      </c>
      <c r="G13" s="7">
        <v>53.674628</v>
      </c>
      <c r="H13" s="7">
        <v>384.070593</v>
      </c>
    </row>
    <row r="14" spans="1:8" ht="15.75" thickBot="1">
      <c r="A14" s="6">
        <v>1998</v>
      </c>
      <c r="B14" s="7">
        <v>0</v>
      </c>
      <c r="C14" s="7">
        <v>141.88896499999998</v>
      </c>
      <c r="D14" s="7">
        <v>171.388889</v>
      </c>
      <c r="E14" s="7">
        <v>0</v>
      </c>
      <c r="F14" s="7">
        <v>0</v>
      </c>
      <c r="G14" s="7">
        <v>53.046482</v>
      </c>
      <c r="H14" s="7">
        <v>366.324336</v>
      </c>
    </row>
    <row r="15" spans="1:8" ht="15.75" thickBot="1">
      <c r="A15" s="6">
        <v>1999</v>
      </c>
      <c r="B15" s="7">
        <v>0.015274473504989</v>
      </c>
      <c r="C15" s="7">
        <v>136.824996</v>
      </c>
      <c r="D15" s="7">
        <v>123.979602</v>
      </c>
      <c r="E15" s="7">
        <v>0</v>
      </c>
      <c r="F15" s="7">
        <v>0</v>
      </c>
      <c r="G15" s="7">
        <v>67.627984</v>
      </c>
      <c r="H15" s="7">
        <v>328.447856473505</v>
      </c>
    </row>
    <row r="16" spans="1:8" ht="15.75" thickBot="1">
      <c r="A16" s="6">
        <v>2000</v>
      </c>
      <c r="B16" s="7">
        <v>0.0713377167509219</v>
      </c>
      <c r="C16" s="7">
        <v>140.91469823691162</v>
      </c>
      <c r="D16" s="7">
        <v>126.036974</v>
      </c>
      <c r="E16" s="7">
        <v>0</v>
      </c>
      <c r="F16" s="7">
        <v>0</v>
      </c>
      <c r="G16" s="7">
        <v>92.270008</v>
      </c>
      <c r="H16" s="7">
        <v>359.29301795366257</v>
      </c>
    </row>
    <row r="17" spans="1:8" ht="15.75" thickBot="1">
      <c r="A17" s="6">
        <v>2001</v>
      </c>
      <c r="B17" s="7">
        <v>0.740501647900198</v>
      </c>
      <c r="C17" s="7">
        <v>124.68167629128223</v>
      </c>
      <c r="D17" s="7">
        <v>153.735609</v>
      </c>
      <c r="E17" s="7">
        <v>0</v>
      </c>
      <c r="F17" s="7">
        <v>0.027649</v>
      </c>
      <c r="G17" s="7">
        <v>94.0847941568</v>
      </c>
      <c r="H17" s="7">
        <v>373.27023009598247</v>
      </c>
    </row>
    <row r="18" spans="1:8" ht="15.75" thickBot="1">
      <c r="A18" s="6">
        <v>2002</v>
      </c>
      <c r="B18" s="7">
        <v>2.65190728279685</v>
      </c>
      <c r="C18" s="7">
        <v>280.0054539581309</v>
      </c>
      <c r="D18" s="7">
        <v>156.89900284</v>
      </c>
      <c r="E18" s="7">
        <v>0</v>
      </c>
      <c r="F18" s="7">
        <v>0.708563</v>
      </c>
      <c r="G18" s="7">
        <v>84.79366840550354</v>
      </c>
      <c r="H18" s="7">
        <v>525.0585954864314</v>
      </c>
    </row>
    <row r="19" spans="1:8" ht="15.75" thickBot="1">
      <c r="A19" s="6">
        <v>2003</v>
      </c>
      <c r="B19" s="7">
        <v>5.27794471459959</v>
      </c>
      <c r="C19" s="7">
        <v>368.35472511857466</v>
      </c>
      <c r="D19" s="7">
        <v>186.2386237616</v>
      </c>
      <c r="E19" s="7">
        <v>0</v>
      </c>
      <c r="F19" s="7">
        <v>0.450696</v>
      </c>
      <c r="G19" s="7">
        <v>92.61420020991542</v>
      </c>
      <c r="H19" s="7">
        <v>652.9361898046897</v>
      </c>
    </row>
    <row r="20" spans="1:8" ht="15.75" thickBot="1">
      <c r="A20" s="6">
        <v>2004</v>
      </c>
      <c r="B20" s="7">
        <v>9.72268706497874</v>
      </c>
      <c r="C20" s="7">
        <v>476.43781583056625</v>
      </c>
      <c r="D20" s="7">
        <v>203.151719003984</v>
      </c>
      <c r="E20" s="7">
        <v>0</v>
      </c>
      <c r="F20" s="7">
        <v>0.114287</v>
      </c>
      <c r="G20" s="7">
        <v>90.4602763769968</v>
      </c>
      <c r="H20" s="7">
        <v>779.8867852765258</v>
      </c>
    </row>
    <row r="21" spans="1:8" ht="15.75" thickBot="1">
      <c r="A21" s="6">
        <v>2005</v>
      </c>
      <c r="B21" s="7">
        <v>14.4277600240263</v>
      </c>
      <c r="C21" s="7">
        <v>515.8063259271207</v>
      </c>
      <c r="D21" s="7">
        <v>204.18756511998293</v>
      </c>
      <c r="E21" s="7">
        <v>0</v>
      </c>
      <c r="F21" s="7">
        <v>0.35623</v>
      </c>
      <c r="G21" s="7">
        <v>101.95917931473979</v>
      </c>
      <c r="H21" s="7">
        <v>836.7370603858697</v>
      </c>
    </row>
    <row r="22" spans="1:8" ht="15.75" thickBot="1">
      <c r="A22" s="6">
        <v>2006</v>
      </c>
      <c r="B22" s="7">
        <v>20.1651255835304</v>
      </c>
      <c r="C22" s="7">
        <v>520.5873341543693</v>
      </c>
      <c r="D22" s="7">
        <v>194.32536349788944</v>
      </c>
      <c r="E22" s="7">
        <v>0</v>
      </c>
      <c r="F22" s="7">
        <v>0.449956</v>
      </c>
      <c r="G22" s="7">
        <v>129.66969160915897</v>
      </c>
      <c r="H22" s="7">
        <v>865.1974708449482</v>
      </c>
    </row>
    <row r="23" spans="1:8" ht="15.75" thickBot="1">
      <c r="A23" s="6">
        <v>2007</v>
      </c>
      <c r="B23" s="7">
        <v>27.2084369340603</v>
      </c>
      <c r="C23" s="7">
        <v>583.9931255854533</v>
      </c>
      <c r="D23" s="7">
        <v>169.9590867466403</v>
      </c>
      <c r="E23" s="7">
        <v>0</v>
      </c>
      <c r="F23" s="7">
        <v>0.415987</v>
      </c>
      <c r="G23" s="7">
        <v>129.48707796525233</v>
      </c>
      <c r="H23" s="7">
        <v>911.0637142314062</v>
      </c>
    </row>
    <row r="24" spans="1:8" ht="15.75" thickBot="1">
      <c r="A24" s="6">
        <v>2008</v>
      </c>
      <c r="B24" s="7">
        <v>34.5699997607825</v>
      </c>
      <c r="C24" s="7">
        <v>609.2810778865789</v>
      </c>
      <c r="D24" s="7">
        <v>186.23362095481983</v>
      </c>
      <c r="E24" s="7">
        <v>0.00894574225637878</v>
      </c>
      <c r="F24" s="7">
        <v>0.447609224623772</v>
      </c>
      <c r="G24" s="7">
        <v>93.06802197468981</v>
      </c>
      <c r="H24" s="7">
        <v>923.6092755437512</v>
      </c>
    </row>
    <row r="25" spans="1:8" ht="15.75" thickBot="1">
      <c r="A25" s="6">
        <v>2009</v>
      </c>
      <c r="B25" s="7">
        <v>46.4025366357437</v>
      </c>
      <c r="C25" s="7">
        <v>604.1470562977055</v>
      </c>
      <c r="D25" s="7">
        <v>166.76762547265784</v>
      </c>
      <c r="E25" s="7">
        <v>0.00885628483381499</v>
      </c>
      <c r="F25" s="7">
        <v>2.18287357141724</v>
      </c>
      <c r="G25" s="7">
        <v>98.02956286414606</v>
      </c>
      <c r="H25" s="7">
        <v>917.5385111265041</v>
      </c>
    </row>
    <row r="26" spans="1:8" ht="15.75" thickBot="1">
      <c r="A26" s="6">
        <v>2010</v>
      </c>
      <c r="B26" s="7">
        <v>71.1323296357863</v>
      </c>
      <c r="C26" s="7">
        <v>600.3990155412167</v>
      </c>
      <c r="D26" s="7">
        <v>163.4530681484906</v>
      </c>
      <c r="E26" s="7">
        <v>0.00876772198547684</v>
      </c>
      <c r="F26" s="7">
        <v>2.17012328096098</v>
      </c>
      <c r="G26" s="7">
        <v>102.65975492114062</v>
      </c>
      <c r="H26" s="7">
        <v>939.8230592495806</v>
      </c>
    </row>
    <row r="27" spans="1:8" ht="15.75" thickBot="1">
      <c r="A27" s="6">
        <v>2011</v>
      </c>
      <c r="B27" s="7">
        <v>96.44170481283301</v>
      </c>
      <c r="C27" s="7">
        <v>625.262263606769</v>
      </c>
      <c r="D27" s="7">
        <v>157.8233024128178</v>
      </c>
      <c r="E27" s="7">
        <v>0.00868004476562207</v>
      </c>
      <c r="F27" s="7">
        <v>7.55993540947375</v>
      </c>
      <c r="G27" s="7">
        <v>76.90025418256388</v>
      </c>
      <c r="H27" s="7">
        <v>963.9961404692231</v>
      </c>
    </row>
    <row r="28" spans="1:8" ht="15.75" thickBot="1">
      <c r="A28" s="6">
        <v>2012</v>
      </c>
      <c r="B28" s="7">
        <v>132.132415819416</v>
      </c>
      <c r="C28" s="7">
        <v>611.2707674432587</v>
      </c>
      <c r="D28" s="7">
        <v>169.68950772956575</v>
      </c>
      <c r="E28" s="7">
        <v>0.00859324431796585</v>
      </c>
      <c r="F28" s="7">
        <v>7.48769831537901</v>
      </c>
      <c r="G28" s="7">
        <v>117.32504927429223</v>
      </c>
      <c r="H28" s="7">
        <v>1037.9140318262296</v>
      </c>
    </row>
    <row r="29" spans="1:8" ht="15.75" thickBot="1">
      <c r="A29" s="6">
        <v>2013</v>
      </c>
      <c r="B29" s="7">
        <v>199.274553108036</v>
      </c>
      <c r="C29" s="7">
        <v>648.6805911423365</v>
      </c>
      <c r="D29" s="7">
        <v>176.22019731717313</v>
      </c>
      <c r="E29" s="7">
        <v>0.21349131187478618</v>
      </c>
      <c r="F29" s="7">
        <v>7.41618359222522</v>
      </c>
      <c r="G29" s="7">
        <v>116.89196847837097</v>
      </c>
      <c r="H29" s="7">
        <v>1148.6969849500165</v>
      </c>
    </row>
    <row r="30" spans="1:8" ht="15.75" thickBot="1">
      <c r="A30" s="6">
        <v>2014</v>
      </c>
      <c r="B30" s="7">
        <v>331.857474103511</v>
      </c>
      <c r="C30" s="7">
        <v>699.4120624842963</v>
      </c>
      <c r="D30" s="7">
        <v>159.83388857039813</v>
      </c>
      <c r="E30" s="7">
        <v>0.21135639875603834</v>
      </c>
      <c r="F30" s="7">
        <v>7.34538401630297</v>
      </c>
      <c r="G30" s="7">
        <v>125.77698863012904</v>
      </c>
      <c r="H30" s="7">
        <v>1324.4371542033932</v>
      </c>
    </row>
    <row r="31" spans="1:8" ht="15.75" thickBot="1">
      <c r="A31" s="6">
        <v>2015</v>
      </c>
      <c r="B31" s="7">
        <v>534.9664918016141</v>
      </c>
      <c r="C31" s="7">
        <v>720.27123054028</v>
      </c>
      <c r="D31" s="7">
        <v>157.79349130433985</v>
      </c>
      <c r="E31" s="7">
        <v>0.20924283476847794</v>
      </c>
      <c r="F31" s="7">
        <v>7.2752924361399405</v>
      </c>
      <c r="G31" s="7">
        <v>165.90167088627055</v>
      </c>
      <c r="H31" s="7">
        <v>1586.417419803413</v>
      </c>
    </row>
    <row r="32" spans="1:8" ht="15.75" thickBot="1">
      <c r="A32" s="6">
        <v>2016</v>
      </c>
      <c r="B32" s="7">
        <v>893.9494799406054</v>
      </c>
      <c r="C32" s="7">
        <v>861.64641589886</v>
      </c>
      <c r="D32" s="7">
        <v>176.70809105423365</v>
      </c>
      <c r="E32" s="7">
        <v>0.24505131382564627</v>
      </c>
      <c r="F32" s="7">
        <v>7.30528154212929</v>
      </c>
      <c r="G32" s="7">
        <v>180.07024352090272</v>
      </c>
      <c r="H32" s="7">
        <v>2119.9245632705565</v>
      </c>
    </row>
    <row r="33" spans="1:8" ht="15.75" thickBot="1">
      <c r="A33" s="6">
        <v>2017</v>
      </c>
      <c r="B33" s="7">
        <v>1215.8360379406631</v>
      </c>
      <c r="C33" s="7">
        <v>909.8598605921927</v>
      </c>
      <c r="D33" s="7">
        <v>178.54038245298665</v>
      </c>
      <c r="E33" s="7">
        <v>0.22639686393286435</v>
      </c>
      <c r="F33" s="7">
        <v>7.83464786168131</v>
      </c>
      <c r="G33" s="7">
        <v>197.0844457237142</v>
      </c>
      <c r="H33" s="7">
        <v>2509.381771435171</v>
      </c>
    </row>
    <row r="34" spans="1:8" ht="15.75" thickBot="1">
      <c r="A34" s="6">
        <v>2018</v>
      </c>
      <c r="B34" s="7">
        <v>1493.1594993592603</v>
      </c>
      <c r="C34" s="7">
        <v>939.1086108537578</v>
      </c>
      <c r="D34" s="7">
        <v>181.57261585725112</v>
      </c>
      <c r="E34" s="7">
        <v>0.227275559315786</v>
      </c>
      <c r="F34" s="7">
        <v>8.07131554287006</v>
      </c>
      <c r="G34" s="7">
        <v>202.97194298503234</v>
      </c>
      <c r="H34" s="7">
        <v>2825.1112601574873</v>
      </c>
    </row>
    <row r="35" spans="1:8" ht="15.75" thickBot="1">
      <c r="A35" s="6">
        <v>2019</v>
      </c>
      <c r="B35" s="7">
        <v>1761.4770317959374</v>
      </c>
      <c r="C35" s="7">
        <v>970.7392682991813</v>
      </c>
      <c r="D35" s="7">
        <v>184.58209170236177</v>
      </c>
      <c r="E35" s="7">
        <v>0.22945065245522928</v>
      </c>
      <c r="F35" s="7">
        <v>8.29532562023101</v>
      </c>
      <c r="G35" s="7">
        <v>206.66554296489053</v>
      </c>
      <c r="H35" s="7">
        <v>3131.988711035057</v>
      </c>
    </row>
    <row r="36" spans="1:8" ht="15.75" thickBot="1">
      <c r="A36" s="6">
        <v>2020</v>
      </c>
      <c r="B36" s="7">
        <v>2004.1031564843045</v>
      </c>
      <c r="C36" s="7">
        <v>1005.3179666966478</v>
      </c>
      <c r="D36" s="7">
        <v>187.56948513991836</v>
      </c>
      <c r="E36" s="7">
        <v>0.23201257412784976</v>
      </c>
      <c r="F36" s="7">
        <v>8.50946845754629</v>
      </c>
      <c r="G36" s="7">
        <v>210.3084909464242</v>
      </c>
      <c r="H36" s="7">
        <v>3416.040580298969</v>
      </c>
    </row>
    <row r="37" spans="1:8" ht="15.75" thickBot="1">
      <c r="A37" s="6">
        <v>2021</v>
      </c>
      <c r="B37" s="7">
        <v>2209.1553141569993</v>
      </c>
      <c r="C37" s="7">
        <v>1042.0901959985376</v>
      </c>
      <c r="D37" s="7">
        <v>190.53543854289816</v>
      </c>
      <c r="E37" s="7">
        <v>0.2347503703281843</v>
      </c>
      <c r="F37" s="7">
        <v>8.715421049529956</v>
      </c>
      <c r="G37" s="7">
        <v>213.91252011911905</v>
      </c>
      <c r="H37" s="7">
        <v>3664.6436402374125</v>
      </c>
    </row>
    <row r="38" spans="1:8" ht="15.75" thickBot="1">
      <c r="A38" s="6">
        <v>2022</v>
      </c>
      <c r="B38" s="7">
        <v>2389.1219732800723</v>
      </c>
      <c r="C38" s="7">
        <v>1080.9514186551971</v>
      </c>
      <c r="D38" s="7">
        <v>193.48056739685256</v>
      </c>
      <c r="E38" s="7">
        <v>0.23758890714140907</v>
      </c>
      <c r="F38" s="7">
        <v>8.91426344514574</v>
      </c>
      <c r="G38" s="7">
        <v>217.48514547121968</v>
      </c>
      <c r="H38" s="7">
        <v>3890.190957155629</v>
      </c>
    </row>
    <row r="39" spans="1:8" ht="15.75" thickBot="1">
      <c r="A39" s="6">
        <v>2023</v>
      </c>
      <c r="B39" s="7">
        <v>2545.891473618224</v>
      </c>
      <c r="C39" s="7">
        <v>1122.1080296840714</v>
      </c>
      <c r="D39" s="7">
        <v>196.40546425140835</v>
      </c>
      <c r="E39" s="7">
        <v>0.24049463955325479</v>
      </c>
      <c r="F39" s="7">
        <v>9.106731927978242</v>
      </c>
      <c r="G39" s="7">
        <v>221.03145694787844</v>
      </c>
      <c r="H39" s="7">
        <v>4094.7836510691136</v>
      </c>
    </row>
    <row r="40" spans="1:8" ht="15.75" thickBot="1">
      <c r="A40" s="6">
        <v>2024</v>
      </c>
      <c r="B40" s="7">
        <v>2682.260863850888</v>
      </c>
      <c r="C40" s="7">
        <v>1166.3104920852754</v>
      </c>
      <c r="D40" s="7">
        <v>199.3107014789894</v>
      </c>
      <c r="E40" s="7">
        <v>0.24345027412624048</v>
      </c>
      <c r="F40" s="7">
        <v>9.293353248431039</v>
      </c>
      <c r="G40" s="7">
        <v>224.55506900153998</v>
      </c>
      <c r="H40" s="7">
        <v>4281.97392993925</v>
      </c>
    </row>
    <row r="41" spans="1:8" ht="15.75" thickBot="1">
      <c r="A41" s="6">
        <v>2025</v>
      </c>
      <c r="B41" s="7">
        <v>2801.5735922198533</v>
      </c>
      <c r="C41" s="7">
        <v>1213.0764858867</v>
      </c>
      <c r="D41" s="7">
        <v>202.1968332745202</v>
      </c>
      <c r="E41" s="7">
        <v>0.24644594409017304</v>
      </c>
      <c r="F41" s="7">
        <v>9.474520373483333</v>
      </c>
      <c r="G41" s="7">
        <v>228.0586554042203</v>
      </c>
      <c r="H41" s="7">
        <v>4454.626533102867</v>
      </c>
    </row>
    <row r="42" spans="1:8" ht="15.75" thickBot="1">
      <c r="A42" s="6">
        <v>2026</v>
      </c>
      <c r="B42" s="7">
        <v>2907.303247780443</v>
      </c>
      <c r="C42" s="7">
        <v>1262.9340333146445</v>
      </c>
      <c r="D42" s="7">
        <v>205.06439715714046</v>
      </c>
      <c r="E42" s="7">
        <v>0.24947557216788543</v>
      </c>
      <c r="F42" s="7">
        <v>9.650537470024348</v>
      </c>
      <c r="G42" s="7">
        <v>231.54426610382825</v>
      </c>
      <c r="H42" s="7">
        <v>4616.745957398249</v>
      </c>
    </row>
    <row r="43" spans="1:8" ht="15.75" thickBot="1">
      <c r="A43" s="6">
        <v>2027</v>
      </c>
      <c r="B43" s="7">
        <v>3006.9422824027756</v>
      </c>
      <c r="C43" s="7">
        <v>1315.128498801385</v>
      </c>
      <c r="D43" s="7">
        <v>207.9139151359969</v>
      </c>
      <c r="E43" s="7">
        <v>0.252535180722313</v>
      </c>
      <c r="F43" s="7">
        <v>9.821647778005024</v>
      </c>
      <c r="G43" s="7">
        <v>235.01352307363908</v>
      </c>
      <c r="H43" s="7">
        <v>4775.072402372524</v>
      </c>
    </row>
    <row r="44" spans="1:8" ht="15.75" thickBot="1">
      <c r="A44" s="6">
        <v>2028</v>
      </c>
      <c r="B44" s="7">
        <v>3095.728107093654</v>
      </c>
      <c r="C44" s="7">
        <v>1373.1109862906949</v>
      </c>
      <c r="D44" s="7">
        <v>210.7458946435668</v>
      </c>
      <c r="E44" s="7">
        <v>0.2556220325170937</v>
      </c>
      <c r="F44" s="7">
        <v>9.988051515191325</v>
      </c>
      <c r="G44" s="7">
        <v>238.46774581216155</v>
      </c>
      <c r="H44" s="7">
        <v>4928.296407387786</v>
      </c>
    </row>
    <row r="45" spans="1:8" ht="15">
      <c r="A45" s="27"/>
      <c r="B45" s="28"/>
      <c r="C45" s="28"/>
      <c r="D45" s="28"/>
      <c r="E45" s="28"/>
      <c r="F45" s="28"/>
      <c r="G45" s="28"/>
      <c r="H45" s="28"/>
    </row>
    <row r="46" spans="1:8" ht="15">
      <c r="A46" s="27"/>
      <c r="B46" s="28"/>
      <c r="C46" s="28"/>
      <c r="D46" s="28"/>
      <c r="E46" s="28"/>
      <c r="F46" s="28"/>
      <c r="G46" s="28"/>
      <c r="H46" s="28"/>
    </row>
    <row r="47" spans="1:10" ht="13.5" customHeight="1">
      <c r="A47" s="4"/>
      <c r="J47" s="1" t="s">
        <v>0</v>
      </c>
    </row>
    <row r="48" spans="1:8" ht="15.75">
      <c r="A48" s="38" t="s">
        <v>24</v>
      </c>
      <c r="B48" s="38"/>
      <c r="C48" s="38"/>
      <c r="D48" s="38"/>
      <c r="E48" s="38"/>
      <c r="F48" s="38"/>
      <c r="G48" s="38"/>
      <c r="H48" s="38"/>
    </row>
    <row r="49" spans="1:8" ht="15">
      <c r="A49" s="8" t="s">
        <v>25</v>
      </c>
      <c r="B49" s="14" t="s">
        <v>59</v>
      </c>
      <c r="C49" s="13">
        <f aca="true" t="shared" si="0" ref="C49:H49">EXP((LN(C16/C6)/10))-1</f>
        <v>-0.018982163245377714</v>
      </c>
      <c r="D49" s="13">
        <f t="shared" si="0"/>
        <v>-0.04658470980564311</v>
      </c>
      <c r="E49" s="14" t="s">
        <v>59</v>
      </c>
      <c r="F49" s="14" t="s">
        <v>59</v>
      </c>
      <c r="G49" s="13">
        <f t="shared" si="0"/>
        <v>0.0069205816430260025</v>
      </c>
      <c r="H49" s="13">
        <f t="shared" si="0"/>
        <v>-0.02447180665010673</v>
      </c>
    </row>
    <row r="50" spans="1:8" ht="15">
      <c r="A50" s="8" t="s">
        <v>26</v>
      </c>
      <c r="B50" s="13">
        <f>EXP((LN(B31/B16)/15))-1</f>
        <v>0.8127329334598421</v>
      </c>
      <c r="C50" s="13">
        <f aca="true" t="shared" si="1" ref="C50:H50">EXP((LN(C31/C16)/15))-1</f>
        <v>0.11490017823710041</v>
      </c>
      <c r="D50" s="13">
        <f t="shared" si="1"/>
        <v>0.01509356466542311</v>
      </c>
      <c r="E50" s="14" t="s">
        <v>59</v>
      </c>
      <c r="F50" s="14" t="s">
        <v>59</v>
      </c>
      <c r="G50" s="13">
        <f t="shared" si="1"/>
        <v>0.03988667551664293</v>
      </c>
      <c r="H50" s="13">
        <f t="shared" si="1"/>
        <v>0.10407331380902907</v>
      </c>
    </row>
    <row r="51" spans="1:8" ht="15">
      <c r="A51" s="8" t="s">
        <v>27</v>
      </c>
      <c r="B51" s="13">
        <f aca="true" t="shared" si="2" ref="B51:H51">EXP((LN(B36/B31)/5))-1</f>
        <v>0.30232296324836083</v>
      </c>
      <c r="C51" s="13">
        <f t="shared" si="2"/>
        <v>0.06896005111658465</v>
      </c>
      <c r="D51" s="13">
        <f t="shared" si="2"/>
        <v>0.03517701452454669</v>
      </c>
      <c r="E51" s="13">
        <f t="shared" si="2"/>
        <v>0.02087409942618157</v>
      </c>
      <c r="F51" s="13">
        <f t="shared" si="2"/>
        <v>0.03183533375245928</v>
      </c>
      <c r="G51" s="13">
        <f t="shared" si="2"/>
        <v>0.04857912944338083</v>
      </c>
      <c r="H51" s="13">
        <f t="shared" si="2"/>
        <v>0.16579210600122773</v>
      </c>
    </row>
    <row r="52" spans="1:8" ht="15">
      <c r="A52" s="8" t="s">
        <v>58</v>
      </c>
      <c r="B52" s="13">
        <f aca="true" t="shared" si="3" ref="B52:H52">EXP((LN(B44/B31)/13))-1</f>
        <v>0.1445873473491197</v>
      </c>
      <c r="C52" s="13">
        <f t="shared" si="3"/>
        <v>0.05088352271741492</v>
      </c>
      <c r="D52" s="13">
        <f t="shared" si="3"/>
        <v>0.022508497774803793</v>
      </c>
      <c r="E52" s="13">
        <f t="shared" si="3"/>
        <v>0.01551953881087953</v>
      </c>
      <c r="F52" s="13">
        <f t="shared" si="3"/>
        <v>0.02467690444840409</v>
      </c>
      <c r="G52" s="13">
        <f t="shared" si="3"/>
        <v>0.028303828638242212</v>
      </c>
      <c r="H52" s="13">
        <f t="shared" si="3"/>
        <v>0.09110775450238218</v>
      </c>
    </row>
    <row r="53" ht="13.5" customHeight="1">
      <c r="A53" s="4"/>
    </row>
  </sheetData>
  <sheetProtection/>
  <mergeCells count="4">
    <mergeCell ref="A48:H48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32" t="s">
        <v>86</v>
      </c>
      <c r="C1" s="32"/>
      <c r="D1" s="32"/>
      <c r="E1" s="32"/>
      <c r="F1" s="32"/>
      <c r="G1" s="16"/>
      <c r="H1" s="16"/>
    </row>
    <row r="2" spans="2:10" ht="15.75" customHeight="1">
      <c r="B2" s="33" t="s">
        <v>78</v>
      </c>
      <c r="C2" s="32"/>
      <c r="D2" s="32"/>
      <c r="E2" s="32"/>
      <c r="F2" s="32"/>
      <c r="G2" s="32"/>
      <c r="H2" s="16"/>
      <c r="I2" s="16"/>
      <c r="J2" s="16"/>
    </row>
    <row r="3" spans="1:8" ht="15.75" customHeight="1">
      <c r="A3" s="32" t="s">
        <v>52</v>
      </c>
      <c r="B3" s="32"/>
      <c r="C3" s="32"/>
      <c r="D3" s="32"/>
      <c r="E3" s="32"/>
      <c r="F3" s="32"/>
      <c r="G3" s="32"/>
      <c r="H3" s="32"/>
    </row>
    <row r="4" ht="13.5" customHeight="1" thickBot="1">
      <c r="A4" s="4"/>
    </row>
    <row r="5" spans="1:6" ht="39.75" thickBot="1">
      <c r="A5" s="5" t="s">
        <v>11</v>
      </c>
      <c r="B5" s="5" t="s">
        <v>53</v>
      </c>
      <c r="C5" s="5" t="s">
        <v>74</v>
      </c>
      <c r="D5" s="5" t="s">
        <v>75</v>
      </c>
      <c r="E5" s="5" t="s">
        <v>54</v>
      </c>
      <c r="F5" s="5" t="s">
        <v>76</v>
      </c>
    </row>
    <row r="6" spans="1:6" ht="15.75" thickBot="1">
      <c r="A6" s="6">
        <v>1990</v>
      </c>
      <c r="B6" s="7">
        <v>2682.6644</v>
      </c>
      <c r="C6" s="7">
        <v>948.3600489</v>
      </c>
      <c r="D6" s="7">
        <v>95515.70451557444</v>
      </c>
      <c r="E6" s="7">
        <v>9190.426858345465</v>
      </c>
      <c r="F6" s="7">
        <v>468.58069437273184</v>
      </c>
    </row>
    <row r="7" spans="1:6" ht="15.75" thickBot="1">
      <c r="A7" s="6">
        <v>1991</v>
      </c>
      <c r="B7" s="7">
        <v>2739.33500658</v>
      </c>
      <c r="C7" s="7">
        <v>963.3294559600001</v>
      </c>
      <c r="D7" s="7">
        <v>96323.40342077351</v>
      </c>
      <c r="E7" s="7">
        <v>8968.81599904885</v>
      </c>
      <c r="F7" s="7">
        <v>491.045828390047</v>
      </c>
    </row>
    <row r="8" spans="1:6" ht="15.75" thickBot="1">
      <c r="A8" s="6">
        <v>1992</v>
      </c>
      <c r="B8" s="7">
        <v>2782.5919681600003</v>
      </c>
      <c r="C8" s="7">
        <v>978.78699772</v>
      </c>
      <c r="D8" s="7">
        <v>99161.28032671633</v>
      </c>
      <c r="E8" s="7">
        <v>9155.59305044731</v>
      </c>
      <c r="F8" s="7">
        <v>506.81794986147963</v>
      </c>
    </row>
    <row r="9" spans="1:6" ht="15.75" thickBot="1">
      <c r="A9" s="6">
        <v>1993</v>
      </c>
      <c r="B9" s="7">
        <v>2796.85961236</v>
      </c>
      <c r="C9" s="7">
        <v>990.20106182</v>
      </c>
      <c r="D9" s="7">
        <v>99182.9199119465</v>
      </c>
      <c r="E9" s="7">
        <v>9017.121036006407</v>
      </c>
      <c r="F9" s="7">
        <v>516.0417304876916</v>
      </c>
    </row>
    <row r="10" spans="1:6" ht="15.75" thickBot="1">
      <c r="A10" s="6">
        <v>1994</v>
      </c>
      <c r="B10" s="7">
        <v>2815.65618796</v>
      </c>
      <c r="C10" s="7">
        <v>1000.29677234</v>
      </c>
      <c r="D10" s="7">
        <v>100133.15869126888</v>
      </c>
      <c r="E10" s="7">
        <v>9343.32194417483</v>
      </c>
      <c r="F10" s="7">
        <v>523.3528978556009</v>
      </c>
    </row>
    <row r="11" spans="1:6" ht="15.75" thickBot="1">
      <c r="A11" s="6">
        <v>1995</v>
      </c>
      <c r="B11" s="7">
        <v>2825.9076388</v>
      </c>
      <c r="C11" s="7">
        <v>1010.519455</v>
      </c>
      <c r="D11" s="7">
        <v>102888.12789741642</v>
      </c>
      <c r="E11" s="7">
        <v>9521.735797864347</v>
      </c>
      <c r="F11" s="7">
        <v>530.9123708146434</v>
      </c>
    </row>
    <row r="12" spans="1:6" ht="15.75" thickBot="1">
      <c r="A12" s="6">
        <v>1996</v>
      </c>
      <c r="B12" s="7">
        <v>2844.9032857</v>
      </c>
      <c r="C12" s="7">
        <v>1020.5055400199999</v>
      </c>
      <c r="D12" s="7">
        <v>107996.80392589147</v>
      </c>
      <c r="E12" s="7">
        <v>10042.879314750317</v>
      </c>
      <c r="F12" s="7">
        <v>538.6509688353274</v>
      </c>
    </row>
    <row r="13" spans="1:6" ht="15.75" thickBot="1">
      <c r="A13" s="6">
        <v>1997</v>
      </c>
      <c r="B13" s="7">
        <v>2906.13814752</v>
      </c>
      <c r="C13" s="7">
        <v>1030.91818948</v>
      </c>
      <c r="D13" s="7">
        <v>113887.5045762266</v>
      </c>
      <c r="E13" s="7">
        <v>11162.388463901096</v>
      </c>
      <c r="F13" s="7">
        <v>547.0611772867817</v>
      </c>
    </row>
    <row r="14" spans="1:6" ht="15.75" thickBot="1">
      <c r="A14" s="6">
        <v>1998</v>
      </c>
      <c r="B14" s="7">
        <v>2960.0358440799996</v>
      </c>
      <c r="C14" s="7">
        <v>1042.69200114</v>
      </c>
      <c r="D14" s="7">
        <v>124507.39981515905</v>
      </c>
      <c r="E14" s="7">
        <v>12310.991993746258</v>
      </c>
      <c r="F14" s="7">
        <v>556.5190347996763</v>
      </c>
    </row>
    <row r="15" spans="1:6" ht="15.75" thickBot="1">
      <c r="A15" s="6">
        <v>1999</v>
      </c>
      <c r="B15" s="7">
        <v>3019.23420788</v>
      </c>
      <c r="C15" s="7">
        <v>1057.1908166199999</v>
      </c>
      <c r="D15" s="7">
        <v>132486.6926656167</v>
      </c>
      <c r="E15" s="7">
        <v>13993.145356036184</v>
      </c>
      <c r="F15" s="7">
        <v>570.3691457262902</v>
      </c>
    </row>
    <row r="16" spans="1:6" ht="15.75" thickBot="1">
      <c r="A16" s="6">
        <v>2000</v>
      </c>
      <c r="B16" s="7">
        <v>3079.8019732999996</v>
      </c>
      <c r="C16" s="7">
        <v>1077.0757847</v>
      </c>
      <c r="D16" s="7">
        <v>142082.26248905493</v>
      </c>
      <c r="E16" s="7">
        <v>15548.594513364043</v>
      </c>
      <c r="F16" s="7">
        <v>588.5998879164911</v>
      </c>
    </row>
    <row r="17" spans="1:6" ht="15.75" thickBot="1">
      <c r="A17" s="6">
        <v>2001</v>
      </c>
      <c r="B17" s="7">
        <v>3126.8643258</v>
      </c>
      <c r="C17" s="7">
        <v>1085.63763915</v>
      </c>
      <c r="D17" s="7">
        <v>143587.30439150313</v>
      </c>
      <c r="E17" s="7">
        <v>14960.36724155311</v>
      </c>
      <c r="F17" s="7">
        <v>607.8823130459159</v>
      </c>
    </row>
    <row r="18" spans="1:6" ht="15.75" thickBot="1">
      <c r="A18" s="6">
        <v>2002</v>
      </c>
      <c r="B18" s="7">
        <v>3171.5786448000003</v>
      </c>
      <c r="C18" s="7">
        <v>1097.7353104</v>
      </c>
      <c r="D18" s="7">
        <v>147225.94906743476</v>
      </c>
      <c r="E18" s="7">
        <v>14644.78608708943</v>
      </c>
      <c r="F18" s="7">
        <v>623.7377166791649</v>
      </c>
    </row>
    <row r="19" spans="1:6" ht="15.75" thickBot="1">
      <c r="A19" s="6">
        <v>2003</v>
      </c>
      <c r="B19" s="7">
        <v>3209.5646116499997</v>
      </c>
      <c r="C19" s="7">
        <v>1110.82729775</v>
      </c>
      <c r="D19" s="7">
        <v>153136.03482669682</v>
      </c>
      <c r="E19" s="7">
        <v>15996.659170075616</v>
      </c>
      <c r="F19" s="7">
        <v>637.9350821597477</v>
      </c>
    </row>
    <row r="20" spans="1:6" ht="15.75" thickBot="1">
      <c r="A20" s="6">
        <v>2004</v>
      </c>
      <c r="B20" s="7">
        <v>3232.7255102</v>
      </c>
      <c r="C20" s="7">
        <v>1123.9322047</v>
      </c>
      <c r="D20" s="7">
        <v>162568.4529163842</v>
      </c>
      <c r="E20" s="7">
        <v>17496.265022960084</v>
      </c>
      <c r="F20" s="7">
        <v>651.0283548274261</v>
      </c>
    </row>
    <row r="21" spans="1:6" ht="15.75" thickBot="1">
      <c r="A21" s="6">
        <v>2005</v>
      </c>
      <c r="B21" s="7">
        <v>3241.7493193500004</v>
      </c>
      <c r="C21" s="7">
        <v>1137.5254043500001</v>
      </c>
      <c r="D21" s="7">
        <v>165434.14027794695</v>
      </c>
      <c r="E21" s="7">
        <v>18937.722288711622</v>
      </c>
      <c r="F21" s="7">
        <v>664.0095015480731</v>
      </c>
    </row>
    <row r="22" spans="1:6" ht="15.75" thickBot="1">
      <c r="A22" s="6">
        <v>2006</v>
      </c>
      <c r="B22" s="7">
        <v>3256.4890958</v>
      </c>
      <c r="C22" s="7">
        <v>1151.2732760000001</v>
      </c>
      <c r="D22" s="7">
        <v>169311.45712660733</v>
      </c>
      <c r="E22" s="7">
        <v>20041.14259521323</v>
      </c>
      <c r="F22" s="7">
        <v>672.7684339835123</v>
      </c>
    </row>
    <row r="23" spans="1:6" ht="15.75" thickBot="1">
      <c r="A23" s="6">
        <v>2007</v>
      </c>
      <c r="B23" s="7">
        <v>3291.0245770500005</v>
      </c>
      <c r="C23" s="7">
        <v>1160.7472704000002</v>
      </c>
      <c r="D23" s="7">
        <v>169079.89620027383</v>
      </c>
      <c r="E23" s="7">
        <v>21827.928584082612</v>
      </c>
      <c r="F23" s="7">
        <v>684.474242571086</v>
      </c>
    </row>
    <row r="24" spans="1:6" ht="15.75" thickBot="1">
      <c r="A24" s="6">
        <v>2008</v>
      </c>
      <c r="B24" s="7">
        <v>3331.942350800001</v>
      </c>
      <c r="C24" s="7">
        <v>1169.9871519000003</v>
      </c>
      <c r="D24" s="7">
        <v>169762.1387996308</v>
      </c>
      <c r="E24" s="7">
        <v>22046.48593905853</v>
      </c>
      <c r="F24" s="7">
        <v>694.4408704087939</v>
      </c>
    </row>
    <row r="25" spans="1:6" ht="15.75" thickBot="1">
      <c r="A25" s="6">
        <v>2009</v>
      </c>
      <c r="B25" s="7">
        <v>3362.0706976000006</v>
      </c>
      <c r="C25" s="7">
        <v>1177.8076174</v>
      </c>
      <c r="D25" s="7">
        <v>162523.56988989416</v>
      </c>
      <c r="E25" s="7">
        <v>22380.415895234957</v>
      </c>
      <c r="F25" s="7">
        <v>703.1480835959039</v>
      </c>
    </row>
    <row r="26" spans="1:6" ht="15.75" thickBot="1">
      <c r="A26" s="6">
        <v>2010</v>
      </c>
      <c r="B26" s="7">
        <v>3388.7593672000003</v>
      </c>
      <c r="C26" s="7">
        <v>1180.7588164000001</v>
      </c>
      <c r="D26" s="7">
        <v>166107.63529148287</v>
      </c>
      <c r="E26" s="7">
        <v>22943.28007803483</v>
      </c>
      <c r="F26" s="7">
        <v>707.7628585935831</v>
      </c>
    </row>
    <row r="27" spans="1:6" ht="15.75" thickBot="1">
      <c r="A27" s="6">
        <v>2011</v>
      </c>
      <c r="B27" s="7">
        <v>3428.9590544675</v>
      </c>
      <c r="C27" s="7">
        <v>1184.6907503325</v>
      </c>
      <c r="D27" s="7">
        <v>173482.32956070488</v>
      </c>
      <c r="E27" s="7">
        <v>23155.930940924278</v>
      </c>
      <c r="F27" s="7">
        <v>710.2617405893068</v>
      </c>
    </row>
    <row r="28" spans="1:6" ht="15.75" thickBot="1">
      <c r="A28" s="6">
        <v>2012</v>
      </c>
      <c r="B28" s="7">
        <v>3472.65686102</v>
      </c>
      <c r="C28" s="7">
        <v>1189.33141339</v>
      </c>
      <c r="D28" s="7">
        <v>179138.65688619777</v>
      </c>
      <c r="E28" s="7">
        <v>24637.034532403</v>
      </c>
      <c r="F28" s="7">
        <v>713.375852659388</v>
      </c>
    </row>
    <row r="29" spans="1:6" ht="15.75" thickBot="1">
      <c r="A29" s="6">
        <v>2013</v>
      </c>
      <c r="B29" s="7">
        <v>3511.4481634850004</v>
      </c>
      <c r="C29" s="7">
        <v>1195.6141182475</v>
      </c>
      <c r="D29" s="7">
        <v>181313.4524263997</v>
      </c>
      <c r="E29" s="7">
        <v>25831.078068524323</v>
      </c>
      <c r="F29" s="7">
        <v>718.7355136988103</v>
      </c>
    </row>
    <row r="30" spans="1:6" ht="15.75" thickBot="1">
      <c r="A30" s="6">
        <v>2014</v>
      </c>
      <c r="B30" s="7">
        <v>3555.3869857600007</v>
      </c>
      <c r="C30" s="7">
        <v>1203.4121687200002</v>
      </c>
      <c r="D30" s="7">
        <v>188601.7746813581</v>
      </c>
      <c r="E30" s="7">
        <v>27337.98420715897</v>
      </c>
      <c r="F30" s="7">
        <v>721.8490883789709</v>
      </c>
    </row>
    <row r="31" spans="1:6" ht="15.75" thickBot="1">
      <c r="A31" s="6">
        <v>2015</v>
      </c>
      <c r="B31" s="7">
        <v>3585.9502750750003</v>
      </c>
      <c r="C31" s="7">
        <v>1212.8090484250001</v>
      </c>
      <c r="D31" s="7">
        <v>196420.75798801685</v>
      </c>
      <c r="E31" s="7">
        <v>28450.29789013643</v>
      </c>
      <c r="F31" s="7">
        <v>724.3453498515805</v>
      </c>
    </row>
    <row r="32" spans="1:6" ht="15.75" thickBot="1">
      <c r="A32" s="6">
        <v>2016</v>
      </c>
      <c r="B32" s="7">
        <v>3615.4808713350008</v>
      </c>
      <c r="C32" s="7">
        <v>1239.9907984750002</v>
      </c>
      <c r="D32" s="7">
        <v>200517.62253140745</v>
      </c>
      <c r="E32" s="7">
        <v>28384.901380790016</v>
      </c>
      <c r="F32" s="7">
        <v>729.3550014836106</v>
      </c>
    </row>
    <row r="33" spans="1:6" ht="15.75" thickBot="1">
      <c r="A33" s="6">
        <v>2017</v>
      </c>
      <c r="B33" s="7">
        <v>3645.884708337501</v>
      </c>
      <c r="C33" s="7">
        <v>1250.1454427925003</v>
      </c>
      <c r="D33" s="7">
        <v>204204.7518832917</v>
      </c>
      <c r="E33" s="7">
        <v>28344.520044300054</v>
      </c>
      <c r="F33" s="7">
        <v>740.8025570013504</v>
      </c>
    </row>
    <row r="34" spans="1:6" ht="15.75" thickBot="1">
      <c r="A34" s="6">
        <v>2018</v>
      </c>
      <c r="B34" s="7">
        <v>3675.6543780400007</v>
      </c>
      <c r="C34" s="7">
        <v>1260.7601689800003</v>
      </c>
      <c r="D34" s="7">
        <v>207868.8383445055</v>
      </c>
      <c r="E34" s="7">
        <v>28897.966551502177</v>
      </c>
      <c r="F34" s="7">
        <v>751.8098372633041</v>
      </c>
    </row>
    <row r="35" spans="1:6" ht="15.75" thickBot="1">
      <c r="A35" s="6">
        <v>2019</v>
      </c>
      <c r="B35" s="7">
        <v>3705.624727725001</v>
      </c>
      <c r="C35" s="7">
        <v>1270.9734796400003</v>
      </c>
      <c r="D35" s="7">
        <v>212367.19094425213</v>
      </c>
      <c r="E35" s="7">
        <v>29659.04605168531</v>
      </c>
      <c r="F35" s="7">
        <v>762.2528852248295</v>
      </c>
    </row>
    <row r="36" spans="1:6" ht="15.75" thickBot="1">
      <c r="A36" s="6">
        <v>2020</v>
      </c>
      <c r="B36" s="7">
        <v>3735.6971084250013</v>
      </c>
      <c r="C36" s="7">
        <v>1281.3368621500003</v>
      </c>
      <c r="D36" s="7">
        <v>217550.8625425235</v>
      </c>
      <c r="E36" s="7">
        <v>30223.575980543086</v>
      </c>
      <c r="F36" s="7">
        <v>772.1920808310331</v>
      </c>
    </row>
    <row r="37" spans="1:6" ht="15.75" thickBot="1">
      <c r="A37" s="6">
        <v>2021</v>
      </c>
      <c r="B37" s="7">
        <v>3765.0804763650012</v>
      </c>
      <c r="C37" s="7">
        <v>1292.0702123225003</v>
      </c>
      <c r="D37" s="7">
        <v>222802.70187293272</v>
      </c>
      <c r="E37" s="7">
        <v>30970.59766700957</v>
      </c>
      <c r="F37" s="7">
        <v>782.0143059744498</v>
      </c>
    </row>
    <row r="38" spans="1:6" ht="15.75" thickBot="1">
      <c r="A38" s="6">
        <v>2022</v>
      </c>
      <c r="B38" s="7">
        <v>3793.9003128000013</v>
      </c>
      <c r="C38" s="7">
        <v>1303.0727076500004</v>
      </c>
      <c r="D38" s="7">
        <v>228474.8938248881</v>
      </c>
      <c r="E38" s="7">
        <v>31684.853069117115</v>
      </c>
      <c r="F38" s="7">
        <v>791.7387157506099</v>
      </c>
    </row>
    <row r="39" spans="1:6" ht="15.75" thickBot="1">
      <c r="A39" s="6">
        <v>2023</v>
      </c>
      <c r="B39" s="7">
        <v>3822.2442903325014</v>
      </c>
      <c r="C39" s="7">
        <v>1314.1252828650006</v>
      </c>
      <c r="D39" s="7">
        <v>234489.10232430557</v>
      </c>
      <c r="E39" s="7">
        <v>32639.75026593216</v>
      </c>
      <c r="F39" s="7">
        <v>801.2271484590949</v>
      </c>
    </row>
    <row r="40" spans="1:6" ht="15.75" thickBot="1">
      <c r="A40" s="6">
        <v>2024</v>
      </c>
      <c r="B40" s="7">
        <v>3849.932775755002</v>
      </c>
      <c r="C40" s="7">
        <v>1325.4290877050005</v>
      </c>
      <c r="D40" s="7">
        <v>240106.562816168</v>
      </c>
      <c r="E40" s="7">
        <v>33542.35499597535</v>
      </c>
      <c r="F40" s="7">
        <v>810.8198413476881</v>
      </c>
    </row>
    <row r="41" spans="1:6" ht="15.75" thickBot="1">
      <c r="A41" s="6">
        <v>2025</v>
      </c>
      <c r="B41" s="7">
        <v>3876.962388437502</v>
      </c>
      <c r="C41" s="7">
        <v>1336.7493209375007</v>
      </c>
      <c r="D41" s="7">
        <v>245282.93949011122</v>
      </c>
      <c r="E41" s="7">
        <v>34343.15355848047</v>
      </c>
      <c r="F41" s="7">
        <v>820.6800755142503</v>
      </c>
    </row>
    <row r="42" spans="1:6" ht="15.75" thickBot="1">
      <c r="A42" s="6">
        <v>2026</v>
      </c>
      <c r="B42" s="7">
        <v>3903.406759280002</v>
      </c>
      <c r="C42" s="7">
        <v>1347.7790868800005</v>
      </c>
      <c r="D42" s="7">
        <v>250543.76013085386</v>
      </c>
      <c r="E42" s="7">
        <v>35116.38072398966</v>
      </c>
      <c r="F42" s="7">
        <v>830.5431233072667</v>
      </c>
    </row>
    <row r="43" spans="1:6" ht="15.75" thickBot="1">
      <c r="A43" s="6">
        <v>2027</v>
      </c>
      <c r="B43" s="7">
        <v>3929.4990435875025</v>
      </c>
      <c r="C43" s="7">
        <v>1358.4265226350008</v>
      </c>
      <c r="D43" s="7">
        <v>256386.83600553317</v>
      </c>
      <c r="E43" s="7">
        <v>36006.324398199744</v>
      </c>
      <c r="F43" s="7">
        <v>840.1310476679646</v>
      </c>
    </row>
    <row r="44" spans="1:6" ht="15.75" thickBot="1">
      <c r="A44" s="6">
        <v>2028</v>
      </c>
      <c r="B44" s="7">
        <v>3955.314986670002</v>
      </c>
      <c r="C44" s="7">
        <v>1369.0473547250008</v>
      </c>
      <c r="D44" s="7">
        <v>262518.05555510294</v>
      </c>
      <c r="E44" s="7">
        <v>37035.71812764727</v>
      </c>
      <c r="F44" s="7">
        <v>849.53135061862</v>
      </c>
    </row>
    <row r="45" spans="1:6" ht="15">
      <c r="A45" s="34" t="s">
        <v>0</v>
      </c>
      <c r="B45" s="34"/>
      <c r="C45" s="34"/>
      <c r="D45" s="34"/>
      <c r="E45" s="34"/>
      <c r="F45" s="34"/>
    </row>
    <row r="46" spans="1:6" ht="13.5" customHeight="1">
      <c r="A46" s="34" t="s">
        <v>55</v>
      </c>
      <c r="B46" s="34"/>
      <c r="C46" s="34"/>
      <c r="D46" s="34"/>
      <c r="E46" s="34"/>
      <c r="F46" s="34"/>
    </row>
    <row r="47" ht="13.5" customHeight="1">
      <c r="A47" s="4"/>
    </row>
    <row r="48" spans="1:6" ht="15.75">
      <c r="A48" s="31" t="s">
        <v>24</v>
      </c>
      <c r="B48" s="31"/>
      <c r="C48" s="31"/>
      <c r="D48" s="31"/>
      <c r="E48" s="31"/>
      <c r="F48" s="31"/>
    </row>
    <row r="49" spans="1:6" ht="15">
      <c r="A49" s="8" t="s">
        <v>25</v>
      </c>
      <c r="B49" s="13">
        <f>EXP((LN(B16/B6)/10))-1</f>
        <v>0.013901217797331666</v>
      </c>
      <c r="C49" s="13">
        <f>EXP((LN(C16/C6)/10))-1</f>
        <v>0.012808415239903725</v>
      </c>
      <c r="D49" s="13">
        <f>EXP((LN(D16/D6)/10))-1</f>
        <v>0.04051059811827562</v>
      </c>
      <c r="E49" s="13">
        <f>EXP((LN(E16/E6)/10))-1</f>
        <v>0.05398770673569708</v>
      </c>
      <c r="F49" s="13">
        <f>EXP((LN(F16/F6)/10))-1</f>
        <v>0.023065826948163393</v>
      </c>
    </row>
    <row r="50" spans="1:6" ht="15">
      <c r="A50" s="8" t="s">
        <v>26</v>
      </c>
      <c r="B50" s="13">
        <f>EXP((LN(B32/B16)/16))-1</f>
        <v>0.010072866155280247</v>
      </c>
      <c r="C50" s="13">
        <f>EXP((LN(C32/C16)/16))-1</f>
        <v>0.008842251076133678</v>
      </c>
      <c r="D50" s="13">
        <f>EXP((LN(D32/D16)/16))-1</f>
        <v>0.02176446024331047</v>
      </c>
      <c r="E50" s="13">
        <f>EXP((LN(E32/E16)/16))-1</f>
        <v>0.0383344557453873</v>
      </c>
      <c r="F50" s="13">
        <f>EXP((LN(F32/F16)/16))-1</f>
        <v>0.013491065278527836</v>
      </c>
    </row>
    <row r="51" spans="1:6" ht="15">
      <c r="A51" s="8" t="s">
        <v>27</v>
      </c>
      <c r="B51" s="13">
        <f>EXP((LN(B36/B31)/5))-1</f>
        <v>0.008215752502637397</v>
      </c>
      <c r="C51" s="13">
        <f>EXP((LN(C36/C31)/5))-1</f>
        <v>0.01105359647436055</v>
      </c>
      <c r="D51" s="13">
        <f>EXP((LN(D36/D31)/5))-1</f>
        <v>0.020644936574889305</v>
      </c>
      <c r="E51" s="13">
        <f>EXP((LN(E36/E31)/5))-1</f>
        <v>0.012166142733086582</v>
      </c>
      <c r="F51" s="13">
        <f>EXP((LN(F36/F31)/5))-1</f>
        <v>0.01287519006320137</v>
      </c>
    </row>
    <row r="52" spans="1:6" ht="15">
      <c r="A52" s="8" t="s">
        <v>58</v>
      </c>
      <c r="B52" s="13">
        <f>EXP((LN(B44/B31)/13))-1</f>
        <v>0.007569794198377888</v>
      </c>
      <c r="C52" s="13">
        <f>EXP((LN(C44/C31)/13))-1</f>
        <v>0.00936480406137874</v>
      </c>
      <c r="D52" s="13">
        <f>EXP((LN(D44/D31)/13))-1</f>
        <v>0.022563150279130362</v>
      </c>
      <c r="E52" s="13">
        <f>EXP((LN(E44/E31)/13))-1</f>
        <v>0.02049364372852791</v>
      </c>
      <c r="F52" s="13">
        <f>EXP((LN(F44/F31)/13))-1</f>
        <v>0.012338309187023944</v>
      </c>
    </row>
    <row r="53" ht="13.5" customHeight="1">
      <c r="A53" s="4"/>
    </row>
  </sheetData>
  <sheetProtection/>
  <mergeCells count="6">
    <mergeCell ref="A3:H3"/>
    <mergeCell ref="A45:F45"/>
    <mergeCell ref="A46:F46"/>
    <mergeCell ref="A48:F48"/>
    <mergeCell ref="B1:F1"/>
    <mergeCell ref="B2:G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SDG&amp;E Low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2017-07-01T08:03:05Z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Z5JXHV6S7NA6-3-112157</vt:lpwstr>
  </property>
  <property fmtid="{D5CDD505-2E9C-101B-9397-08002B2CF9AE}" pid="4" name="_dlc_DocIdItemGu">
    <vt:lpwstr>10d7b3d1-6e90-4bf1-ac21-df7a422e3747</vt:lpwstr>
  </property>
  <property fmtid="{D5CDD505-2E9C-101B-9397-08002B2CF9AE}" pid="5" name="_dlc_DocIdU">
    <vt:lpwstr>http://efilingspinternal/_layouts/DocIdRedir.aspx?ID=Z5JXHV6S7NA6-3-112157, Z5JXHV6S7NA6-3-112157</vt:lpwstr>
  </property>
  <property fmtid="{D5CDD505-2E9C-101B-9397-08002B2CF9AE}" pid="6" name="_CopySour">
    <vt:lpwstr>http://efilingspinternal/PendingDocuments/17-IEPR-03/20170726T154220_CED_2017_Preliminary_SDGE_Low_Demand_Case.xls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2347300.00000000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2017-08-03 Workshop|8346dfa5-1a0d-4982-b666-5616bf6b0384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