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List of Forms" sheetId="1" r:id="rId1"/>
    <sheet name="Form 1.1-Mid" sheetId="2" r:id="rId2"/>
    <sheet name="Form 1.1b-Mid" sheetId="3" r:id="rId3"/>
    <sheet name="Form 1.2-Mid" sheetId="4" r:id="rId4"/>
    <sheet name="Form 1.4-Mid" sheetId="5" r:id="rId5"/>
    <sheet name="Form 1.5-Mid" sheetId="6" r:id="rId6"/>
    <sheet name="Form 1.7a-Mid" sheetId="7" r:id="rId7"/>
    <sheet name="Form 2.2-Mid" sheetId="8" r:id="rId8"/>
    <sheet name="Form 2.3-Mid" sheetId="9" r:id="rId9"/>
  </sheets>
  <calcPr calcId="145621"/>
</workbook>
</file>

<file path=xl/calcChain.xml><?xml version="1.0" encoding="utf-8"?>
<calcChain xmlns="http://schemas.openxmlformats.org/spreadsheetml/2006/main">
  <c r="G48" i="5" l="1"/>
  <c r="E48" i="5"/>
  <c r="E49" i="5"/>
  <c r="G46" i="4"/>
  <c r="E46" i="4"/>
  <c r="E47" i="4"/>
  <c r="E49" i="9"/>
  <c r="D49" i="9"/>
  <c r="C49" i="9"/>
  <c r="B49" i="9"/>
  <c r="E48" i="9"/>
  <c r="D48" i="9"/>
  <c r="C48" i="9"/>
  <c r="B48" i="9"/>
  <c r="E47" i="9"/>
  <c r="D47" i="9"/>
  <c r="C47" i="9"/>
  <c r="B47" i="9"/>
  <c r="E46" i="9"/>
  <c r="D46" i="9"/>
  <c r="C46" i="9"/>
  <c r="B46" i="9"/>
  <c r="G49" i="8"/>
  <c r="F49" i="8"/>
  <c r="E49" i="8"/>
  <c r="D49" i="8"/>
  <c r="C49" i="8"/>
  <c r="B49" i="8"/>
  <c r="G48" i="8"/>
  <c r="F48" i="8"/>
  <c r="E48" i="8"/>
  <c r="D48" i="8"/>
  <c r="C48" i="8"/>
  <c r="B48" i="8"/>
  <c r="G47" i="8"/>
  <c r="F47" i="8"/>
  <c r="E47" i="8"/>
  <c r="D47" i="8"/>
  <c r="C47" i="8"/>
  <c r="B47" i="8"/>
  <c r="G46" i="8"/>
  <c r="F46" i="8"/>
  <c r="E46" i="8"/>
  <c r="D46" i="8"/>
  <c r="C46" i="8"/>
  <c r="B46" i="8"/>
  <c r="G43" i="7"/>
  <c r="F43" i="7"/>
  <c r="E43" i="7"/>
  <c r="D43" i="7"/>
  <c r="C43" i="7"/>
  <c r="B43" i="7"/>
  <c r="G42" i="7"/>
  <c r="F42" i="7"/>
  <c r="E42" i="7"/>
  <c r="D42" i="7"/>
  <c r="C42" i="7"/>
  <c r="B42" i="7"/>
  <c r="G41" i="7"/>
  <c r="F41" i="7"/>
  <c r="E41" i="7"/>
  <c r="D41" i="7"/>
  <c r="C41" i="7"/>
  <c r="B41" i="7"/>
  <c r="G40" i="7"/>
  <c r="F40" i="7"/>
  <c r="E40" i="7"/>
  <c r="D40" i="7"/>
  <c r="C40" i="7"/>
  <c r="B40" i="7"/>
  <c r="G39" i="7"/>
  <c r="F39" i="7"/>
  <c r="E39" i="7"/>
  <c r="D39" i="7"/>
  <c r="C39" i="7"/>
  <c r="B39" i="7"/>
  <c r="G38" i="7"/>
  <c r="F38" i="7"/>
  <c r="E38" i="7"/>
  <c r="D38" i="7"/>
  <c r="C38" i="7"/>
  <c r="B38" i="7"/>
  <c r="G37" i="7"/>
  <c r="F37" i="7"/>
  <c r="E37" i="7"/>
  <c r="D37" i="7"/>
  <c r="C37" i="7"/>
  <c r="B37" i="7"/>
  <c r="G36" i="7"/>
  <c r="F36" i="7"/>
  <c r="E36" i="7"/>
  <c r="D36" i="7"/>
  <c r="C36" i="7"/>
  <c r="B36" i="7"/>
  <c r="G35" i="7"/>
  <c r="F35" i="7"/>
  <c r="E35" i="7"/>
  <c r="D35" i="7"/>
  <c r="C35" i="7"/>
  <c r="B35" i="7"/>
  <c r="G34" i="7"/>
  <c r="F34" i="7"/>
  <c r="E34" i="7"/>
  <c r="D34" i="7"/>
  <c r="C34" i="7"/>
  <c r="B34" i="7"/>
  <c r="G33" i="7"/>
  <c r="F33" i="7"/>
  <c r="E33" i="7"/>
  <c r="D33" i="7"/>
  <c r="C33" i="7"/>
  <c r="B33" i="7"/>
  <c r="G32" i="7"/>
  <c r="F32" i="7"/>
  <c r="E32" i="7"/>
  <c r="D32" i="7"/>
  <c r="C32" i="7"/>
  <c r="B32" i="7"/>
  <c r="G31" i="7"/>
  <c r="F31" i="7"/>
  <c r="E31" i="7"/>
  <c r="D31" i="7"/>
  <c r="C31" i="7"/>
  <c r="B31" i="7"/>
  <c r="G30" i="7"/>
  <c r="F30" i="7"/>
  <c r="E30" i="7"/>
  <c r="D30" i="7"/>
  <c r="C30" i="7"/>
  <c r="B30" i="7"/>
  <c r="G29" i="7"/>
  <c r="F29" i="7"/>
  <c r="E29" i="7"/>
  <c r="D29" i="7"/>
  <c r="C29" i="7"/>
  <c r="B29" i="7"/>
  <c r="G28" i="7"/>
  <c r="F28" i="7"/>
  <c r="E28" i="7"/>
  <c r="D28" i="7"/>
  <c r="C28" i="7"/>
  <c r="B28" i="7"/>
  <c r="G27" i="7"/>
  <c r="F27" i="7"/>
  <c r="E27" i="7"/>
  <c r="D27" i="7"/>
  <c r="C27" i="7"/>
  <c r="B27" i="7"/>
  <c r="G26" i="7"/>
  <c r="F26" i="7"/>
  <c r="E26" i="7"/>
  <c r="D26" i="7"/>
  <c r="C26" i="7"/>
  <c r="B26" i="7"/>
  <c r="G25" i="7"/>
  <c r="F25" i="7"/>
  <c r="E25" i="7"/>
  <c r="D25" i="7"/>
  <c r="C25" i="7"/>
  <c r="B25" i="7"/>
  <c r="H25" i="7" s="1"/>
  <c r="G24" i="7"/>
  <c r="F24" i="7"/>
  <c r="E24" i="7"/>
  <c r="D24" i="7"/>
  <c r="C24" i="7"/>
  <c r="B24" i="7"/>
  <c r="G23" i="7"/>
  <c r="F23" i="7"/>
  <c r="E23" i="7"/>
  <c r="D23" i="7"/>
  <c r="C23" i="7"/>
  <c r="B23" i="7"/>
  <c r="G22" i="7"/>
  <c r="F22" i="7"/>
  <c r="E22" i="7"/>
  <c r="D22" i="7"/>
  <c r="C22" i="7"/>
  <c r="B22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G18" i="7"/>
  <c r="F18" i="7"/>
  <c r="E18" i="7"/>
  <c r="D18" i="7"/>
  <c r="C18" i="7"/>
  <c r="B18" i="7"/>
  <c r="G17" i="7"/>
  <c r="F17" i="7"/>
  <c r="E17" i="7"/>
  <c r="D17" i="7"/>
  <c r="C17" i="7"/>
  <c r="B17" i="7"/>
  <c r="G16" i="7"/>
  <c r="F16" i="7"/>
  <c r="E16" i="7"/>
  <c r="D16" i="7"/>
  <c r="C16" i="7"/>
  <c r="B16" i="7"/>
  <c r="G15" i="7"/>
  <c r="F15" i="7"/>
  <c r="E15" i="7"/>
  <c r="D15" i="7"/>
  <c r="C15" i="7"/>
  <c r="B15" i="7"/>
  <c r="G14" i="7"/>
  <c r="F14" i="7"/>
  <c r="E14" i="7"/>
  <c r="D14" i="7"/>
  <c r="C14" i="7"/>
  <c r="B14" i="7"/>
  <c r="G13" i="7"/>
  <c r="F13" i="7"/>
  <c r="E13" i="7"/>
  <c r="D13" i="7"/>
  <c r="C13" i="7"/>
  <c r="B13" i="7"/>
  <c r="G12" i="7"/>
  <c r="F12" i="7"/>
  <c r="E12" i="7"/>
  <c r="D12" i="7"/>
  <c r="C12" i="7"/>
  <c r="B12" i="7"/>
  <c r="G11" i="7"/>
  <c r="F11" i="7"/>
  <c r="E11" i="7"/>
  <c r="D11" i="7"/>
  <c r="C11" i="7"/>
  <c r="B11" i="7"/>
  <c r="G10" i="7"/>
  <c r="F10" i="7"/>
  <c r="E10" i="7"/>
  <c r="D10" i="7"/>
  <c r="C10" i="7"/>
  <c r="B10" i="7"/>
  <c r="G9" i="7"/>
  <c r="F9" i="7"/>
  <c r="E9" i="7"/>
  <c r="D9" i="7"/>
  <c r="C9" i="7"/>
  <c r="B9" i="7"/>
  <c r="G8" i="7"/>
  <c r="F8" i="7"/>
  <c r="E8" i="7"/>
  <c r="D8" i="7"/>
  <c r="C8" i="7"/>
  <c r="B8" i="7"/>
  <c r="G7" i="7"/>
  <c r="F7" i="7"/>
  <c r="E7" i="7"/>
  <c r="D7" i="7"/>
  <c r="C7" i="7"/>
  <c r="B7" i="7"/>
  <c r="I51" i="5"/>
  <c r="H51" i="5"/>
  <c r="G51" i="5"/>
  <c r="F51" i="5"/>
  <c r="E51" i="5"/>
  <c r="D51" i="5"/>
  <c r="C51" i="5"/>
  <c r="B51" i="5"/>
  <c r="I50" i="5"/>
  <c r="H50" i="5"/>
  <c r="G50" i="5"/>
  <c r="F50" i="5"/>
  <c r="E50" i="5"/>
  <c r="D50" i="5"/>
  <c r="C50" i="5"/>
  <c r="B50" i="5"/>
  <c r="I49" i="5"/>
  <c r="H49" i="5"/>
  <c r="G49" i="5"/>
  <c r="F49" i="5"/>
  <c r="D49" i="5"/>
  <c r="C49" i="5"/>
  <c r="B49" i="5"/>
  <c r="I48" i="5"/>
  <c r="H48" i="5"/>
  <c r="D48" i="5"/>
  <c r="C48" i="5"/>
  <c r="B48" i="5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D47" i="4"/>
  <c r="C47" i="4"/>
  <c r="B47" i="4"/>
  <c r="H46" i="4"/>
  <c r="D46" i="4"/>
  <c r="C46" i="4"/>
  <c r="B46" i="4"/>
  <c r="I51" i="3"/>
  <c r="H51" i="3"/>
  <c r="G51" i="3"/>
  <c r="F51" i="3"/>
  <c r="E51" i="3"/>
  <c r="D51" i="3"/>
  <c r="C51" i="3"/>
  <c r="B51" i="3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K52" i="2"/>
  <c r="K51" i="2"/>
  <c r="K50" i="2"/>
  <c r="K49" i="2"/>
  <c r="J52" i="2"/>
  <c r="J51" i="2"/>
  <c r="J50" i="2"/>
  <c r="J49" i="2"/>
  <c r="I52" i="2"/>
  <c r="I51" i="2"/>
  <c r="I50" i="2"/>
  <c r="I49" i="2"/>
  <c r="H52" i="2"/>
  <c r="H51" i="2"/>
  <c r="H50" i="2"/>
  <c r="H49" i="2"/>
  <c r="G52" i="2"/>
  <c r="G51" i="2"/>
  <c r="G50" i="2"/>
  <c r="G49" i="2"/>
  <c r="F52" i="2"/>
  <c r="F51" i="2"/>
  <c r="F50" i="2"/>
  <c r="F49" i="2"/>
  <c r="E52" i="2"/>
  <c r="E51" i="2"/>
  <c r="D52" i="2"/>
  <c r="D51" i="2"/>
  <c r="D50" i="2"/>
  <c r="D49" i="2"/>
  <c r="C52" i="2"/>
  <c r="C51" i="2"/>
  <c r="B52" i="2"/>
  <c r="B51" i="2"/>
  <c r="B50" i="2"/>
  <c r="B49" i="2"/>
  <c r="H17" i="7" l="1"/>
  <c r="H33" i="7"/>
  <c r="H37" i="7"/>
  <c r="H41" i="7"/>
  <c r="H10" i="7"/>
  <c r="H11" i="7"/>
  <c r="H13" i="7"/>
  <c r="H14" i="7"/>
  <c r="H16" i="7"/>
  <c r="H18" i="7"/>
  <c r="H19" i="7"/>
  <c r="H20" i="7"/>
  <c r="H21" i="7"/>
  <c r="H22" i="7"/>
  <c r="H23" i="7"/>
  <c r="H24" i="7"/>
  <c r="H26" i="7"/>
  <c r="H27" i="7"/>
  <c r="H28" i="7"/>
  <c r="H29" i="7"/>
  <c r="H30" i="7"/>
  <c r="H31" i="7"/>
  <c r="H32" i="7"/>
  <c r="H34" i="7"/>
  <c r="H35" i="7"/>
  <c r="H36" i="7"/>
  <c r="H38" i="7"/>
  <c r="H39" i="7"/>
  <c r="H40" i="7"/>
  <c r="H42" i="7"/>
  <c r="H43" i="7"/>
  <c r="H9" i="7"/>
  <c r="H8" i="7"/>
  <c r="H12" i="7"/>
  <c r="H15" i="7"/>
  <c r="H7" i="7"/>
</calcChain>
</file>

<file path=xl/comments1.xml><?xml version="1.0" encoding="utf-8"?>
<comments xmlns="http://schemas.openxmlformats.org/spreadsheetml/2006/main">
  <authors>
    <author>ckavalec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Household Population divided by Number of Households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Moody's, February 2015</t>
        </r>
      </text>
    </comment>
    <comment ref="E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F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Sources: Energy Commission staff analysis using Moody's Baseline
Economic Growth Scenario</t>
        </r>
      </text>
    </comment>
  </commentList>
</comments>
</file>

<file path=xl/sharedStrings.xml><?xml version="1.0" encoding="utf-8"?>
<sst xmlns="http://schemas.openxmlformats.org/spreadsheetml/2006/main" count="156" uniqueCount="80">
  <si>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</si>
  <si>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</si>
  <si>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</si>
  <si>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</si>
  <si>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1.2:  Net Energy for Load (equals consumption plus losses minus self-generation)</t>
  </si>
  <si>
    <t>Form 1.4:  Net Peak Demand (equals sum of peaks by sector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</si>
  <si>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</si>
  <si>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</si>
  <si>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</si>
  <si>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</si>
  <si>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</si>
  <si>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</si>
  <si>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</si>
  <si>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</si>
  <si>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 Electric
Vehicles*</t>
  </si>
  <si>
    <t>Commercial</t>
  </si>
  <si>
    <t>Commercial 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</si>
  <si>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</si>
  <si>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</si>
  <si>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</si>
  <si>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</si>
  <si>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</si>
  <si>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</si>
  <si>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</si>
  <si>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2013. Consumption includes self-generation.</t>
  </si>
  <si>
    <t>Annual Growth Rates (%)</t>
  </si>
  <si>
    <t>1990-2000</t>
  </si>
  <si>
    <t>2000-2013</t>
  </si>
  <si>
    <t>2013-2015</t>
  </si>
  <si>
    <t>Electricity Sales by Sector (GWh)</t>
  </si>
  <si>
    <t>Total Sales</t>
  </si>
  <si>
    <t>Last historic year is 2013. Sales excludes self-generation.</t>
  </si>
  <si>
    <t>Net Energy for Load (GWh)</t>
  </si>
  <si>
    <t>Net Losses</t>
  </si>
  <si>
    <t>Gross
Generation</t>
  </si>
  <si>
    <t>Non-PV
Self Generation</t>
  </si>
  <si>
    <t>PV</t>
  </si>
  <si>
    <t>Total
Private
Supply</t>
  </si>
  <si>
    <t>Net Energy
for Load</t>
  </si>
  <si>
    <t>Peak Demand (MW)</t>
  </si>
  <si>
    <t>Total End
Use Load</t>
  </si>
  <si>
    <t>Non-PV Self
Generation</t>
  </si>
  <si>
    <t>Total Private
Supply</t>
  </si>
  <si>
    <t>Net Peak
Demand</t>
  </si>
  <si>
    <t>Load Factor
(%)</t>
  </si>
  <si>
    <t>Last historic year is 2014.</t>
  </si>
  <si>
    <t>2000-2014</t>
  </si>
  <si>
    <t>2014-2016</t>
  </si>
  <si>
    <t>Extreme Tempreature Peak Demand (MW)</t>
  </si>
  <si>
    <t>1-in-2
Temperatures</t>
  </si>
  <si>
    <t>1-in-5
Multiplier</t>
  </si>
  <si>
    <t>1-in-5
Temperatures</t>
  </si>
  <si>
    <t>1-in-10
Multiplier</t>
  </si>
  <si>
    <t>1-in-10
Temperatures</t>
  </si>
  <si>
    <t>1-in-20
Multiplier</t>
  </si>
  <si>
    <t>1-in-20
Temperatures</t>
  </si>
  <si>
    <t>Private Supply by Sector (GWh)</t>
  </si>
  <si>
    <t>Planning Area Economic and Demographic Assumptions</t>
  </si>
  <si>
    <t>Electricity Prices (2013 cents/kWh)</t>
  </si>
  <si>
    <t>Industrial</t>
  </si>
  <si>
    <t>2013-2026</t>
  </si>
  <si>
    <t>--</t>
  </si>
  <si>
    <t>California Energy Demand 2016-2026 Preliminary Forecast - Mid Demand Case</t>
  </si>
  <si>
    <t>2014-2026</t>
  </si>
  <si>
    <t>Number of Households</t>
  </si>
  <si>
    <t>Persons per Household</t>
  </si>
  <si>
    <t>Household Population</t>
  </si>
  <si>
    <t>Household Income (million 2013$)</t>
  </si>
  <si>
    <t>Manufacturing Output (million 2009$)</t>
  </si>
  <si>
    <t>Commercial Floor Space (million sq. ft.)</t>
  </si>
  <si>
    <t>Form 1.1 - PG&amp;E Planning Area</t>
  </si>
  <si>
    <t>Form 1.1b - PG&amp;E Planning Area</t>
  </si>
  <si>
    <t>Form 1.2 - PG&amp;E Planning Area</t>
  </si>
  <si>
    <t>Form 1.4 - PG&amp;E Planning Area</t>
  </si>
  <si>
    <t>Form 1.5 - PG&amp;E Planning Area</t>
  </si>
  <si>
    <t>Form 1.7a - PG&amp;E Planning Area</t>
  </si>
  <si>
    <t>Form 2.2 - PG&amp;E Planning Area</t>
  </si>
  <si>
    <t>Form 2.3 - PG&amp;E Planning Area</t>
  </si>
  <si>
    <t>June 2015</t>
  </si>
  <si>
    <t>Prepared for California Energy Commission July 7, 2015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</si>
</sst>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;[Black]\-#,##0;[Black]0;"/>
    <numFmt numFmtId="165" formatCode="#,##0.00;[Black]\-#,##0.00;[Black]0;"/>
    <numFmt numFmtId="166" formatCode="#,###.###;[Black]\-#,###.###;[Black]0;"/>
    <numFmt numFmtId="167" formatCode="_(* #,##0_);_(* \(#,##0\);_(* &quot;-&quot;??_);_(@_)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rgb="FF0070C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0" fillId="33" borderId="0" xfId="0" applyNumberFormat="1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right" wrapText="1"/>
    </xf>
    <xf numFmtId="164" fontId="18" fillId="0" borderId="12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165" fontId="18" fillId="0" borderId="12" xfId="0" applyNumberFormat="1" applyFont="1" applyFill="1" applyBorder="1" applyAlignment="1" applyProtection="1">
      <alignment horizontal="right" wrapText="1"/>
    </xf>
    <xf numFmtId="166" fontId="18" fillId="0" borderId="12" xfId="0" applyNumberFormat="1" applyFont="1" applyFill="1" applyBorder="1" applyAlignment="1" applyProtection="1">
      <alignment horizontal="right" wrapText="1"/>
    </xf>
    <xf numFmtId="4" fontId="18" fillId="0" borderId="12" xfId="0" applyNumberFormat="1" applyFont="1" applyFill="1" applyBorder="1" applyAlignment="1" applyProtection="1">
      <alignment horizontal="right" wrapText="1"/>
    </xf>
    <xf numFmtId="10" fontId="0" fillId="0" borderId="0" xfId="0" applyNumberFormat="1"/>
    <xf numFmtId="10" fontId="0" fillId="0" borderId="0" xfId="0" quotePrefix="1" applyNumberFormat="1" applyAlignment="1">
      <alignment horizontal="center"/>
    </xf>
    <xf numFmtId="0" fontId="18" fillId="33" borderId="0" xfId="0" quotePrefix="1" applyNumberFormat="1" applyFont="1" applyFill="1" applyBorder="1" applyAlignment="1" applyProtection="1">
      <alignment horizontal="left" wrapText="1"/>
    </xf>
    <xf numFmtId="0" fontId="0" fillId="33" borderId="0" xfId="0" applyNumberFormat="1" applyFill="1" applyBorder="1" applyAlignment="1" applyProtection="1"/>
    <xf numFmtId="2" fontId="18" fillId="0" borderId="12" xfId="0" applyNumberFormat="1" applyFont="1" applyFill="1" applyBorder="1" applyAlignment="1" applyProtection="1">
      <alignment horizontal="right" wrapText="1"/>
    </xf>
    <xf numFmtId="167" fontId="18" fillId="0" borderId="12" xfId="42" applyNumberFormat="1" applyFont="1" applyFill="1" applyBorder="1" applyAlignment="1" applyProtection="1">
      <alignment horizontal="right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22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0" fontId="25" fillId="33" borderId="0" xfId="0" applyNumberFormat="1" applyFont="1" applyFill="1" applyBorder="1" applyAlignment="1" applyProtection="1">
      <alignment horizontal="center" wrapText="1"/>
    </xf>
    <xf numFmtId="0" fontId="19" fillId="33" borderId="0" xfId="0" applyNumberFormat="1" applyFont="1" applyFill="1" applyBorder="1" applyAlignment="1" applyProtection="1">
      <alignment wrapText="1"/>
    </xf>
    <xf numFmtId="0" fontId="25" fillId="33" borderId="0" xfId="0" applyNumberFormat="1" applyFont="1" applyFill="1" applyBorder="1" applyAlignment="1" applyProtection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80" workbookViewId="0">
      <selection activeCell="A2" sqref="A2:K2"/>
    </sheetView>
  </sheetViews>
  <sheetFormatPr defaultRowHeight="12.75" x14ac:dyDescent="0.2"/>
  <cols>
    <col min="1" max="1" width="107.140625" style="1" bestFit="1" customWidth="1"/>
    <col min="2" max="16384" width="9.140625" style="1"/>
  </cols>
  <sheetData>
    <row r="1" spans="1:11" ht="15.75" x14ac:dyDescent="0.25">
      <c r="A1" s="18" t="s">
        <v>62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" x14ac:dyDescent="0.25">
      <c r="A2" s="21" t="s">
        <v>79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">
      <c r="A3" s="14" t="s">
        <v>78</v>
      </c>
    </row>
    <row r="4" spans="1:11" x14ac:dyDescent="0.2">
      <c r="A4" s="2" t="s">
        <v>0</v>
      </c>
    </row>
    <row r="5" spans="1:11" x14ac:dyDescent="0.2">
      <c r="A5" s="2" t="s">
        <v>1</v>
      </c>
    </row>
    <row r="6" spans="1:11" x14ac:dyDescent="0.2">
      <c r="A6" s="2" t="s">
        <v>0</v>
      </c>
    </row>
    <row r="7" spans="1:11" x14ac:dyDescent="0.2">
      <c r="A7" s="2" t="s">
        <v>2</v>
      </c>
    </row>
    <row r="8" spans="1:11" x14ac:dyDescent="0.2">
      <c r="A8" s="2" t="s">
        <v>3</v>
      </c>
    </row>
    <row r="9" spans="1:11" x14ac:dyDescent="0.2">
      <c r="A9" s="2" t="s">
        <v>4</v>
      </c>
    </row>
    <row r="10" spans="1:11" x14ac:dyDescent="0.2">
      <c r="A10" s="2" t="s">
        <v>5</v>
      </c>
    </row>
    <row r="11" spans="1:11" x14ac:dyDescent="0.2">
      <c r="A11" s="2" t="s">
        <v>6</v>
      </c>
    </row>
    <row r="12" spans="1:11" x14ac:dyDescent="0.2">
      <c r="A12" s="2" t="s">
        <v>7</v>
      </c>
    </row>
    <row r="13" spans="1:11" x14ac:dyDescent="0.2">
      <c r="A13" s="2" t="s">
        <v>8</v>
      </c>
    </row>
    <row r="14" spans="1:11" x14ac:dyDescent="0.2">
      <c r="A14" s="2" t="s">
        <v>9</v>
      </c>
    </row>
    <row r="15" spans="1:11" x14ac:dyDescent="0.2">
      <c r="A15" s="3" t="s">
        <v>10</v>
      </c>
    </row>
  </sheetData>
  <mergeCells count="2">
    <mergeCell ref="A1:K1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="80" workbookViewId="0">
      <selection activeCell="A4" sqref="A4:K4"/>
    </sheetView>
  </sheetViews>
  <sheetFormatPr defaultRowHeight="12.75" x14ac:dyDescent="0.2"/>
  <cols>
    <col min="1" max="2" width="14.28515625" style="1" bestFit="1" customWidth="1"/>
    <col min="3" max="3" width="22.85546875" style="1" bestFit="1" customWidth="1"/>
    <col min="4" max="4" width="14.28515625" style="1" bestFit="1" customWidth="1"/>
    <col min="5" max="5" width="22.85546875" style="1" bestFit="1" customWidth="1"/>
    <col min="6" max="6" width="17.140625" style="1" bestFit="1" customWidth="1"/>
    <col min="7" max="8" width="14.28515625" style="1" bestFit="1" customWidth="1"/>
    <col min="9" max="9" width="11.42578125" style="1" bestFit="1" customWidth="1"/>
    <col min="10" max="10" width="14.28515625" style="1" bestFit="1" customWidth="1"/>
    <col min="11" max="11" width="17.140625" style="1" bestFit="1" customWidth="1"/>
    <col min="12" max="16384" width="9.140625" style="1"/>
  </cols>
  <sheetData>
    <row r="1" spans="1:11" ht="15.95" customHeight="1" x14ac:dyDescent="0.25">
      <c r="A1" s="18" t="s">
        <v>70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14</v>
      </c>
      <c r="D6" s="5" t="s">
        <v>15</v>
      </c>
      <c r="E6" s="5" t="s">
        <v>16</v>
      </c>
      <c r="F6" s="5" t="s">
        <v>17</v>
      </c>
      <c r="G6" s="5" t="s">
        <v>18</v>
      </c>
      <c r="H6" s="5" t="s">
        <v>19</v>
      </c>
      <c r="I6" s="5" t="s">
        <v>20</v>
      </c>
      <c r="J6" s="5" t="s">
        <v>21</v>
      </c>
      <c r="K6" s="5" t="s">
        <v>22</v>
      </c>
    </row>
    <row r="7" spans="1:11" ht="13.5" thickBot="1" x14ac:dyDescent="0.25">
      <c r="A7" s="6">
        <v>1990</v>
      </c>
      <c r="B7" s="7">
        <v>24278.83715499999</v>
      </c>
      <c r="C7" s="7">
        <v>0</v>
      </c>
      <c r="D7" s="7">
        <v>24877.381650734933</v>
      </c>
      <c r="E7" s="7">
        <v>0</v>
      </c>
      <c r="F7" s="7">
        <v>18791.431867895913</v>
      </c>
      <c r="G7" s="7">
        <v>3168.6093999999998</v>
      </c>
      <c r="H7" s="7">
        <v>7093.6012050192776</v>
      </c>
      <c r="I7" s="7">
        <v>4721.2743858309032</v>
      </c>
      <c r="J7" s="7">
        <v>469.6663040000002</v>
      </c>
      <c r="K7" s="7">
        <v>83400.801968481013</v>
      </c>
    </row>
    <row r="8" spans="1:11" ht="13.5" thickBot="1" x14ac:dyDescent="0.25">
      <c r="A8" s="6">
        <v>1991</v>
      </c>
      <c r="B8" s="7">
        <v>24652.214243999999</v>
      </c>
      <c r="C8" s="7">
        <v>0</v>
      </c>
      <c r="D8" s="7">
        <v>25148.20295878264</v>
      </c>
      <c r="E8" s="7">
        <v>0</v>
      </c>
      <c r="F8" s="7">
        <v>18403.319182034567</v>
      </c>
      <c r="G8" s="7">
        <v>3194.0409119182568</v>
      </c>
      <c r="H8" s="7">
        <v>6444.1790766249278</v>
      </c>
      <c r="I8" s="7">
        <v>4634.7753593239731</v>
      </c>
      <c r="J8" s="7">
        <v>477.47850699999987</v>
      </c>
      <c r="K8" s="7">
        <v>82954.210239684384</v>
      </c>
    </row>
    <row r="9" spans="1:11" ht="13.5" thickBot="1" x14ac:dyDescent="0.25">
      <c r="A9" s="6">
        <v>1992</v>
      </c>
      <c r="B9" s="7">
        <v>24756.784248999997</v>
      </c>
      <c r="C9" s="7">
        <v>0</v>
      </c>
      <c r="D9" s="7">
        <v>26044.737097066562</v>
      </c>
      <c r="E9" s="7">
        <v>0</v>
      </c>
      <c r="F9" s="7">
        <v>18300.60651114642</v>
      </c>
      <c r="G9" s="7">
        <v>3090.1822315694762</v>
      </c>
      <c r="H9" s="7">
        <v>6350.4627659886137</v>
      </c>
      <c r="I9" s="7">
        <v>4652.265071540075</v>
      </c>
      <c r="J9" s="7">
        <v>474.89880699999998</v>
      </c>
      <c r="K9" s="7">
        <v>83669.936733311144</v>
      </c>
    </row>
    <row r="10" spans="1:11" ht="13.5" thickBot="1" x14ac:dyDescent="0.25">
      <c r="A10" s="6">
        <v>1993</v>
      </c>
      <c r="B10" s="7">
        <v>25143.367432999996</v>
      </c>
      <c r="C10" s="7">
        <v>0</v>
      </c>
      <c r="D10" s="7">
        <v>26433.655693243381</v>
      </c>
      <c r="E10" s="7">
        <v>0</v>
      </c>
      <c r="F10" s="7">
        <v>18469.439334671162</v>
      </c>
      <c r="G10" s="7">
        <v>3003.224460508357</v>
      </c>
      <c r="H10" s="7">
        <v>6025.0290970123888</v>
      </c>
      <c r="I10" s="7">
        <v>4759.1014687668539</v>
      </c>
      <c r="J10" s="7">
        <v>480.90070199999997</v>
      </c>
      <c r="K10" s="7">
        <v>84314.718189202133</v>
      </c>
    </row>
    <row r="11" spans="1:11" ht="13.5" thickBot="1" x14ac:dyDescent="0.25">
      <c r="A11" s="6">
        <v>1994</v>
      </c>
      <c r="B11" s="7">
        <v>25330.064674999998</v>
      </c>
      <c r="C11" s="7">
        <v>0</v>
      </c>
      <c r="D11" s="7">
        <v>26514.385347646647</v>
      </c>
      <c r="E11" s="7">
        <v>0</v>
      </c>
      <c r="F11" s="7">
        <v>18452.376907085451</v>
      </c>
      <c r="G11" s="7">
        <v>2550.2816498181664</v>
      </c>
      <c r="H11" s="7">
        <v>6218.6811450669866</v>
      </c>
      <c r="I11" s="7">
        <v>4686.5232861278155</v>
      </c>
      <c r="J11" s="7">
        <v>479.57457800000003</v>
      </c>
      <c r="K11" s="7">
        <v>84231.88758874507</v>
      </c>
    </row>
    <row r="12" spans="1:11" ht="13.5" thickBot="1" x14ac:dyDescent="0.25">
      <c r="A12" s="6">
        <v>1995</v>
      </c>
      <c r="B12" s="7">
        <v>25406.775768000007</v>
      </c>
      <c r="C12" s="7">
        <v>0</v>
      </c>
      <c r="D12" s="7">
        <v>27157.397382293442</v>
      </c>
      <c r="E12" s="7">
        <v>0</v>
      </c>
      <c r="F12" s="7">
        <v>19453.564539227398</v>
      </c>
      <c r="G12" s="7">
        <v>2355.8219209696722</v>
      </c>
      <c r="H12" s="7">
        <v>5237.7688856106925</v>
      </c>
      <c r="I12" s="7">
        <v>4732.861241315888</v>
      </c>
      <c r="J12" s="7">
        <v>494.17714300000006</v>
      </c>
      <c r="K12" s="7">
        <v>84838.366880417088</v>
      </c>
    </row>
    <row r="13" spans="1:11" ht="13.5" thickBot="1" x14ac:dyDescent="0.25">
      <c r="A13" s="6">
        <v>1996</v>
      </c>
      <c r="B13" s="7">
        <v>26322.47772499999</v>
      </c>
      <c r="C13" s="7">
        <v>0</v>
      </c>
      <c r="D13" s="7">
        <v>27995.164204947159</v>
      </c>
      <c r="E13" s="7">
        <v>0</v>
      </c>
      <c r="F13" s="7">
        <v>18971.153579890211</v>
      </c>
      <c r="G13" s="7">
        <v>2460.4643317285595</v>
      </c>
      <c r="H13" s="7">
        <v>6066.4799146436317</v>
      </c>
      <c r="I13" s="7">
        <v>4931.7141535824749</v>
      </c>
      <c r="J13" s="7">
        <v>510.01566200000013</v>
      </c>
      <c r="K13" s="7">
        <v>87257.46957179204</v>
      </c>
    </row>
    <row r="14" spans="1:11" ht="13.5" thickBot="1" x14ac:dyDescent="0.25">
      <c r="A14" s="6">
        <v>1997</v>
      </c>
      <c r="B14" s="7">
        <v>26810.896008999989</v>
      </c>
      <c r="C14" s="7">
        <v>0</v>
      </c>
      <c r="D14" s="7">
        <v>29655.360285481274</v>
      </c>
      <c r="E14" s="7">
        <v>0</v>
      </c>
      <c r="F14" s="7">
        <v>20160.077405457894</v>
      </c>
      <c r="G14" s="7">
        <v>2533.8865273239126</v>
      </c>
      <c r="H14" s="7">
        <v>6103.4525622883348</v>
      </c>
      <c r="I14" s="7">
        <v>4728.1281298002077</v>
      </c>
      <c r="J14" s="7">
        <v>529.20863799999995</v>
      </c>
      <c r="K14" s="7">
        <v>90521.009557351616</v>
      </c>
    </row>
    <row r="15" spans="1:11" ht="13.5" thickBot="1" x14ac:dyDescent="0.25">
      <c r="A15" s="6">
        <v>1998</v>
      </c>
      <c r="B15" s="7">
        <v>27737.958992108357</v>
      </c>
      <c r="C15" s="7">
        <v>0</v>
      </c>
      <c r="D15" s="7">
        <v>29573.940355065908</v>
      </c>
      <c r="E15" s="7">
        <v>0</v>
      </c>
      <c r="F15" s="7">
        <v>19389.4600577534</v>
      </c>
      <c r="G15" s="7">
        <v>2411.7254777585795</v>
      </c>
      <c r="H15" s="7">
        <v>4717.3294885135365</v>
      </c>
      <c r="I15" s="7">
        <v>4674.0150405585546</v>
      </c>
      <c r="J15" s="7">
        <v>543.45131400000014</v>
      </c>
      <c r="K15" s="7">
        <v>89047.880725758354</v>
      </c>
    </row>
    <row r="16" spans="1:11" ht="13.5" thickBot="1" x14ac:dyDescent="0.25">
      <c r="A16" s="6">
        <v>1999</v>
      </c>
      <c r="B16" s="7">
        <v>28688.360366930683</v>
      </c>
      <c r="C16" s="7">
        <v>0</v>
      </c>
      <c r="D16" s="7">
        <v>31670.754395359334</v>
      </c>
      <c r="E16" s="7">
        <v>0</v>
      </c>
      <c r="F16" s="7">
        <v>19325.393680755584</v>
      </c>
      <c r="G16" s="7">
        <v>2513.9416884531274</v>
      </c>
      <c r="H16" s="7">
        <v>6030.5492502280704</v>
      </c>
      <c r="I16" s="7">
        <v>5012.1410935183685</v>
      </c>
      <c r="J16" s="7">
        <v>482.49409099999986</v>
      </c>
      <c r="K16" s="7">
        <v>93723.634566245164</v>
      </c>
    </row>
    <row r="17" spans="1:11" ht="13.5" thickBot="1" x14ac:dyDescent="0.25">
      <c r="A17" s="6">
        <v>2000</v>
      </c>
      <c r="B17" s="7">
        <v>29470.531017488331</v>
      </c>
      <c r="C17" s="7">
        <v>0</v>
      </c>
      <c r="D17" s="7">
        <v>33036.115510365613</v>
      </c>
      <c r="E17" s="7">
        <v>0</v>
      </c>
      <c r="F17" s="7">
        <v>19459.337067538556</v>
      </c>
      <c r="G17" s="7">
        <v>2557.0906305666672</v>
      </c>
      <c r="H17" s="7">
        <v>5857.4175772854051</v>
      </c>
      <c r="I17" s="7">
        <v>5148.0545434725018</v>
      </c>
      <c r="J17" s="7">
        <v>518.56335990213131</v>
      </c>
      <c r="K17" s="7">
        <v>96047.109706619216</v>
      </c>
    </row>
    <row r="18" spans="1:11" ht="13.5" thickBot="1" x14ac:dyDescent="0.25">
      <c r="A18" s="6">
        <v>2001</v>
      </c>
      <c r="B18" s="7">
        <v>27702.655997528112</v>
      </c>
      <c r="C18" s="7">
        <v>0</v>
      </c>
      <c r="D18" s="7">
        <v>32062.976189609843</v>
      </c>
      <c r="E18" s="7">
        <v>0</v>
      </c>
      <c r="F18" s="7">
        <v>17682.722714041465</v>
      </c>
      <c r="G18" s="7">
        <v>2751.1302173416402</v>
      </c>
      <c r="H18" s="7">
        <v>6482.8382136904165</v>
      </c>
      <c r="I18" s="7">
        <v>4547.7641062171951</v>
      </c>
      <c r="J18" s="7">
        <v>479.16622321734195</v>
      </c>
      <c r="K18" s="7">
        <v>91709.253661645998</v>
      </c>
    </row>
    <row r="19" spans="1:11" ht="13.5" thickBot="1" x14ac:dyDescent="0.25">
      <c r="A19" s="6">
        <v>2002</v>
      </c>
      <c r="B19" s="7">
        <v>28513.275963759028</v>
      </c>
      <c r="C19" s="7">
        <v>0</v>
      </c>
      <c r="D19" s="7">
        <v>32800.018941073271</v>
      </c>
      <c r="E19" s="7">
        <v>0</v>
      </c>
      <c r="F19" s="7">
        <v>16695.388058074808</v>
      </c>
      <c r="G19" s="7">
        <v>2666.0216932578742</v>
      </c>
      <c r="H19" s="7">
        <v>6594.9487501265103</v>
      </c>
      <c r="I19" s="7">
        <v>4770.8355687159037</v>
      </c>
      <c r="J19" s="7">
        <v>475.48173961393991</v>
      </c>
      <c r="K19" s="7">
        <v>92515.970714621333</v>
      </c>
    </row>
    <row r="20" spans="1:11" ht="13.5" thickBot="1" x14ac:dyDescent="0.25">
      <c r="A20" s="6">
        <v>2003</v>
      </c>
      <c r="B20" s="7">
        <v>29767.431071423995</v>
      </c>
      <c r="C20" s="7">
        <v>0</v>
      </c>
      <c r="D20" s="7">
        <v>33301.616920842476</v>
      </c>
      <c r="E20" s="7">
        <v>0</v>
      </c>
      <c r="F20" s="7">
        <v>16497.01849310019</v>
      </c>
      <c r="G20" s="7">
        <v>2836.359381276774</v>
      </c>
      <c r="H20" s="7">
        <v>6850.3011787389123</v>
      </c>
      <c r="I20" s="7">
        <v>4464.2170168933026</v>
      </c>
      <c r="J20" s="7">
        <v>486.07325803511247</v>
      </c>
      <c r="K20" s="7">
        <v>94203.01732031077</v>
      </c>
    </row>
    <row r="21" spans="1:11" ht="13.5" thickBot="1" x14ac:dyDescent="0.25">
      <c r="A21" s="6">
        <v>2004</v>
      </c>
      <c r="B21" s="7">
        <v>30268.360880679422</v>
      </c>
      <c r="C21" s="7">
        <v>0</v>
      </c>
      <c r="D21" s="7">
        <v>33854.645422586051</v>
      </c>
      <c r="E21" s="7">
        <v>0</v>
      </c>
      <c r="F21" s="7">
        <v>17016.139136638805</v>
      </c>
      <c r="G21" s="7">
        <v>2939.4448915864527</v>
      </c>
      <c r="H21" s="7">
        <v>7057.4169268985734</v>
      </c>
      <c r="I21" s="7">
        <v>4753.1197238747736</v>
      </c>
      <c r="J21" s="7">
        <v>491.18382055844893</v>
      </c>
      <c r="K21" s="7">
        <v>96380.310802822511</v>
      </c>
    </row>
    <row r="22" spans="1:11" ht="13.5" thickBot="1" x14ac:dyDescent="0.25">
      <c r="A22" s="6">
        <v>2005</v>
      </c>
      <c r="B22" s="7">
        <v>30876.352713341344</v>
      </c>
      <c r="C22" s="7">
        <v>0</v>
      </c>
      <c r="D22" s="7">
        <v>33626.678922374733</v>
      </c>
      <c r="E22" s="7">
        <v>0</v>
      </c>
      <c r="F22" s="7">
        <v>16941.938730612219</v>
      </c>
      <c r="G22" s="7">
        <v>3141.5248222664422</v>
      </c>
      <c r="H22" s="7">
        <v>6423.6124244703042</v>
      </c>
      <c r="I22" s="7">
        <v>4855.3099705953473</v>
      </c>
      <c r="J22" s="7">
        <v>490.05473423007356</v>
      </c>
      <c r="K22" s="7">
        <v>96355.472317890468</v>
      </c>
    </row>
    <row r="23" spans="1:11" ht="13.5" thickBot="1" x14ac:dyDescent="0.25">
      <c r="A23" s="6">
        <v>2006</v>
      </c>
      <c r="B23" s="7">
        <v>32099.755104854281</v>
      </c>
      <c r="C23" s="7">
        <v>0</v>
      </c>
      <c r="D23" s="7">
        <v>34555.963623119991</v>
      </c>
      <c r="E23" s="7">
        <v>0</v>
      </c>
      <c r="F23" s="7">
        <v>17034.066317636993</v>
      </c>
      <c r="G23" s="7">
        <v>3322.7583068231042</v>
      </c>
      <c r="H23" s="7">
        <v>6721.594013275866</v>
      </c>
      <c r="I23" s="7">
        <v>5008.97635428791</v>
      </c>
      <c r="J23" s="7">
        <v>491.13814636666871</v>
      </c>
      <c r="K23" s="7">
        <v>99234.251866364808</v>
      </c>
    </row>
    <row r="24" spans="1:11" ht="13.5" thickBot="1" x14ac:dyDescent="0.25">
      <c r="A24" s="6">
        <v>2007</v>
      </c>
      <c r="B24" s="7">
        <v>31789.992155529235</v>
      </c>
      <c r="C24" s="7">
        <v>0</v>
      </c>
      <c r="D24" s="7">
        <v>36447.339979519522</v>
      </c>
      <c r="E24" s="7">
        <v>0</v>
      </c>
      <c r="F24" s="7">
        <v>16653.794563990701</v>
      </c>
      <c r="G24" s="7">
        <v>3685.434835594413</v>
      </c>
      <c r="H24" s="7">
        <v>8803.7105036032954</v>
      </c>
      <c r="I24" s="7">
        <v>5414.374456003643</v>
      </c>
      <c r="J24" s="7">
        <v>474.39131402275228</v>
      </c>
      <c r="K24" s="7">
        <v>103269.03780826356</v>
      </c>
    </row>
    <row r="25" spans="1:11" ht="13.5" thickBot="1" x14ac:dyDescent="0.25">
      <c r="A25" s="6">
        <v>2008</v>
      </c>
      <c r="B25" s="7">
        <v>32194.243635919691</v>
      </c>
      <c r="C25" s="7">
        <v>0</v>
      </c>
      <c r="D25" s="7">
        <v>36474.01581920428</v>
      </c>
      <c r="E25" s="7">
        <v>0</v>
      </c>
      <c r="F25" s="7">
        <v>16898.291279172074</v>
      </c>
      <c r="G25" s="7">
        <v>3711.6231345465289</v>
      </c>
      <c r="H25" s="7">
        <v>7574.1687836948568</v>
      </c>
      <c r="I25" s="7">
        <v>5753.5436023169932</v>
      </c>
      <c r="J25" s="7">
        <v>485.43802155118988</v>
      </c>
      <c r="K25" s="7">
        <v>103091.32427640562</v>
      </c>
    </row>
    <row r="26" spans="1:11" ht="13.5" thickBot="1" x14ac:dyDescent="0.25">
      <c r="A26" s="6">
        <v>2009</v>
      </c>
      <c r="B26" s="7">
        <v>32750.014598687227</v>
      </c>
      <c r="C26" s="7">
        <v>0</v>
      </c>
      <c r="D26" s="7">
        <v>35208.63397012413</v>
      </c>
      <c r="E26" s="7">
        <v>0</v>
      </c>
      <c r="F26" s="7">
        <v>15658.757131662655</v>
      </c>
      <c r="G26" s="7">
        <v>3772.2346921703906</v>
      </c>
      <c r="H26" s="7">
        <v>7595.1202500097133</v>
      </c>
      <c r="I26" s="7">
        <v>5716.7691679428663</v>
      </c>
      <c r="J26" s="7">
        <v>499.86142981112317</v>
      </c>
      <c r="K26" s="7">
        <v>101201.39124040811</v>
      </c>
    </row>
    <row r="27" spans="1:11" ht="13.5" thickBot="1" x14ac:dyDescent="0.25">
      <c r="A27" s="6">
        <v>2010</v>
      </c>
      <c r="B27" s="7">
        <v>32098.460507394771</v>
      </c>
      <c r="C27" s="7">
        <v>0</v>
      </c>
      <c r="D27" s="7">
        <v>35149.903742468363</v>
      </c>
      <c r="E27" s="7">
        <v>0</v>
      </c>
      <c r="F27" s="7">
        <v>15544.703547972407</v>
      </c>
      <c r="G27" s="7">
        <v>3839.8813006450482</v>
      </c>
      <c r="H27" s="7">
        <v>7463.3742881922299</v>
      </c>
      <c r="I27" s="7">
        <v>5338.1403185623403</v>
      </c>
      <c r="J27" s="7">
        <v>495.34013051457714</v>
      </c>
      <c r="K27" s="7">
        <v>99929.803835749743</v>
      </c>
    </row>
    <row r="28" spans="1:11" ht="13.5" thickBot="1" x14ac:dyDescent="0.25">
      <c r="A28" s="6">
        <v>2011</v>
      </c>
      <c r="B28" s="7">
        <v>32233.016181995961</v>
      </c>
      <c r="C28" s="7">
        <v>0</v>
      </c>
      <c r="D28" s="7">
        <v>35399.67343826023</v>
      </c>
      <c r="E28" s="7">
        <v>0</v>
      </c>
      <c r="F28" s="7">
        <v>15673.728307952897</v>
      </c>
      <c r="G28" s="7">
        <v>3960.2088638018877</v>
      </c>
      <c r="H28" s="7">
        <v>7323.3845686165587</v>
      </c>
      <c r="I28" s="7">
        <v>5632.5883037482972</v>
      </c>
      <c r="J28" s="7">
        <v>483.97248098490189</v>
      </c>
      <c r="K28" s="7">
        <v>100706.57214536074</v>
      </c>
    </row>
    <row r="29" spans="1:11" ht="13.5" thickBot="1" x14ac:dyDescent="0.25">
      <c r="A29" s="6">
        <v>2012</v>
      </c>
      <c r="B29" s="7">
        <v>32266.690955360085</v>
      </c>
      <c r="C29" s="7">
        <v>0</v>
      </c>
      <c r="D29" s="7">
        <v>35738.494288481234</v>
      </c>
      <c r="E29" s="7">
        <v>0</v>
      </c>
      <c r="F29" s="7">
        <v>15652.201626675607</v>
      </c>
      <c r="G29" s="7">
        <v>3907.7253830886411</v>
      </c>
      <c r="H29" s="7">
        <v>8457.3613564300977</v>
      </c>
      <c r="I29" s="7">
        <v>5835.7692145480605</v>
      </c>
      <c r="J29" s="7">
        <v>502.86970967880148</v>
      </c>
      <c r="K29" s="7">
        <v>102361.11253426252</v>
      </c>
    </row>
    <row r="30" spans="1:11" ht="13.5" thickBot="1" x14ac:dyDescent="0.25">
      <c r="A30" s="6">
        <v>2013</v>
      </c>
      <c r="B30" s="7">
        <v>32936.46964155032</v>
      </c>
      <c r="C30" s="7">
        <v>30.229822750562317</v>
      </c>
      <c r="D30" s="7">
        <v>35763.590760281681</v>
      </c>
      <c r="E30" s="7">
        <v>65.887476772243915</v>
      </c>
      <c r="F30" s="7">
        <v>15462.563719614936</v>
      </c>
      <c r="G30" s="7">
        <v>3422.9288166295446</v>
      </c>
      <c r="H30" s="7">
        <v>8706.3962835920574</v>
      </c>
      <c r="I30" s="7">
        <v>5865.0869763305645</v>
      </c>
      <c r="J30" s="7">
        <v>455.94969828976554</v>
      </c>
      <c r="K30" s="7">
        <v>102612.98589628887</v>
      </c>
    </row>
    <row r="31" spans="1:11" ht="13.5" thickBot="1" x14ac:dyDescent="0.25">
      <c r="A31" s="6">
        <v>2014</v>
      </c>
      <c r="B31" s="7">
        <v>32757.558497028462</v>
      </c>
      <c r="C31" s="7">
        <v>43.43679344002684</v>
      </c>
      <c r="D31" s="7">
        <v>36257.458272485135</v>
      </c>
      <c r="E31" s="7">
        <v>80.657918850644251</v>
      </c>
      <c r="F31" s="7">
        <v>15795.530633758601</v>
      </c>
      <c r="G31" s="7">
        <v>3343.721412795795</v>
      </c>
      <c r="H31" s="7">
        <v>8918.065553132692</v>
      </c>
      <c r="I31" s="7">
        <v>5938.2133590435014</v>
      </c>
      <c r="J31" s="7">
        <v>455.92438556262368</v>
      </c>
      <c r="K31" s="7">
        <v>103466.47211380683</v>
      </c>
    </row>
    <row r="32" spans="1:11" ht="13.5" thickBot="1" x14ac:dyDescent="0.25">
      <c r="A32" s="6">
        <v>2015</v>
      </c>
      <c r="B32" s="7">
        <v>33340.812983298893</v>
      </c>
      <c r="C32" s="7">
        <v>56.690216194275017</v>
      </c>
      <c r="D32" s="7">
        <v>37088.019580451772</v>
      </c>
      <c r="E32" s="7">
        <v>92.288006170819969</v>
      </c>
      <c r="F32" s="7">
        <v>15836.027670252883</v>
      </c>
      <c r="G32" s="7">
        <v>3349.9128280064383</v>
      </c>
      <c r="H32" s="7">
        <v>8828.748801203792</v>
      </c>
      <c r="I32" s="7">
        <v>5979.9286835758257</v>
      </c>
      <c r="J32" s="7">
        <v>455.89384180663154</v>
      </c>
      <c r="K32" s="7">
        <v>104879.34438859622</v>
      </c>
    </row>
    <row r="33" spans="1:11" ht="13.5" thickBot="1" x14ac:dyDescent="0.25">
      <c r="A33" s="6">
        <v>2016</v>
      </c>
      <c r="B33" s="7">
        <v>33637.622588510625</v>
      </c>
      <c r="C33" s="7">
        <v>110.01428177956029</v>
      </c>
      <c r="D33" s="7">
        <v>37215.107212937211</v>
      </c>
      <c r="E33" s="7">
        <v>154.94830455332777</v>
      </c>
      <c r="F33" s="7">
        <v>15728.638939442006</v>
      </c>
      <c r="G33" s="7">
        <v>3247.8578994815202</v>
      </c>
      <c r="H33" s="7">
        <v>8824.5641380981233</v>
      </c>
      <c r="I33" s="7">
        <v>6019.9282043568746</v>
      </c>
      <c r="J33" s="7">
        <v>455.87248348768748</v>
      </c>
      <c r="K33" s="7">
        <v>105129.59146631406</v>
      </c>
    </row>
    <row r="34" spans="1:11" ht="13.5" thickBot="1" x14ac:dyDescent="0.25">
      <c r="A34" s="6">
        <v>2017</v>
      </c>
      <c r="B34" s="7">
        <v>34208.968933238531</v>
      </c>
      <c r="C34" s="7">
        <v>196.60703837204466</v>
      </c>
      <c r="D34" s="7">
        <v>37864.528633414724</v>
      </c>
      <c r="E34" s="7">
        <v>243.46701320457669</v>
      </c>
      <c r="F34" s="7">
        <v>15715.348030806754</v>
      </c>
      <c r="G34" s="7">
        <v>3198.6041750102272</v>
      </c>
      <c r="H34" s="7">
        <v>8878.1805351788244</v>
      </c>
      <c r="I34" s="7">
        <v>6058.9485253332468</v>
      </c>
      <c r="J34" s="7">
        <v>455.84140034671401</v>
      </c>
      <c r="K34" s="7">
        <v>106380.42023332903</v>
      </c>
    </row>
    <row r="35" spans="1:11" ht="13.5" thickBot="1" x14ac:dyDescent="0.25">
      <c r="A35" s="6">
        <v>2018</v>
      </c>
      <c r="B35" s="7">
        <v>34734.529226249258</v>
      </c>
      <c r="C35" s="7">
        <v>292.41051130343419</v>
      </c>
      <c r="D35" s="7">
        <v>38666.501203932443</v>
      </c>
      <c r="E35" s="7">
        <v>322.00178843992586</v>
      </c>
      <c r="F35" s="7">
        <v>15734.525181101402</v>
      </c>
      <c r="G35" s="7">
        <v>3162.3946696696471</v>
      </c>
      <c r="H35" s="7">
        <v>8958.038290126211</v>
      </c>
      <c r="I35" s="7">
        <v>6093.0073157991101</v>
      </c>
      <c r="J35" s="7">
        <v>455.78950766250603</v>
      </c>
      <c r="K35" s="7">
        <v>107804.78539454058</v>
      </c>
    </row>
    <row r="36" spans="1:11" ht="13.5" thickBot="1" x14ac:dyDescent="0.25">
      <c r="A36" s="6">
        <v>2019</v>
      </c>
      <c r="B36" s="7">
        <v>35346.763233213547</v>
      </c>
      <c r="C36" s="7">
        <v>413.95174238611588</v>
      </c>
      <c r="D36" s="7">
        <v>39382.397021556564</v>
      </c>
      <c r="E36" s="7">
        <v>408.86507008948843</v>
      </c>
      <c r="F36" s="7">
        <v>15730.626931780025</v>
      </c>
      <c r="G36" s="7">
        <v>3134.3129689019593</v>
      </c>
      <c r="H36" s="7">
        <v>9036.128476777254</v>
      </c>
      <c r="I36" s="7">
        <v>6131.3902294225218</v>
      </c>
      <c r="J36" s="7">
        <v>455.73896367048445</v>
      </c>
      <c r="K36" s="7">
        <v>109217.35782532235</v>
      </c>
    </row>
    <row r="37" spans="1:11" ht="13.5" thickBot="1" x14ac:dyDescent="0.25">
      <c r="A37" s="6">
        <v>2020</v>
      </c>
      <c r="B37" s="7">
        <v>36173.38876198182</v>
      </c>
      <c r="C37" s="7">
        <v>559.9101806544187</v>
      </c>
      <c r="D37" s="7">
        <v>40090.697715286515</v>
      </c>
      <c r="E37" s="7">
        <v>496.28096803200901</v>
      </c>
      <c r="F37" s="7">
        <v>15757.083926378171</v>
      </c>
      <c r="G37" s="7">
        <v>3123.0160577553743</v>
      </c>
      <c r="H37" s="7">
        <v>9120.62797491948</v>
      </c>
      <c r="I37" s="7">
        <v>6170.2484990130333</v>
      </c>
      <c r="J37" s="7">
        <v>455.66984178558903</v>
      </c>
      <c r="K37" s="7">
        <v>110890.73277711999</v>
      </c>
    </row>
    <row r="38" spans="1:11" ht="13.5" thickBot="1" x14ac:dyDescent="0.25">
      <c r="A38" s="6">
        <v>2021</v>
      </c>
      <c r="B38" s="7">
        <v>37018.406961281617</v>
      </c>
      <c r="C38" s="7">
        <v>732.15566596894917</v>
      </c>
      <c r="D38" s="7">
        <v>40760.00334251282</v>
      </c>
      <c r="E38" s="7">
        <v>581.43763739524354</v>
      </c>
      <c r="F38" s="7">
        <v>15799.694292339185</v>
      </c>
      <c r="G38" s="7">
        <v>3103.5695845466576</v>
      </c>
      <c r="H38" s="7">
        <v>9205.7883179940054</v>
      </c>
      <c r="I38" s="7">
        <v>6209.3620368461598</v>
      </c>
      <c r="J38" s="7">
        <v>455.6069877458188</v>
      </c>
      <c r="K38" s="7">
        <v>112552.43152326626</v>
      </c>
    </row>
    <row r="39" spans="1:11" ht="13.5" thickBot="1" x14ac:dyDescent="0.25">
      <c r="A39" s="6">
        <v>2022</v>
      </c>
      <c r="B39" s="7">
        <v>37872.595871228237</v>
      </c>
      <c r="C39" s="7">
        <v>932.53185125971197</v>
      </c>
      <c r="D39" s="7">
        <v>41413.412770282543</v>
      </c>
      <c r="E39" s="7">
        <v>661.97418914867274</v>
      </c>
      <c r="F39" s="7">
        <v>15865.178352195928</v>
      </c>
      <c r="G39" s="7">
        <v>3089.1635190820107</v>
      </c>
      <c r="H39" s="7">
        <v>9291.5677881514002</v>
      </c>
      <c r="I39" s="7">
        <v>6393.4666703492248</v>
      </c>
      <c r="J39" s="7">
        <v>455.54392783414289</v>
      </c>
      <c r="K39" s="7">
        <v>114380.92889912348</v>
      </c>
    </row>
    <row r="40" spans="1:11" ht="13.5" thickBot="1" x14ac:dyDescent="0.25">
      <c r="A40" s="6">
        <v>2023</v>
      </c>
      <c r="B40" s="7">
        <v>38751.116239038834</v>
      </c>
      <c r="C40" s="7">
        <v>1154.4674330664388</v>
      </c>
      <c r="D40" s="7">
        <v>41960.455157807548</v>
      </c>
      <c r="E40" s="7">
        <v>730.33287236439162</v>
      </c>
      <c r="F40" s="7">
        <v>15944.831562686082</v>
      </c>
      <c r="G40" s="7">
        <v>3080.240657432782</v>
      </c>
      <c r="H40" s="7">
        <v>9377.4843351104737</v>
      </c>
      <c r="I40" s="7">
        <v>6444.7982359240104</v>
      </c>
      <c r="J40" s="7">
        <v>455.48620371953353</v>
      </c>
      <c r="K40" s="7">
        <v>116014.41239171926</v>
      </c>
    </row>
    <row r="41" spans="1:11" ht="13.5" thickBot="1" x14ac:dyDescent="0.25">
      <c r="A41" s="6">
        <v>2024</v>
      </c>
      <c r="B41" s="7">
        <v>39625.733902782682</v>
      </c>
      <c r="C41" s="7">
        <v>1385.4895206177962</v>
      </c>
      <c r="D41" s="7">
        <v>42459.50492044018</v>
      </c>
      <c r="E41" s="7">
        <v>773.44912500594808</v>
      </c>
      <c r="F41" s="7">
        <v>15993.643382132226</v>
      </c>
      <c r="G41" s="7">
        <v>3067.572195271388</v>
      </c>
      <c r="H41" s="7">
        <v>9457.2391681015615</v>
      </c>
      <c r="I41" s="7">
        <v>6503.0839547638852</v>
      </c>
      <c r="J41" s="7">
        <v>455.43151273979078</v>
      </c>
      <c r="K41" s="7">
        <v>117562.20903623172</v>
      </c>
    </row>
    <row r="42" spans="1:11" ht="13.5" thickBot="1" x14ac:dyDescent="0.25">
      <c r="A42" s="6">
        <v>2025</v>
      </c>
      <c r="B42" s="7">
        <v>40519.626463347078</v>
      </c>
      <c r="C42" s="7">
        <v>1644.3199084820972</v>
      </c>
      <c r="D42" s="7">
        <v>42946.682361848521</v>
      </c>
      <c r="E42" s="7">
        <v>810.65037576274779</v>
      </c>
      <c r="F42" s="7">
        <v>16026.705768333644</v>
      </c>
      <c r="G42" s="7">
        <v>3050.6803669280439</v>
      </c>
      <c r="H42" s="7">
        <v>9534.1798892846891</v>
      </c>
      <c r="I42" s="7">
        <v>6609.6900928589666</v>
      </c>
      <c r="J42" s="7">
        <v>455.37993947346183</v>
      </c>
      <c r="K42" s="7">
        <v>119142.9448820744</v>
      </c>
    </row>
    <row r="43" spans="1:11" ht="13.5" thickBot="1" x14ac:dyDescent="0.25">
      <c r="A43" s="6">
        <v>2026</v>
      </c>
      <c r="B43" s="7">
        <v>41473.901633652895</v>
      </c>
      <c r="C43" s="7">
        <v>1955.325760471897</v>
      </c>
      <c r="D43" s="7">
        <v>43417.554863476187</v>
      </c>
      <c r="E43" s="7">
        <v>845.6248379554338</v>
      </c>
      <c r="F43" s="7">
        <v>16057.458322234506</v>
      </c>
      <c r="G43" s="7">
        <v>3031.8914180397601</v>
      </c>
      <c r="H43" s="7">
        <v>9610.0241798523421</v>
      </c>
      <c r="I43" s="7">
        <v>6661.7965211733626</v>
      </c>
      <c r="J43" s="7">
        <v>455.32828764931861</v>
      </c>
      <c r="K43" s="7">
        <v>120707.95522607838</v>
      </c>
    </row>
    <row r="44" spans="1:11" x14ac:dyDescent="0.2">
      <c r="A44" s="20" t="s">
        <v>0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14.1" customHeight="1" x14ac:dyDescent="0.2">
      <c r="A45" s="20" t="s">
        <v>23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14.1" customHeight="1" x14ac:dyDescent="0.2">
      <c r="A46" s="20" t="s">
        <v>24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14.1" customHeight="1" x14ac:dyDescent="0.2">
      <c r="A47" s="4"/>
    </row>
    <row r="48" spans="1:11" ht="15.75" x14ac:dyDescent="0.25">
      <c r="A48" s="19" t="s">
        <v>25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1:11" x14ac:dyDescent="0.2">
      <c r="A49" s="8" t="s">
        <v>26</v>
      </c>
      <c r="B49" s="12">
        <f>EXP((LN(B17/B7)/10))-1</f>
        <v>1.956755769894869E-2</v>
      </c>
      <c r="C49" s="13" t="s">
        <v>61</v>
      </c>
      <c r="D49" s="12">
        <f>EXP((LN(D17/D7)/10))-1</f>
        <v>2.8770330269507705E-2</v>
      </c>
      <c r="E49" s="13" t="s">
        <v>61</v>
      </c>
      <c r="F49" s="12">
        <f t="shared" ref="F49:K49" si="0">EXP((LN(F17/F7)/10))-1</f>
        <v>3.4987057845614622E-3</v>
      </c>
      <c r="G49" s="12">
        <f t="shared" si="0"/>
        <v>-2.1214016574627514E-2</v>
      </c>
      <c r="H49" s="12">
        <f t="shared" si="0"/>
        <v>-1.8966265263054782E-2</v>
      </c>
      <c r="I49" s="12">
        <f t="shared" si="0"/>
        <v>8.6915666797207081E-3</v>
      </c>
      <c r="J49" s="12">
        <f t="shared" si="0"/>
        <v>9.9531834523649554E-3</v>
      </c>
      <c r="K49" s="12">
        <f t="shared" si="0"/>
        <v>1.4218218053279719E-2</v>
      </c>
    </row>
    <row r="50" spans="1:11" x14ac:dyDescent="0.2">
      <c r="A50" s="8" t="s">
        <v>27</v>
      </c>
      <c r="B50" s="12">
        <f>EXP((LN(B30/B17)/13))-1</f>
        <v>8.5897378956825143E-3</v>
      </c>
      <c r="C50" s="13" t="s">
        <v>61</v>
      </c>
      <c r="D50" s="12">
        <f>EXP((LN(D30/D17)/13))-1</f>
        <v>6.1208861930570624E-3</v>
      </c>
      <c r="E50" s="13" t="s">
        <v>61</v>
      </c>
      <c r="F50" s="12">
        <f t="shared" ref="F50:K50" si="1">EXP((LN(F30/F17)/13))-1</f>
        <v>-1.7529549606150163E-2</v>
      </c>
      <c r="G50" s="12">
        <f t="shared" si="1"/>
        <v>2.2686309218751699E-2</v>
      </c>
      <c r="H50" s="12">
        <f t="shared" si="1"/>
        <v>3.095792615295001E-2</v>
      </c>
      <c r="I50" s="12">
        <f t="shared" si="1"/>
        <v>1.0081123806166437E-2</v>
      </c>
      <c r="J50" s="12">
        <f t="shared" si="1"/>
        <v>-9.8496121409016313E-3</v>
      </c>
      <c r="K50" s="12">
        <f t="shared" si="1"/>
        <v>5.0995506488471509E-3</v>
      </c>
    </row>
    <row r="51" spans="1:11" x14ac:dyDescent="0.2">
      <c r="A51" s="8" t="s">
        <v>28</v>
      </c>
      <c r="B51" s="12">
        <f t="shared" ref="B51:K51" si="2">EXP((LN(B32/B30)/2))-1</f>
        <v>6.1195071769524212E-3</v>
      </c>
      <c r="C51" s="12">
        <f t="shared" si="2"/>
        <v>0.36941870690550616</v>
      </c>
      <c r="D51" s="12">
        <f t="shared" si="2"/>
        <v>1.8348114125412041E-2</v>
      </c>
      <c r="E51" s="12">
        <f t="shared" si="2"/>
        <v>0.18350798835536719</v>
      </c>
      <c r="F51" s="12">
        <f t="shared" si="2"/>
        <v>1.2004339561181965E-2</v>
      </c>
      <c r="G51" s="12">
        <f t="shared" si="2"/>
        <v>-1.0723211875825922E-2</v>
      </c>
      <c r="H51" s="12">
        <f t="shared" si="2"/>
        <v>7.002073387238017E-3</v>
      </c>
      <c r="I51" s="12">
        <f t="shared" si="2"/>
        <v>9.7428204131533303E-3</v>
      </c>
      <c r="J51" s="12">
        <f t="shared" si="2"/>
        <v>-6.1254776715591319E-5</v>
      </c>
      <c r="K51" s="12">
        <f t="shared" si="2"/>
        <v>1.0982922018577757E-2</v>
      </c>
    </row>
    <row r="52" spans="1:11" x14ac:dyDescent="0.2">
      <c r="A52" s="8" t="s">
        <v>60</v>
      </c>
      <c r="B52" s="12">
        <f t="shared" ref="B52:K52" si="3">EXP((LN(B43/B30)/13))-1</f>
        <v>1.7887624786938172E-2</v>
      </c>
      <c r="C52" s="12">
        <f t="shared" si="3"/>
        <v>0.37813270766623552</v>
      </c>
      <c r="D52" s="12">
        <f t="shared" si="3"/>
        <v>1.5029789033583318E-2</v>
      </c>
      <c r="E52" s="12">
        <f t="shared" si="3"/>
        <v>0.21691320624164878</v>
      </c>
      <c r="F52" s="12">
        <f t="shared" si="3"/>
        <v>2.90818798169723E-3</v>
      </c>
      <c r="G52" s="12">
        <f t="shared" si="3"/>
        <v>-9.2881278018656088E-3</v>
      </c>
      <c r="H52" s="12">
        <f t="shared" si="3"/>
        <v>7.6249831394290535E-3</v>
      </c>
      <c r="I52" s="12">
        <f t="shared" si="3"/>
        <v>9.8459932138341699E-3</v>
      </c>
      <c r="J52" s="12">
        <f t="shared" si="3"/>
        <v>-1.049039247115191E-4</v>
      </c>
      <c r="K52" s="12">
        <f t="shared" si="3"/>
        <v>1.2571405740122943E-2</v>
      </c>
    </row>
    <row r="53" spans="1:11" ht="14.1" customHeight="1" x14ac:dyDescent="0.2">
      <c r="A53" s="4"/>
    </row>
  </sheetData>
  <mergeCells count="8">
    <mergeCell ref="A48:K48"/>
    <mergeCell ref="A1:K1"/>
    <mergeCell ref="A2:K2"/>
    <mergeCell ref="A3:K3"/>
    <mergeCell ref="A44:K44"/>
    <mergeCell ref="A45:K45"/>
    <mergeCell ref="A46:K46"/>
    <mergeCell ref="A4:K4"/>
  </mergeCells>
  <printOptions horizontalCentered="1"/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9" width="14.28515625" style="1" bestFit="1" customWidth="1"/>
    <col min="10" max="16384" width="9.140625" style="1"/>
  </cols>
  <sheetData>
    <row r="1" spans="1:11" ht="15.95" customHeight="1" x14ac:dyDescent="0.25">
      <c r="A1" s="18" t="s">
        <v>71</v>
      </c>
      <c r="B1" s="18"/>
      <c r="C1" s="18"/>
      <c r="D1" s="18"/>
      <c r="E1" s="18"/>
      <c r="F1" s="18"/>
      <c r="G1" s="18"/>
      <c r="H1" s="18"/>
      <c r="I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22"/>
      <c r="K2" s="22"/>
    </row>
    <row r="3" spans="1:11" ht="15.95" customHeight="1" x14ac:dyDescent="0.25">
      <c r="A3" s="18" t="s">
        <v>29</v>
      </c>
      <c r="B3" s="18"/>
      <c r="C3" s="18"/>
      <c r="D3" s="18"/>
      <c r="E3" s="18"/>
      <c r="F3" s="18"/>
      <c r="G3" s="18"/>
      <c r="H3" s="18"/>
      <c r="I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21"/>
      <c r="J4" s="23"/>
      <c r="K4" s="23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15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21</v>
      </c>
      <c r="I6" s="5" t="s">
        <v>30</v>
      </c>
    </row>
    <row r="7" spans="1:11" ht="13.5" thickBot="1" x14ac:dyDescent="0.25">
      <c r="A7" s="6">
        <v>1990</v>
      </c>
      <c r="B7" s="7">
        <v>24278.83715499999</v>
      </c>
      <c r="C7" s="7">
        <v>24465.244505856175</v>
      </c>
      <c r="D7" s="7">
        <v>16835.307867895914</v>
      </c>
      <c r="E7" s="7">
        <v>1995.5143999999998</v>
      </c>
      <c r="F7" s="7">
        <v>7093.6012050192776</v>
      </c>
      <c r="G7" s="7">
        <v>4336.4315863771517</v>
      </c>
      <c r="H7" s="7">
        <v>469.6663040000002</v>
      </c>
      <c r="I7" s="7">
        <v>79474.603024148499</v>
      </c>
    </row>
    <row r="8" spans="1:11" ht="13.5" thickBot="1" x14ac:dyDescent="0.25">
      <c r="A8" s="6">
        <v>1991</v>
      </c>
      <c r="B8" s="7">
        <v>24652.214243999999</v>
      </c>
      <c r="C8" s="7">
        <v>24709.346529769929</v>
      </c>
      <c r="D8" s="7">
        <v>16457.706182034566</v>
      </c>
      <c r="E8" s="7">
        <v>2002.581911918257</v>
      </c>
      <c r="F8" s="7">
        <v>6444.1790766249278</v>
      </c>
      <c r="G8" s="7">
        <v>4432.9964302424405</v>
      </c>
      <c r="H8" s="7">
        <v>477.47850699999987</v>
      </c>
      <c r="I8" s="7">
        <v>79176.502881590131</v>
      </c>
    </row>
    <row r="9" spans="1:11" ht="13.5" thickBot="1" x14ac:dyDescent="0.25">
      <c r="A9" s="6">
        <v>1992</v>
      </c>
      <c r="B9" s="7">
        <v>24756.784248999997</v>
      </c>
      <c r="C9" s="7">
        <v>25613.935234310153</v>
      </c>
      <c r="D9" s="7">
        <v>16329.70051114642</v>
      </c>
      <c r="E9" s="7">
        <v>1958.9762315694761</v>
      </c>
      <c r="F9" s="7">
        <v>6350.4627659886137</v>
      </c>
      <c r="G9" s="7">
        <v>4506.1446252128771</v>
      </c>
      <c r="H9" s="7">
        <v>474.89880699999998</v>
      </c>
      <c r="I9" s="7">
        <v>79990.902424227563</v>
      </c>
    </row>
    <row r="10" spans="1:11" ht="13.5" thickBot="1" x14ac:dyDescent="0.25">
      <c r="A10" s="6">
        <v>1993</v>
      </c>
      <c r="B10" s="7">
        <v>25143.367432999996</v>
      </c>
      <c r="C10" s="7">
        <v>25985.532204089726</v>
      </c>
      <c r="D10" s="7">
        <v>15673.610334671162</v>
      </c>
      <c r="E10" s="7">
        <v>1881.5844605083569</v>
      </c>
      <c r="F10" s="7">
        <v>6025.0290970123888</v>
      </c>
      <c r="G10" s="7">
        <v>4603.5122629768211</v>
      </c>
      <c r="H10" s="7">
        <v>480.90070199999997</v>
      </c>
      <c r="I10" s="7">
        <v>79793.536494258442</v>
      </c>
    </row>
    <row r="11" spans="1:11" ht="13.5" thickBot="1" x14ac:dyDescent="0.25">
      <c r="A11" s="6">
        <v>1994</v>
      </c>
      <c r="B11" s="7">
        <v>25330.064674999998</v>
      </c>
      <c r="C11" s="7">
        <v>26067.078233857228</v>
      </c>
      <c r="D11" s="7">
        <v>15514.566907085451</v>
      </c>
      <c r="E11" s="7">
        <v>1613.7086498181666</v>
      </c>
      <c r="F11" s="7">
        <v>6218.6811450669866</v>
      </c>
      <c r="G11" s="7">
        <v>4536.4915725470237</v>
      </c>
      <c r="H11" s="7">
        <v>479.57457800000003</v>
      </c>
      <c r="I11" s="7">
        <v>79760.165761374854</v>
      </c>
    </row>
    <row r="12" spans="1:11" ht="13.5" thickBot="1" x14ac:dyDescent="0.25">
      <c r="A12" s="6">
        <v>1995</v>
      </c>
      <c r="B12" s="7">
        <v>25406.775768000007</v>
      </c>
      <c r="C12" s="7">
        <v>26710.271655528668</v>
      </c>
      <c r="D12" s="7">
        <v>16526.593539227397</v>
      </c>
      <c r="E12" s="7">
        <v>1368.2396626685163</v>
      </c>
      <c r="F12" s="7">
        <v>5237.7688856106925</v>
      </c>
      <c r="G12" s="7">
        <v>4584.137929905567</v>
      </c>
      <c r="H12" s="7">
        <v>494.17714300000006</v>
      </c>
      <c r="I12" s="7">
        <v>80327.964583940848</v>
      </c>
    </row>
    <row r="13" spans="1:11" ht="13.5" thickBot="1" x14ac:dyDescent="0.25">
      <c r="A13" s="6">
        <v>1996</v>
      </c>
      <c r="B13" s="7">
        <v>26322.47772499999</v>
      </c>
      <c r="C13" s="7">
        <v>27547.922994473076</v>
      </c>
      <c r="D13" s="7">
        <v>15587.89557989021</v>
      </c>
      <c r="E13" s="7">
        <v>1394.7269098601664</v>
      </c>
      <c r="F13" s="7">
        <v>6066.4799146436317</v>
      </c>
      <c r="G13" s="7">
        <v>4784.031870527042</v>
      </c>
      <c r="H13" s="7">
        <v>510.01566200000013</v>
      </c>
      <c r="I13" s="7">
        <v>82213.550656394131</v>
      </c>
    </row>
    <row r="14" spans="1:11" ht="13.5" thickBot="1" x14ac:dyDescent="0.25">
      <c r="A14" s="6">
        <v>1997</v>
      </c>
      <c r="B14" s="7">
        <v>26810.896008999989</v>
      </c>
      <c r="C14" s="7">
        <v>29220.213597933314</v>
      </c>
      <c r="D14" s="7">
        <v>16717.473405457895</v>
      </c>
      <c r="E14" s="7">
        <v>1427.9722433128295</v>
      </c>
      <c r="F14" s="7">
        <v>6103.4525622883348</v>
      </c>
      <c r="G14" s="7">
        <v>4586.7751398384726</v>
      </c>
      <c r="H14" s="7">
        <v>529.20863799999995</v>
      </c>
      <c r="I14" s="7">
        <v>85395.991595830841</v>
      </c>
    </row>
    <row r="15" spans="1:11" ht="13.5" thickBot="1" x14ac:dyDescent="0.25">
      <c r="A15" s="6">
        <v>1998</v>
      </c>
      <c r="B15" s="7">
        <v>27737.942401000008</v>
      </c>
      <c r="C15" s="7">
        <v>29143.607846054674</v>
      </c>
      <c r="D15" s="7">
        <v>16340.947057753399</v>
      </c>
      <c r="E15" s="7">
        <v>1259.0806434691553</v>
      </c>
      <c r="F15" s="7">
        <v>4717.3294885135365</v>
      </c>
      <c r="G15" s="7">
        <v>4533.8243587948482</v>
      </c>
      <c r="H15" s="7">
        <v>543.45131400000014</v>
      </c>
      <c r="I15" s="7">
        <v>84276.183109585632</v>
      </c>
    </row>
    <row r="16" spans="1:11" ht="13.5" thickBot="1" x14ac:dyDescent="0.25">
      <c r="A16" s="6">
        <v>1999</v>
      </c>
      <c r="B16" s="7">
        <v>28688.131298500008</v>
      </c>
      <c r="C16" s="7">
        <v>31242.976417435239</v>
      </c>
      <c r="D16" s="7">
        <v>16285.716680755584</v>
      </c>
      <c r="E16" s="7">
        <v>1378.5675162564075</v>
      </c>
      <c r="F16" s="7">
        <v>6030.5492502280704</v>
      </c>
      <c r="G16" s="7">
        <v>4869.4190935183688</v>
      </c>
      <c r="H16" s="7">
        <v>482.49409099999986</v>
      </c>
      <c r="I16" s="7">
        <v>88977.854347693676</v>
      </c>
    </row>
    <row r="17" spans="1:9" ht="13.5" thickBot="1" x14ac:dyDescent="0.25">
      <c r="A17" s="6">
        <v>2000</v>
      </c>
      <c r="B17" s="7">
        <v>29469.817999999999</v>
      </c>
      <c r="C17" s="7">
        <v>32615.406023530933</v>
      </c>
      <c r="D17" s="7">
        <v>16684.528067538555</v>
      </c>
      <c r="E17" s="7">
        <v>1385.8895088652871</v>
      </c>
      <c r="F17" s="7">
        <v>5857.4175772854051</v>
      </c>
      <c r="G17" s="7">
        <v>5006.6905434725022</v>
      </c>
      <c r="H17" s="7">
        <v>518.56335990213131</v>
      </c>
      <c r="I17" s="7">
        <v>91538.313080594831</v>
      </c>
    </row>
    <row r="18" spans="1:9" ht="13.5" thickBot="1" x14ac:dyDescent="0.25">
      <c r="A18" s="6">
        <v>2001</v>
      </c>
      <c r="B18" s="7">
        <v>27701.951078753518</v>
      </c>
      <c r="C18" s="7">
        <v>31859.640311607811</v>
      </c>
      <c r="D18" s="7">
        <v>14946.219645075475</v>
      </c>
      <c r="E18" s="7">
        <v>1368.4392173416402</v>
      </c>
      <c r="F18" s="7">
        <v>6482.8382136904165</v>
      </c>
      <c r="G18" s="7">
        <v>4533.7511062171952</v>
      </c>
      <c r="H18" s="7">
        <v>479.16622321734195</v>
      </c>
      <c r="I18" s="7">
        <v>87372.005795903387</v>
      </c>
    </row>
    <row r="19" spans="1:9" ht="13.5" thickBot="1" x14ac:dyDescent="0.25">
      <c r="A19" s="6">
        <v>2002</v>
      </c>
      <c r="B19" s="7">
        <v>28508.267864874379</v>
      </c>
      <c r="C19" s="7">
        <v>32447.247790205052</v>
      </c>
      <c r="D19" s="7">
        <v>13926.083915256553</v>
      </c>
      <c r="E19" s="7">
        <v>1197.8766932578742</v>
      </c>
      <c r="F19" s="7">
        <v>6594.9487501265103</v>
      </c>
      <c r="G19" s="7">
        <v>4750.1477645446867</v>
      </c>
      <c r="H19" s="7">
        <v>475.48173961393991</v>
      </c>
      <c r="I19" s="7">
        <v>87900.054517879005</v>
      </c>
    </row>
    <row r="20" spans="1:9" ht="13.5" thickBot="1" x14ac:dyDescent="0.25">
      <c r="A20" s="6">
        <v>2003</v>
      </c>
      <c r="B20" s="7">
        <v>29756.37766280803</v>
      </c>
      <c r="C20" s="7">
        <v>32982.097805051249</v>
      </c>
      <c r="D20" s="7">
        <v>13294.324124767794</v>
      </c>
      <c r="E20" s="7">
        <v>1323.1123812767739</v>
      </c>
      <c r="F20" s="7">
        <v>6850.3011787389123</v>
      </c>
      <c r="G20" s="7">
        <v>4448.3483869668435</v>
      </c>
      <c r="H20" s="7">
        <v>486.07325803511247</v>
      </c>
      <c r="I20" s="7">
        <v>89140.634797644714</v>
      </c>
    </row>
    <row r="21" spans="1:9" ht="13.5" thickBot="1" x14ac:dyDescent="0.25">
      <c r="A21" s="6">
        <v>2004</v>
      </c>
      <c r="B21" s="7">
        <v>30245.328264449498</v>
      </c>
      <c r="C21" s="7">
        <v>33466.285041076393</v>
      </c>
      <c r="D21" s="7">
        <v>13849.121718297829</v>
      </c>
      <c r="E21" s="7">
        <v>1415.5229372062743</v>
      </c>
      <c r="F21" s="7">
        <v>7057.0304284507592</v>
      </c>
      <c r="G21" s="7">
        <v>4730.8079797169339</v>
      </c>
      <c r="H21" s="7">
        <v>491.18382055844893</v>
      </c>
      <c r="I21" s="7">
        <v>91255.280189756129</v>
      </c>
    </row>
    <row r="22" spans="1:9" ht="13.5" thickBot="1" x14ac:dyDescent="0.25">
      <c r="A22" s="6">
        <v>2005</v>
      </c>
      <c r="B22" s="7">
        <v>30841.170172783201</v>
      </c>
      <c r="C22" s="7">
        <v>33157.468031700279</v>
      </c>
      <c r="D22" s="7">
        <v>13843.246285316807</v>
      </c>
      <c r="E22" s="7">
        <v>1703.0239938257444</v>
      </c>
      <c r="F22" s="7">
        <v>6421.583295786827</v>
      </c>
      <c r="G22" s="7">
        <v>4829.3386053782297</v>
      </c>
      <c r="H22" s="7">
        <v>490.05473423007356</v>
      </c>
      <c r="I22" s="7">
        <v>91285.885119021157</v>
      </c>
    </row>
    <row r="23" spans="1:9" ht="13.5" thickBot="1" x14ac:dyDescent="0.25">
      <c r="A23" s="6">
        <v>2006</v>
      </c>
      <c r="B23" s="7">
        <v>32048.639715458899</v>
      </c>
      <c r="C23" s="7">
        <v>34052.883399938815</v>
      </c>
      <c r="D23" s="7">
        <v>13784.628023905469</v>
      </c>
      <c r="E23" s="7">
        <v>1913.1247734842491</v>
      </c>
      <c r="F23" s="7">
        <v>6716.3362507684842</v>
      </c>
      <c r="G23" s="7">
        <v>4970.1871345256559</v>
      </c>
      <c r="H23" s="7">
        <v>491.13814636666871</v>
      </c>
      <c r="I23" s="7">
        <v>93976.937444448238</v>
      </c>
    </row>
    <row r="24" spans="1:9" ht="13.5" thickBot="1" x14ac:dyDescent="0.25">
      <c r="A24" s="6">
        <v>2007</v>
      </c>
      <c r="B24" s="7">
        <v>31715.264587000009</v>
      </c>
      <c r="C24" s="7">
        <v>35899.232942733237</v>
      </c>
      <c r="D24" s="7">
        <v>13417.540462173441</v>
      </c>
      <c r="E24" s="7">
        <v>2252.9058229851398</v>
      </c>
      <c r="F24" s="7">
        <v>8796.7253760349176</v>
      </c>
      <c r="G24" s="7">
        <v>5372.0134806808464</v>
      </c>
      <c r="H24" s="7">
        <v>474.39131402275228</v>
      </c>
      <c r="I24" s="7">
        <v>97928.073985630341</v>
      </c>
    </row>
    <row r="25" spans="1:9" ht="13.5" thickBot="1" x14ac:dyDescent="0.25">
      <c r="A25" s="6">
        <v>2008</v>
      </c>
      <c r="B25" s="7">
        <v>32079.340579279997</v>
      </c>
      <c r="C25" s="7">
        <v>35896.634496388557</v>
      </c>
      <c r="D25" s="7">
        <v>13190.901098359371</v>
      </c>
      <c r="E25" s="7">
        <v>2327.9982282875594</v>
      </c>
      <c r="F25" s="7">
        <v>7561.8965225509992</v>
      </c>
      <c r="G25" s="7">
        <v>5710.5943029523514</v>
      </c>
      <c r="H25" s="7">
        <v>485.43802155118988</v>
      </c>
      <c r="I25" s="7">
        <v>97252.80324937003</v>
      </c>
    </row>
    <row r="26" spans="1:9" ht="13.5" thickBot="1" x14ac:dyDescent="0.25">
      <c r="A26" s="6">
        <v>2009</v>
      </c>
      <c r="B26" s="7">
        <v>32579.131226644804</v>
      </c>
      <c r="C26" s="7">
        <v>34537.630026589388</v>
      </c>
      <c r="D26" s="7">
        <v>12099.910573381389</v>
      </c>
      <c r="E26" s="7">
        <v>2389.6344463214837</v>
      </c>
      <c r="F26" s="7">
        <v>7574.2509548667567</v>
      </c>
      <c r="G26" s="7">
        <v>5658.1413575232482</v>
      </c>
      <c r="H26" s="7">
        <v>499.86142981112317</v>
      </c>
      <c r="I26" s="7">
        <v>95338.56001513818</v>
      </c>
    </row>
    <row r="27" spans="1:9" ht="13.5" thickBot="1" x14ac:dyDescent="0.25">
      <c r="A27" s="6">
        <v>2010</v>
      </c>
      <c r="B27" s="7">
        <v>31858.758541303872</v>
      </c>
      <c r="C27" s="7">
        <v>34412.218510157443</v>
      </c>
      <c r="D27" s="7">
        <v>12027.279251433043</v>
      </c>
      <c r="E27" s="7">
        <v>2545.7066368654587</v>
      </c>
      <c r="F27" s="7">
        <v>7437.5695886468538</v>
      </c>
      <c r="G27" s="7">
        <v>5262.282219268388</v>
      </c>
      <c r="H27" s="7">
        <v>495.34013051457714</v>
      </c>
      <c r="I27" s="7">
        <v>94039.154878189642</v>
      </c>
    </row>
    <row r="28" spans="1:9" ht="13.5" thickBot="1" x14ac:dyDescent="0.25">
      <c r="A28" s="6">
        <v>2011</v>
      </c>
      <c r="B28" s="7">
        <v>31907.496897442776</v>
      </c>
      <c r="C28" s="7">
        <v>34511.49178284598</v>
      </c>
      <c r="D28" s="7">
        <v>12176.054106624031</v>
      </c>
      <c r="E28" s="7">
        <v>2636.3347831887818</v>
      </c>
      <c r="F28" s="7">
        <v>7288.6883500259783</v>
      </c>
      <c r="G28" s="7">
        <v>5538.3535478775539</v>
      </c>
      <c r="H28" s="7">
        <v>483.97248098490189</v>
      </c>
      <c r="I28" s="7">
        <v>94542.391948989985</v>
      </c>
    </row>
    <row r="29" spans="1:9" ht="13.5" thickBot="1" x14ac:dyDescent="0.25">
      <c r="A29" s="6">
        <v>2012</v>
      </c>
      <c r="B29" s="7">
        <v>31846.793140999991</v>
      </c>
      <c r="C29" s="7">
        <v>34747.211821410368</v>
      </c>
      <c r="D29" s="7">
        <v>12104.997457307243</v>
      </c>
      <c r="E29" s="7">
        <v>2621.7230566483017</v>
      </c>
      <c r="F29" s="7">
        <v>8407.1768032809941</v>
      </c>
      <c r="G29" s="7">
        <v>5688.2939920241215</v>
      </c>
      <c r="H29" s="7">
        <v>502.86970967880148</v>
      </c>
      <c r="I29" s="7">
        <v>95919.065981349806</v>
      </c>
    </row>
    <row r="30" spans="1:9" ht="13.5" thickBot="1" x14ac:dyDescent="0.25">
      <c r="A30" s="6">
        <v>2013</v>
      </c>
      <c r="B30" s="7">
        <v>32385.95894139992</v>
      </c>
      <c r="C30" s="7">
        <v>34636.216148794381</v>
      </c>
      <c r="D30" s="7">
        <v>11892.048802762421</v>
      </c>
      <c r="E30" s="7">
        <v>2286.0623761100005</v>
      </c>
      <c r="F30" s="7">
        <v>8640.3096428178033</v>
      </c>
      <c r="G30" s="7">
        <v>5644.8060217619968</v>
      </c>
      <c r="H30" s="7">
        <v>455.94969828976554</v>
      </c>
      <c r="I30" s="7">
        <v>95941.351631936297</v>
      </c>
    </row>
    <row r="31" spans="1:9" ht="13.5" thickBot="1" x14ac:dyDescent="0.25">
      <c r="A31" s="6">
        <v>2014</v>
      </c>
      <c r="B31" s="7">
        <v>31596.32065394846</v>
      </c>
      <c r="C31" s="7">
        <v>34820.320992455199</v>
      </c>
      <c r="D31" s="7">
        <v>12191.64879203931</v>
      </c>
      <c r="E31" s="7">
        <v>2201.5915212656237</v>
      </c>
      <c r="F31" s="7">
        <v>8822.0823767490074</v>
      </c>
      <c r="G31" s="7">
        <v>5700.593763322925</v>
      </c>
      <c r="H31" s="7">
        <v>455.92438556262368</v>
      </c>
      <c r="I31" s="7">
        <v>95788.482485343149</v>
      </c>
    </row>
    <row r="32" spans="1:9" ht="13.5" thickBot="1" x14ac:dyDescent="0.25">
      <c r="A32" s="6">
        <v>2015</v>
      </c>
      <c r="B32" s="7">
        <v>31774.182717289841</v>
      </c>
      <c r="C32" s="7">
        <v>35264.911574631355</v>
      </c>
      <c r="D32" s="7">
        <v>12206.247039898686</v>
      </c>
      <c r="E32" s="7">
        <v>2164.0378078156391</v>
      </c>
      <c r="F32" s="7">
        <v>8727.8776359697258</v>
      </c>
      <c r="G32" s="7">
        <v>5717.5150522498816</v>
      </c>
      <c r="H32" s="7">
        <v>455.89384180663154</v>
      </c>
      <c r="I32" s="7">
        <v>96310.665669661757</v>
      </c>
    </row>
    <row r="33" spans="1:11" ht="13.5" thickBot="1" x14ac:dyDescent="0.25">
      <c r="A33" s="6">
        <v>2016</v>
      </c>
      <c r="B33" s="7">
        <v>31527.268745802307</v>
      </c>
      <c r="C33" s="7">
        <v>35127.983706775427</v>
      </c>
      <c r="D33" s="7">
        <v>12101.032275295775</v>
      </c>
      <c r="E33" s="7">
        <v>2061.3808961268669</v>
      </c>
      <c r="F33" s="7">
        <v>8723.0025080458308</v>
      </c>
      <c r="G33" s="7">
        <v>5757.6775666058793</v>
      </c>
      <c r="H33" s="7">
        <v>455.87248348768748</v>
      </c>
      <c r="I33" s="7">
        <v>95754.218182139768</v>
      </c>
      <c r="K33" s="15" t="s">
        <v>0</v>
      </c>
    </row>
    <row r="34" spans="1:11" ht="13.5" thickBot="1" x14ac:dyDescent="0.25">
      <c r="A34" s="6">
        <v>2017</v>
      </c>
      <c r="B34" s="7">
        <v>31872.643882891432</v>
      </c>
      <c r="C34" s="7">
        <v>35592.34725133238</v>
      </c>
      <c r="D34" s="7">
        <v>12089.17166775158</v>
      </c>
      <c r="E34" s="7">
        <v>2012.794125158463</v>
      </c>
      <c r="F34" s="7">
        <v>8776.6150194847705</v>
      </c>
      <c r="G34" s="7">
        <v>5797.6844015614215</v>
      </c>
      <c r="H34" s="7">
        <v>455.84140034671401</v>
      </c>
      <c r="I34" s="7">
        <v>96597.097748526765</v>
      </c>
    </row>
    <row r="35" spans="1:11" ht="13.5" thickBot="1" x14ac:dyDescent="0.25">
      <c r="A35" s="6">
        <v>2018</v>
      </c>
      <c r="B35" s="7">
        <v>32084.562843183809</v>
      </c>
      <c r="C35" s="7">
        <v>36192.301422592762</v>
      </c>
      <c r="D35" s="7">
        <v>12109.769526418349</v>
      </c>
      <c r="E35" s="7">
        <v>1977.2412478125127</v>
      </c>
      <c r="F35" s="7">
        <v>8856.4281504414339</v>
      </c>
      <c r="G35" s="7">
        <v>5832.6991216466313</v>
      </c>
      <c r="H35" s="7">
        <v>455.78950766250603</v>
      </c>
      <c r="I35" s="7">
        <v>97508.791819758</v>
      </c>
    </row>
    <row r="36" spans="1:11" ht="13.5" thickBot="1" x14ac:dyDescent="0.25">
      <c r="A36" s="6">
        <v>2019</v>
      </c>
      <c r="B36" s="7">
        <v>32305.641126100709</v>
      </c>
      <c r="C36" s="7">
        <v>36695.509885374115</v>
      </c>
      <c r="D36" s="7">
        <v>12107.16818287901</v>
      </c>
      <c r="E36" s="7">
        <v>1949.8058065473635</v>
      </c>
      <c r="F36" s="7">
        <v>8934.4317497471238</v>
      </c>
      <c r="G36" s="7">
        <v>5872.0067479577792</v>
      </c>
      <c r="H36" s="7">
        <v>455.73896367048445</v>
      </c>
      <c r="I36" s="7">
        <v>98320.302462276581</v>
      </c>
    </row>
    <row r="37" spans="1:11" ht="13.5" thickBot="1" x14ac:dyDescent="0.25">
      <c r="A37" s="6">
        <v>2020</v>
      </c>
      <c r="B37" s="7">
        <v>32671.134053272817</v>
      </c>
      <c r="C37" s="7">
        <v>37173.402879041969</v>
      </c>
      <c r="D37" s="7">
        <v>12134.807890577144</v>
      </c>
      <c r="E37" s="7">
        <v>1939.1447380076402</v>
      </c>
      <c r="F37" s="7">
        <v>9018.8014193797299</v>
      </c>
      <c r="G37" s="7">
        <v>5911.7579839008595</v>
      </c>
      <c r="H37" s="7">
        <v>455.66984178558903</v>
      </c>
      <c r="I37" s="7">
        <v>99304.718805965749</v>
      </c>
    </row>
    <row r="38" spans="1:11" ht="13.5" thickBot="1" x14ac:dyDescent="0.25">
      <c r="A38" s="6">
        <v>2021</v>
      </c>
      <c r="B38" s="7">
        <v>32982.749348286634</v>
      </c>
      <c r="C38" s="7">
        <v>37613.429510507172</v>
      </c>
      <c r="D38" s="7">
        <v>12178.5580908264</v>
      </c>
      <c r="E38" s="7">
        <v>1920.3236365070541</v>
      </c>
      <c r="F38" s="7">
        <v>9103.7873583279561</v>
      </c>
      <c r="G38" s="7">
        <v>5951.7319866070993</v>
      </c>
      <c r="H38" s="7">
        <v>455.6069877458188</v>
      </c>
      <c r="I38" s="7">
        <v>100206.18691880813</v>
      </c>
    </row>
    <row r="39" spans="1:11" ht="13.5" thickBot="1" x14ac:dyDescent="0.25">
      <c r="A39" s="6">
        <v>2022</v>
      </c>
      <c r="B39" s="7">
        <v>33232.125824892209</v>
      </c>
      <c r="C39" s="7">
        <v>38039.797082823112</v>
      </c>
      <c r="D39" s="7">
        <v>12245.131876474068</v>
      </c>
      <c r="E39" s="7">
        <v>1906.5324120618764</v>
      </c>
      <c r="F39" s="7">
        <v>9189.3464614982404</v>
      </c>
      <c r="G39" s="7">
        <v>6136.6640572168444</v>
      </c>
      <c r="H39" s="7">
        <v>455.54392783414289</v>
      </c>
      <c r="I39" s="7">
        <v>101205.14164280047</v>
      </c>
    </row>
    <row r="40" spans="1:11" ht="13.5" thickBot="1" x14ac:dyDescent="0.25">
      <c r="A40" s="6">
        <v>2023</v>
      </c>
      <c r="B40" s="7">
        <v>33438.755035949376</v>
      </c>
      <c r="C40" s="7">
        <v>38366.61062493224</v>
      </c>
      <c r="D40" s="7">
        <v>12325.792915396085</v>
      </c>
      <c r="E40" s="7">
        <v>1898.2137949714904</v>
      </c>
      <c r="F40" s="7">
        <v>9274.995227915153</v>
      </c>
      <c r="G40" s="7">
        <v>6188.7892884611674</v>
      </c>
      <c r="H40" s="7">
        <v>455.48620371953353</v>
      </c>
      <c r="I40" s="7">
        <v>101948.64309134505</v>
      </c>
    </row>
    <row r="41" spans="1:11" ht="13.5" thickBot="1" x14ac:dyDescent="0.25">
      <c r="A41" s="6">
        <v>2024</v>
      </c>
      <c r="B41" s="7">
        <v>33581.723684859826</v>
      </c>
      <c r="C41" s="7">
        <v>38658.143977232772</v>
      </c>
      <c r="D41" s="7">
        <v>12375.567302048195</v>
      </c>
      <c r="E41" s="7">
        <v>1886.1389089508975</v>
      </c>
      <c r="F41" s="7">
        <v>9354.4333567152898</v>
      </c>
      <c r="G41" s="7">
        <v>6247.8342456939044</v>
      </c>
      <c r="H41" s="7">
        <v>455.43151273979078</v>
      </c>
      <c r="I41" s="7">
        <v>102559.27298824067</v>
      </c>
    </row>
    <row r="42" spans="1:11" ht="13.5" thickBot="1" x14ac:dyDescent="0.25">
      <c r="A42" s="6">
        <v>2025</v>
      </c>
      <c r="B42" s="7">
        <v>33690.442741700375</v>
      </c>
      <c r="C42" s="7">
        <v>38951.463513024246</v>
      </c>
      <c r="D42" s="7">
        <v>12409.536897182315</v>
      </c>
      <c r="E42" s="7">
        <v>1869.8299099755916</v>
      </c>
      <c r="F42" s="7">
        <v>9431.006875310075</v>
      </c>
      <c r="G42" s="7">
        <v>6355.1644801754683</v>
      </c>
      <c r="H42" s="7">
        <v>455.37993947346183</v>
      </c>
      <c r="I42" s="7">
        <v>103162.82435684156</v>
      </c>
    </row>
    <row r="43" spans="1:11" ht="13.5" thickBot="1" x14ac:dyDescent="0.25">
      <c r="A43" s="6">
        <v>2026</v>
      </c>
      <c r="B43" s="7">
        <v>33815.331278048252</v>
      </c>
      <c r="C43" s="7">
        <v>39242.777296945322</v>
      </c>
      <c r="D43" s="7">
        <v>12441.124715953054</v>
      </c>
      <c r="E43" s="7">
        <v>1851.6129587098626</v>
      </c>
      <c r="F43" s="7">
        <v>9506.4318241597957</v>
      </c>
      <c r="G43" s="7">
        <v>6407.9591548128219</v>
      </c>
      <c r="H43" s="7">
        <v>455.32828764931861</v>
      </c>
      <c r="I43" s="7">
        <v>103720.56551627844</v>
      </c>
    </row>
    <row r="44" spans="1:11" x14ac:dyDescent="0.2">
      <c r="A44" s="20" t="s">
        <v>0</v>
      </c>
      <c r="B44" s="20"/>
      <c r="C44" s="20"/>
      <c r="D44" s="20"/>
      <c r="E44" s="20"/>
      <c r="F44" s="20"/>
      <c r="G44" s="20"/>
      <c r="H44" s="20"/>
      <c r="I44" s="20"/>
    </row>
    <row r="45" spans="1:11" ht="14.1" customHeight="1" x14ac:dyDescent="0.2">
      <c r="A45" s="20" t="s">
        <v>31</v>
      </c>
      <c r="B45" s="20"/>
      <c r="C45" s="20"/>
      <c r="D45" s="20"/>
      <c r="E45" s="20"/>
      <c r="F45" s="20"/>
      <c r="G45" s="20"/>
      <c r="H45" s="20"/>
      <c r="I45" s="20"/>
    </row>
    <row r="46" spans="1:11" ht="14.1" customHeight="1" x14ac:dyDescent="0.2">
      <c r="A46" s="4"/>
    </row>
    <row r="47" spans="1:11" ht="15.75" x14ac:dyDescent="0.25">
      <c r="A47" s="19" t="s">
        <v>25</v>
      </c>
      <c r="B47" s="19"/>
      <c r="C47" s="19"/>
      <c r="D47" s="19"/>
      <c r="E47" s="19"/>
      <c r="F47" s="19"/>
      <c r="G47" s="19"/>
      <c r="H47" s="19"/>
      <c r="I47" s="19"/>
    </row>
    <row r="48" spans="1:11" x14ac:dyDescent="0.2">
      <c r="A48" s="8" t="s">
        <v>26</v>
      </c>
      <c r="B48" s="12">
        <f t="shared" ref="B48:I48" si="0">EXP((LN(B17/B7)/10))-1</f>
        <v>1.9565090904530624E-2</v>
      </c>
      <c r="C48" s="12">
        <f t="shared" si="0"/>
        <v>2.9170485138642954E-2</v>
      </c>
      <c r="D48" s="12">
        <f t="shared" si="0"/>
        <v>-8.9924671993291128E-4</v>
      </c>
      <c r="E48" s="12">
        <f t="shared" si="0"/>
        <v>-3.5799451703123264E-2</v>
      </c>
      <c r="F48" s="12">
        <f t="shared" si="0"/>
        <v>-1.8966265263054782E-2</v>
      </c>
      <c r="G48" s="12">
        <f t="shared" si="0"/>
        <v>1.4476111751758891E-2</v>
      </c>
      <c r="H48" s="12">
        <f t="shared" si="0"/>
        <v>9.9531834523649554E-3</v>
      </c>
      <c r="I48" s="12">
        <f t="shared" si="0"/>
        <v>1.423233840827165E-2</v>
      </c>
    </row>
    <row r="49" spans="1:9" x14ac:dyDescent="0.2">
      <c r="A49" s="8" t="s">
        <v>27</v>
      </c>
      <c r="B49" s="12">
        <f t="shared" ref="B49:I49" si="1">EXP((LN(B30/B17)/13))-1</f>
        <v>7.284739546856045E-3</v>
      </c>
      <c r="C49" s="12">
        <f t="shared" si="1"/>
        <v>4.6349459786352298E-3</v>
      </c>
      <c r="D49" s="12">
        <f t="shared" si="1"/>
        <v>-2.5710764370366235E-2</v>
      </c>
      <c r="E49" s="12">
        <f t="shared" si="1"/>
        <v>3.924982284972045E-2</v>
      </c>
      <c r="F49" s="12">
        <f t="shared" si="1"/>
        <v>3.0353839723622267E-2</v>
      </c>
      <c r="G49" s="12">
        <f t="shared" si="1"/>
        <v>9.2704536482879352E-3</v>
      </c>
      <c r="H49" s="12">
        <f t="shared" si="1"/>
        <v>-9.8496121409016313E-3</v>
      </c>
      <c r="I49" s="12">
        <f t="shared" si="1"/>
        <v>3.6203436269823808E-3</v>
      </c>
    </row>
    <row r="50" spans="1:9" x14ac:dyDescent="0.2">
      <c r="A50" s="8" t="s">
        <v>28</v>
      </c>
      <c r="B50" s="12">
        <f t="shared" ref="B50:I50" si="2">EXP((LN(B32/B30)/2))-1</f>
        <v>-9.490115436768809E-3</v>
      </c>
      <c r="C50" s="12">
        <f t="shared" si="2"/>
        <v>9.0348798722603707E-3</v>
      </c>
      <c r="D50" s="12">
        <f t="shared" si="2"/>
        <v>1.3124309637314147E-2</v>
      </c>
      <c r="E50" s="12">
        <f t="shared" si="2"/>
        <v>-2.7054790738546997E-2</v>
      </c>
      <c r="F50" s="12">
        <f t="shared" si="2"/>
        <v>5.0546359168401889E-3</v>
      </c>
      <c r="G50" s="12">
        <f t="shared" si="2"/>
        <v>6.4197414723452528E-3</v>
      </c>
      <c r="H50" s="12">
        <f t="shared" si="2"/>
        <v>-6.1254776715591319E-5</v>
      </c>
      <c r="I50" s="12">
        <f t="shared" si="2"/>
        <v>1.9228377909739081E-3</v>
      </c>
    </row>
    <row r="51" spans="1:9" x14ac:dyDescent="0.2">
      <c r="A51" s="8" t="s">
        <v>60</v>
      </c>
      <c r="B51" s="12">
        <f t="shared" ref="B51:I51" si="3">EXP((LN(B43/B30)/13))-1</f>
        <v>3.3277805694060802E-3</v>
      </c>
      <c r="C51" s="12">
        <f t="shared" si="3"/>
        <v>9.6514752845573426E-3</v>
      </c>
      <c r="D51" s="12">
        <f t="shared" si="3"/>
        <v>3.4781490416382344E-3</v>
      </c>
      <c r="E51" s="12">
        <f t="shared" si="3"/>
        <v>-1.6082634155296205E-2</v>
      </c>
      <c r="F51" s="12">
        <f t="shared" si="3"/>
        <v>7.3755419344576634E-3</v>
      </c>
      <c r="G51" s="12">
        <f t="shared" si="3"/>
        <v>9.8019584490274259E-3</v>
      </c>
      <c r="H51" s="12">
        <f t="shared" si="3"/>
        <v>-1.049039247115191E-4</v>
      </c>
      <c r="I51" s="12">
        <f t="shared" si="3"/>
        <v>6.0151982136944504E-3</v>
      </c>
    </row>
    <row r="52" spans="1:9" ht="14.1" customHeight="1" x14ac:dyDescent="0.2">
      <c r="A52" s="4"/>
    </row>
  </sheetData>
  <mergeCells count="7">
    <mergeCell ref="A47:I47"/>
    <mergeCell ref="A1:I1"/>
    <mergeCell ref="A3:I3"/>
    <mergeCell ref="A44:I44"/>
    <mergeCell ref="A45:I45"/>
    <mergeCell ref="A2:I2"/>
    <mergeCell ref="A4:I4"/>
  </mergeCells>
  <printOptions horizontalCentered="1"/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H4"/>
    </sheetView>
  </sheetViews>
  <sheetFormatPr defaultRowHeight="12.75" x14ac:dyDescent="0.2"/>
  <cols>
    <col min="1" max="4" width="14.28515625" style="1" bestFit="1" customWidth="1"/>
    <col min="5" max="5" width="17.140625" style="1" bestFit="1" customWidth="1"/>
    <col min="6" max="8" width="14.28515625" style="1" bestFit="1" customWidth="1"/>
    <col min="9" max="16384" width="9.140625" style="1"/>
  </cols>
  <sheetData>
    <row r="1" spans="1:11" ht="15.95" customHeight="1" x14ac:dyDescent="0.25">
      <c r="A1" s="18" t="s">
        <v>72</v>
      </c>
      <c r="B1" s="18"/>
      <c r="C1" s="18"/>
      <c r="D1" s="18"/>
      <c r="E1" s="18"/>
      <c r="F1" s="18"/>
      <c r="G1" s="18"/>
      <c r="H1" s="18"/>
    </row>
    <row r="2" spans="1:11" ht="15.7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22"/>
      <c r="J2" s="22"/>
      <c r="K2" s="22"/>
    </row>
    <row r="3" spans="1:11" ht="15.95" customHeight="1" x14ac:dyDescent="0.25">
      <c r="A3" s="18" t="s">
        <v>32</v>
      </c>
      <c r="B3" s="18"/>
      <c r="C3" s="18"/>
      <c r="D3" s="18"/>
      <c r="E3" s="18"/>
      <c r="F3" s="18"/>
      <c r="G3" s="18"/>
      <c r="H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23"/>
    </row>
    <row r="5" spans="1:11" ht="14.1" customHeight="1" thickBot="1" x14ac:dyDescent="0.25">
      <c r="A5" s="4"/>
    </row>
    <row r="6" spans="1:11" ht="39" thickBot="1" x14ac:dyDescent="0.25">
      <c r="A6" s="5" t="s">
        <v>12</v>
      </c>
      <c r="B6" s="5" t="s">
        <v>22</v>
      </c>
      <c r="C6" s="5" t="s">
        <v>33</v>
      </c>
      <c r="D6" s="5" t="s">
        <v>34</v>
      </c>
      <c r="E6" s="5" t="s">
        <v>35</v>
      </c>
      <c r="F6" s="5" t="s">
        <v>36</v>
      </c>
      <c r="G6" s="5" t="s">
        <v>37</v>
      </c>
      <c r="H6" s="5" t="s">
        <v>38</v>
      </c>
    </row>
    <row r="7" spans="1:11" ht="13.5" thickBot="1" x14ac:dyDescent="0.25">
      <c r="A7" s="6">
        <v>1990</v>
      </c>
      <c r="B7" s="7">
        <v>83400.801968481013</v>
      </c>
      <c r="C7" s="7">
        <v>7531.1672103182618</v>
      </c>
      <c r="D7" s="7">
        <v>90931.969178799278</v>
      </c>
      <c r="E7" s="7">
        <v>3926.1989443325106</v>
      </c>
      <c r="F7" s="7">
        <v>0</v>
      </c>
      <c r="G7" s="7">
        <v>3926.1989443325106</v>
      </c>
      <c r="H7" s="7">
        <v>87005.770234466763</v>
      </c>
    </row>
    <row r="8" spans="1:11" ht="13.5" thickBot="1" x14ac:dyDescent="0.25">
      <c r="A8" s="6">
        <v>1991</v>
      </c>
      <c r="B8" s="7">
        <v>82954.210239684384</v>
      </c>
      <c r="C8" s="7">
        <v>7527.7430566326593</v>
      </c>
      <c r="D8" s="7">
        <v>90481.95329631705</v>
      </c>
      <c r="E8" s="7">
        <v>3777.707358094242</v>
      </c>
      <c r="F8" s="7">
        <v>0</v>
      </c>
      <c r="G8" s="7">
        <v>3777.707358094242</v>
      </c>
      <c r="H8" s="7">
        <v>86704.245938222812</v>
      </c>
    </row>
    <row r="9" spans="1:11" ht="13.5" thickBot="1" x14ac:dyDescent="0.25">
      <c r="A9" s="6">
        <v>1992</v>
      </c>
      <c r="B9" s="7">
        <v>83669.936733311144</v>
      </c>
      <c r="C9" s="7">
        <v>7614.4767798340981</v>
      </c>
      <c r="D9" s="7">
        <v>91284.413513145235</v>
      </c>
      <c r="E9" s="7">
        <v>3679.0343090836068</v>
      </c>
      <c r="F9" s="7">
        <v>0</v>
      </c>
      <c r="G9" s="7">
        <v>3679.0343090836068</v>
      </c>
      <c r="H9" s="7">
        <v>87605.379204061624</v>
      </c>
    </row>
    <row r="10" spans="1:11" ht="13.5" thickBot="1" x14ac:dyDescent="0.25">
      <c r="A10" s="6">
        <v>1993</v>
      </c>
      <c r="B10" s="7">
        <v>84314.718189202133</v>
      </c>
      <c r="C10" s="7">
        <v>7556.5382958620412</v>
      </c>
      <c r="D10" s="7">
        <v>91871.256485064179</v>
      </c>
      <c r="E10" s="7">
        <v>4521.1816949436861</v>
      </c>
      <c r="F10" s="7">
        <v>0</v>
      </c>
      <c r="G10" s="7">
        <v>4521.1816949436861</v>
      </c>
      <c r="H10" s="7">
        <v>87350.074790120489</v>
      </c>
    </row>
    <row r="11" spans="1:11" ht="13.5" thickBot="1" x14ac:dyDescent="0.25">
      <c r="A11" s="6">
        <v>1994</v>
      </c>
      <c r="B11" s="7">
        <v>84231.88758874507</v>
      </c>
      <c r="C11" s="7">
        <v>7579.5055867268893</v>
      </c>
      <c r="D11" s="7">
        <v>91811.393175471952</v>
      </c>
      <c r="E11" s="7">
        <v>4471.7218273702101</v>
      </c>
      <c r="F11" s="7">
        <v>0</v>
      </c>
      <c r="G11" s="7">
        <v>4471.7218273702101</v>
      </c>
      <c r="H11" s="7">
        <v>87339.671348101736</v>
      </c>
    </row>
    <row r="12" spans="1:11" ht="13.5" thickBot="1" x14ac:dyDescent="0.25">
      <c r="A12" s="6">
        <v>1995</v>
      </c>
      <c r="B12" s="7">
        <v>84838.366880417088</v>
      </c>
      <c r="C12" s="7">
        <v>7637.2399600583276</v>
      </c>
      <c r="D12" s="7">
        <v>92475.606840475419</v>
      </c>
      <c r="E12" s="7">
        <v>4510.4022964762516</v>
      </c>
      <c r="F12" s="7">
        <v>0</v>
      </c>
      <c r="G12" s="7">
        <v>4510.4022964762516</v>
      </c>
      <c r="H12" s="7">
        <v>87965.204543999163</v>
      </c>
    </row>
    <row r="13" spans="1:11" ht="13.5" thickBot="1" x14ac:dyDescent="0.25">
      <c r="A13" s="6">
        <v>1996</v>
      </c>
      <c r="B13" s="7">
        <v>87257.46957179204</v>
      </c>
      <c r="C13" s="7">
        <v>7787.844583122207</v>
      </c>
      <c r="D13" s="7">
        <v>95045.314154914246</v>
      </c>
      <c r="E13" s="7">
        <v>5043.9189153979105</v>
      </c>
      <c r="F13" s="7">
        <v>0</v>
      </c>
      <c r="G13" s="7">
        <v>5043.9189153979105</v>
      </c>
      <c r="H13" s="7">
        <v>90001.395239516336</v>
      </c>
    </row>
    <row r="14" spans="1:11" ht="13.5" thickBot="1" x14ac:dyDescent="0.25">
      <c r="A14" s="6">
        <v>1997</v>
      </c>
      <c r="B14" s="7">
        <v>90521.009557351616</v>
      </c>
      <c r="C14" s="7">
        <v>8102.7019281270159</v>
      </c>
      <c r="D14" s="7">
        <v>98623.711485478634</v>
      </c>
      <c r="E14" s="7">
        <v>5125.017961520778</v>
      </c>
      <c r="F14" s="7">
        <v>0</v>
      </c>
      <c r="G14" s="7">
        <v>5125.017961520778</v>
      </c>
      <c r="H14" s="7">
        <v>93498.69352395786</v>
      </c>
    </row>
    <row r="15" spans="1:11" ht="13.5" thickBot="1" x14ac:dyDescent="0.25">
      <c r="A15" s="6">
        <v>1998</v>
      </c>
      <c r="B15" s="7">
        <v>89047.880725758354</v>
      </c>
      <c r="C15" s="7">
        <v>8031.3893499162368</v>
      </c>
      <c r="D15" s="7">
        <v>97079.270075674591</v>
      </c>
      <c r="E15" s="7">
        <v>4771.6721242389394</v>
      </c>
      <c r="F15" s="7">
        <v>2.5491933774209229E-2</v>
      </c>
      <c r="G15" s="7">
        <v>4771.6976161727134</v>
      </c>
      <c r="H15" s="7">
        <v>92307.572459501884</v>
      </c>
    </row>
    <row r="16" spans="1:11" ht="13.5" thickBot="1" x14ac:dyDescent="0.25">
      <c r="A16" s="6">
        <v>1999</v>
      </c>
      <c r="B16" s="7">
        <v>93723.634566245164</v>
      </c>
      <c r="C16" s="7">
        <v>8454.5915645562291</v>
      </c>
      <c r="D16" s="7">
        <v>102178.2261308014</v>
      </c>
      <c r="E16" s="7">
        <v>4745.4733166347396</v>
      </c>
      <c r="F16" s="7">
        <v>0.30690191675279649</v>
      </c>
      <c r="G16" s="7">
        <v>4745.780218551492</v>
      </c>
      <c r="H16" s="7">
        <v>97432.44591224991</v>
      </c>
    </row>
    <row r="17" spans="1:8" ht="13.5" thickBot="1" x14ac:dyDescent="0.25">
      <c r="A17" s="6">
        <v>2000</v>
      </c>
      <c r="B17" s="7">
        <v>96047.109706619216</v>
      </c>
      <c r="C17" s="7">
        <v>8711.3943817645104</v>
      </c>
      <c r="D17" s="7">
        <v>104758.50408838372</v>
      </c>
      <c r="E17" s="7">
        <v>4507.7656972084187</v>
      </c>
      <c r="F17" s="7">
        <v>1.0309288159684749</v>
      </c>
      <c r="G17" s="7">
        <v>4508.7966260243875</v>
      </c>
      <c r="H17" s="7">
        <v>100249.70746235934</v>
      </c>
    </row>
    <row r="18" spans="1:8" ht="13.5" thickBot="1" x14ac:dyDescent="0.25">
      <c r="A18" s="6">
        <v>2001</v>
      </c>
      <c r="B18" s="7">
        <v>91709.253661645998</v>
      </c>
      <c r="C18" s="7">
        <v>8309.1143450536983</v>
      </c>
      <c r="D18" s="7">
        <v>100018.36800669969</v>
      </c>
      <c r="E18" s="7">
        <v>4335.1247985366508</v>
      </c>
      <c r="F18" s="7">
        <v>2.123067205964988</v>
      </c>
      <c r="G18" s="7">
        <v>4337.2478657426154</v>
      </c>
      <c r="H18" s="7">
        <v>95681.120140957079</v>
      </c>
    </row>
    <row r="19" spans="1:8" ht="13.5" thickBot="1" x14ac:dyDescent="0.25">
      <c r="A19" s="6">
        <v>2002</v>
      </c>
      <c r="B19" s="7">
        <v>92515.970714621333</v>
      </c>
      <c r="C19" s="7">
        <v>8348.286240223375</v>
      </c>
      <c r="D19" s="7">
        <v>100864.25695484471</v>
      </c>
      <c r="E19" s="7">
        <v>4607.8753511809318</v>
      </c>
      <c r="F19" s="7">
        <v>8.0408455614089025</v>
      </c>
      <c r="G19" s="7">
        <v>4615.9161967423406</v>
      </c>
      <c r="H19" s="7">
        <v>96248.340758102364</v>
      </c>
    </row>
    <row r="20" spans="1:8" ht="13.5" thickBot="1" x14ac:dyDescent="0.25">
      <c r="A20" s="6">
        <v>2003</v>
      </c>
      <c r="B20" s="7">
        <v>94203.01732031077</v>
      </c>
      <c r="C20" s="7">
        <v>8442.7587953763978</v>
      </c>
      <c r="D20" s="7">
        <v>102645.77611568717</v>
      </c>
      <c r="E20" s="7">
        <v>5046.3127191376034</v>
      </c>
      <c r="F20" s="7">
        <v>16.069803528439241</v>
      </c>
      <c r="G20" s="7">
        <v>5062.3825226660429</v>
      </c>
      <c r="H20" s="7">
        <v>97583.39359302113</v>
      </c>
    </row>
    <row r="21" spans="1:8" ht="13.5" thickBot="1" x14ac:dyDescent="0.25">
      <c r="A21" s="6">
        <v>2004</v>
      </c>
      <c r="B21" s="7">
        <v>96380.310802822511</v>
      </c>
      <c r="C21" s="7">
        <v>8656.1282252422243</v>
      </c>
      <c r="D21" s="7">
        <v>105036.43902806473</v>
      </c>
      <c r="E21" s="7">
        <v>5086.5483029938368</v>
      </c>
      <c r="F21" s="7">
        <v>38.482310072552643</v>
      </c>
      <c r="G21" s="7">
        <v>5125.0306130663894</v>
      </c>
      <c r="H21" s="7">
        <v>99911.408414998339</v>
      </c>
    </row>
    <row r="22" spans="1:8" ht="13.5" thickBot="1" x14ac:dyDescent="0.25">
      <c r="A22" s="6">
        <v>2005</v>
      </c>
      <c r="B22" s="7">
        <v>96355.472317890468</v>
      </c>
      <c r="C22" s="7">
        <v>8638.9023017270902</v>
      </c>
      <c r="D22" s="7">
        <v>104994.37461961756</v>
      </c>
      <c r="E22" s="7">
        <v>5002.023756969832</v>
      </c>
      <c r="F22" s="7">
        <v>67.563441899466937</v>
      </c>
      <c r="G22" s="7">
        <v>5069.5871988692988</v>
      </c>
      <c r="H22" s="7">
        <v>99924.787420748267</v>
      </c>
    </row>
    <row r="23" spans="1:8" ht="13.5" thickBot="1" x14ac:dyDescent="0.25">
      <c r="A23" s="6">
        <v>2006</v>
      </c>
      <c r="B23" s="7">
        <v>99234.251866364808</v>
      </c>
      <c r="C23" s="7">
        <v>8913.879038571562</v>
      </c>
      <c r="D23" s="7">
        <v>108148.13090493638</v>
      </c>
      <c r="E23" s="7">
        <v>5148.9010897223889</v>
      </c>
      <c r="F23" s="7">
        <v>108.41333219418348</v>
      </c>
      <c r="G23" s="7">
        <v>5257.3144219165724</v>
      </c>
      <c r="H23" s="7">
        <v>102890.81648301981</v>
      </c>
    </row>
    <row r="24" spans="1:8" ht="13.5" thickBot="1" x14ac:dyDescent="0.25">
      <c r="A24" s="6">
        <v>2007</v>
      </c>
      <c r="B24" s="7">
        <v>103269.03780826356</v>
      </c>
      <c r="C24" s="7">
        <v>9240.488784114521</v>
      </c>
      <c r="D24" s="7">
        <v>112509.52659237808</v>
      </c>
      <c r="E24" s="7">
        <v>5171.6903747925744</v>
      </c>
      <c r="F24" s="7">
        <v>169.2734478406457</v>
      </c>
      <c r="G24" s="7">
        <v>5340.9638226332199</v>
      </c>
      <c r="H24" s="7">
        <v>107168.56276974487</v>
      </c>
    </row>
    <row r="25" spans="1:8" ht="13.5" thickBot="1" x14ac:dyDescent="0.25">
      <c r="A25" s="6">
        <v>2008</v>
      </c>
      <c r="B25" s="7">
        <v>103091.32427640562</v>
      </c>
      <c r="C25" s="7">
        <v>9272.0841374870506</v>
      </c>
      <c r="D25" s="7">
        <v>112363.40841389267</v>
      </c>
      <c r="E25" s="7">
        <v>5559.981907237905</v>
      </c>
      <c r="F25" s="7">
        <v>278.53911979768736</v>
      </c>
      <c r="G25" s="7">
        <v>5838.5210270355929</v>
      </c>
      <c r="H25" s="7">
        <v>106524.88738685708</v>
      </c>
    </row>
    <row r="26" spans="1:8" ht="13.5" thickBot="1" x14ac:dyDescent="0.25">
      <c r="A26" s="6">
        <v>2009</v>
      </c>
      <c r="B26" s="7">
        <v>101201.39124040811</v>
      </c>
      <c r="C26" s="7">
        <v>9077.4913610223739</v>
      </c>
      <c r="D26" s="7">
        <v>110278.88260143048</v>
      </c>
      <c r="E26" s="7">
        <v>5410.6174513587048</v>
      </c>
      <c r="F26" s="7">
        <v>452.21377391120626</v>
      </c>
      <c r="G26" s="7">
        <v>5862.8312252699106</v>
      </c>
      <c r="H26" s="7">
        <v>104416.05137616057</v>
      </c>
    </row>
    <row r="27" spans="1:8" ht="13.5" thickBot="1" x14ac:dyDescent="0.25">
      <c r="A27" s="6">
        <v>2010</v>
      </c>
      <c r="B27" s="7">
        <v>99929.803835749743</v>
      </c>
      <c r="C27" s="7">
        <v>8909.8260194082122</v>
      </c>
      <c r="D27" s="7">
        <v>108839.62985515795</v>
      </c>
      <c r="E27" s="7">
        <v>5334.5912579253145</v>
      </c>
      <c r="F27" s="7">
        <v>556.05769963478849</v>
      </c>
      <c r="G27" s="7">
        <v>5890.6489575601026</v>
      </c>
      <c r="H27" s="7">
        <v>102948.98089759785</v>
      </c>
    </row>
    <row r="28" spans="1:8" ht="13.5" thickBot="1" x14ac:dyDescent="0.25">
      <c r="A28" s="6">
        <v>2011</v>
      </c>
      <c r="B28" s="7">
        <v>100706.57214536074</v>
      </c>
      <c r="C28" s="7">
        <v>8940.1630232970474</v>
      </c>
      <c r="D28" s="7">
        <v>109646.73516865779</v>
      </c>
      <c r="E28" s="7">
        <v>5400.9248983719754</v>
      </c>
      <c r="F28" s="7">
        <v>763.25529799875972</v>
      </c>
      <c r="G28" s="7">
        <v>6164.1801963707348</v>
      </c>
      <c r="H28" s="7">
        <v>103482.55497228705</v>
      </c>
    </row>
    <row r="29" spans="1:8" ht="13.5" thickBot="1" x14ac:dyDescent="0.25">
      <c r="A29" s="6">
        <v>2012</v>
      </c>
      <c r="B29" s="7">
        <v>102361.11253426252</v>
      </c>
      <c r="C29" s="7">
        <v>9115.0383905675899</v>
      </c>
      <c r="D29" s="7">
        <v>111476.1509248301</v>
      </c>
      <c r="E29" s="7">
        <v>5419.1798428569218</v>
      </c>
      <c r="F29" s="7">
        <v>1022.86671005578</v>
      </c>
      <c r="G29" s="7">
        <v>6442.0465529127023</v>
      </c>
      <c r="H29" s="7">
        <v>105034.1043719174</v>
      </c>
    </row>
    <row r="30" spans="1:8" ht="13.5" thickBot="1" x14ac:dyDescent="0.25">
      <c r="A30" s="6">
        <v>2013</v>
      </c>
      <c r="B30" s="7">
        <v>102612.98589628887</v>
      </c>
      <c r="C30" s="7">
        <v>9137.8351717298901</v>
      </c>
      <c r="D30" s="7">
        <v>111750.82106801876</v>
      </c>
      <c r="E30" s="7">
        <v>5361.5876953269772</v>
      </c>
      <c r="F30" s="7">
        <v>1310.0465690256049</v>
      </c>
      <c r="G30" s="7">
        <v>6671.6342643525822</v>
      </c>
      <c r="H30" s="7">
        <v>105079.18680366618</v>
      </c>
    </row>
    <row r="31" spans="1:8" ht="13.5" thickBot="1" x14ac:dyDescent="0.25">
      <c r="A31" s="6">
        <v>2014</v>
      </c>
      <c r="B31" s="7">
        <v>103466.47211380683</v>
      </c>
      <c r="C31" s="7">
        <v>9096.7790422503713</v>
      </c>
      <c r="D31" s="7">
        <v>112563.2511560572</v>
      </c>
      <c r="E31" s="7">
        <v>5465.3114136034765</v>
      </c>
      <c r="F31" s="7">
        <v>2212.6782148601837</v>
      </c>
      <c r="G31" s="7">
        <v>7677.9896284636607</v>
      </c>
      <c r="H31" s="7">
        <v>104885.26152759354</v>
      </c>
    </row>
    <row r="32" spans="1:8" ht="13.5" thickBot="1" x14ac:dyDescent="0.25">
      <c r="A32" s="6">
        <v>2015</v>
      </c>
      <c r="B32" s="7">
        <v>104879.34438859622</v>
      </c>
      <c r="C32" s="7">
        <v>9146.9086279449566</v>
      </c>
      <c r="D32" s="7">
        <v>114026.25301654117</v>
      </c>
      <c r="E32" s="7">
        <v>5784.8753253687973</v>
      </c>
      <c r="F32" s="7">
        <v>2783.8033935656767</v>
      </c>
      <c r="G32" s="7">
        <v>8568.6787189344741</v>
      </c>
      <c r="H32" s="7">
        <v>105457.5742976067</v>
      </c>
    </row>
    <row r="33" spans="1:8" ht="13.5" thickBot="1" x14ac:dyDescent="0.25">
      <c r="A33" s="6">
        <v>2016</v>
      </c>
      <c r="B33" s="7">
        <v>105129.59146631406</v>
      </c>
      <c r="C33" s="7">
        <v>9093.4896691428476</v>
      </c>
      <c r="D33" s="7">
        <v>114223.0811354569</v>
      </c>
      <c r="E33" s="7">
        <v>5927.0850689287981</v>
      </c>
      <c r="F33" s="7">
        <v>3448.2882152454808</v>
      </c>
      <c r="G33" s="7">
        <v>9375.3732841742785</v>
      </c>
      <c r="H33" s="7">
        <v>104847.70785128263</v>
      </c>
    </row>
    <row r="34" spans="1:8" ht="13.5" thickBot="1" x14ac:dyDescent="0.25">
      <c r="A34" s="6">
        <v>2017</v>
      </c>
      <c r="B34" s="7">
        <v>106380.42023332903</v>
      </c>
      <c r="C34" s="7">
        <v>9174.4061075159989</v>
      </c>
      <c r="D34" s="7">
        <v>115554.82634084503</v>
      </c>
      <c r="E34" s="7">
        <v>6001.3051474693875</v>
      </c>
      <c r="F34" s="7">
        <v>3782.0173373328712</v>
      </c>
      <c r="G34" s="7">
        <v>9783.3224848022583</v>
      </c>
      <c r="H34" s="7">
        <v>105771.50385604278</v>
      </c>
    </row>
    <row r="35" spans="1:8" ht="13.5" thickBot="1" x14ac:dyDescent="0.25">
      <c r="A35" s="6">
        <v>2018</v>
      </c>
      <c r="B35" s="7">
        <v>107804.78539454058</v>
      </c>
      <c r="C35" s="7">
        <v>9261.928738354196</v>
      </c>
      <c r="D35" s="7">
        <v>117066.71413289478</v>
      </c>
      <c r="E35" s="7">
        <v>6071.6680962040055</v>
      </c>
      <c r="F35" s="7">
        <v>4224.3254785785675</v>
      </c>
      <c r="G35" s="7">
        <v>10295.993574782573</v>
      </c>
      <c r="H35" s="7">
        <v>106770.7205581122</v>
      </c>
    </row>
    <row r="36" spans="1:8" ht="13.5" thickBot="1" x14ac:dyDescent="0.25">
      <c r="A36" s="6">
        <v>2019</v>
      </c>
      <c r="B36" s="7">
        <v>109217.35782532235</v>
      </c>
      <c r="C36" s="7">
        <v>9339.833760035981</v>
      </c>
      <c r="D36" s="7">
        <v>118557.19158535833</v>
      </c>
      <c r="E36" s="7">
        <v>6137.6054908107426</v>
      </c>
      <c r="F36" s="7">
        <v>4759.4498722350281</v>
      </c>
      <c r="G36" s="7">
        <v>10897.055363045771</v>
      </c>
      <c r="H36" s="7">
        <v>107660.13622231256</v>
      </c>
    </row>
    <row r="37" spans="1:8" ht="13.5" thickBot="1" x14ac:dyDescent="0.25">
      <c r="A37" s="6">
        <v>2020</v>
      </c>
      <c r="B37" s="7">
        <v>110890.73277711999</v>
      </c>
      <c r="C37" s="7">
        <v>9434.3377290301396</v>
      </c>
      <c r="D37" s="7">
        <v>120325.07050615014</v>
      </c>
      <c r="E37" s="7">
        <v>6207.1779288793477</v>
      </c>
      <c r="F37" s="7">
        <v>5378.8360422748883</v>
      </c>
      <c r="G37" s="7">
        <v>11586.013971154236</v>
      </c>
      <c r="H37" s="7">
        <v>108739.05653499591</v>
      </c>
    </row>
    <row r="38" spans="1:8" ht="13.5" thickBot="1" x14ac:dyDescent="0.25">
      <c r="A38" s="6">
        <v>2021</v>
      </c>
      <c r="B38" s="7">
        <v>112552.43152326626</v>
      </c>
      <c r="C38" s="7">
        <v>9520.8786678630095</v>
      </c>
      <c r="D38" s="7">
        <v>122073.31019112928</v>
      </c>
      <c r="E38" s="7">
        <v>6269.2250514814332</v>
      </c>
      <c r="F38" s="7">
        <v>6077.0195529766934</v>
      </c>
      <c r="G38" s="7">
        <v>12346.244604458127</v>
      </c>
      <c r="H38" s="7">
        <v>109727.06558667115</v>
      </c>
    </row>
    <row r="39" spans="1:8" ht="13.5" thickBot="1" x14ac:dyDescent="0.25">
      <c r="A39" s="6">
        <v>2022</v>
      </c>
      <c r="B39" s="7">
        <v>114380.92889912348</v>
      </c>
      <c r="C39" s="7">
        <v>9616.7783213662751</v>
      </c>
      <c r="D39" s="7">
        <v>123997.70722048976</v>
      </c>
      <c r="E39" s="7">
        <v>6325.3917095939387</v>
      </c>
      <c r="F39" s="7">
        <v>6850.3955467290571</v>
      </c>
      <c r="G39" s="7">
        <v>13175.787256322996</v>
      </c>
      <c r="H39" s="7">
        <v>110821.91996416677</v>
      </c>
    </row>
    <row r="40" spans="1:8" ht="13.5" thickBot="1" x14ac:dyDescent="0.25">
      <c r="A40" s="6">
        <v>2023</v>
      </c>
      <c r="B40" s="7">
        <v>116014.41239171926</v>
      </c>
      <c r="C40" s="7">
        <v>9688.1544604265528</v>
      </c>
      <c r="D40" s="7">
        <v>125702.56685214581</v>
      </c>
      <c r="E40" s="7">
        <v>6372.5784438795681</v>
      </c>
      <c r="F40" s="7">
        <v>7693.190856494658</v>
      </c>
      <c r="G40" s="7">
        <v>14065.769300374226</v>
      </c>
      <c r="H40" s="7">
        <v>111636.79755177158</v>
      </c>
    </row>
    <row r="41" spans="1:8" ht="13.5" thickBot="1" x14ac:dyDescent="0.25">
      <c r="A41" s="6">
        <v>2024</v>
      </c>
      <c r="B41" s="7">
        <v>117562.20903623172</v>
      </c>
      <c r="C41" s="7">
        <v>9746.7749305285342</v>
      </c>
      <c r="D41" s="7">
        <v>127308.98396676026</v>
      </c>
      <c r="E41" s="7">
        <v>6411.3334491921341</v>
      </c>
      <c r="F41" s="7">
        <v>8591.602598798896</v>
      </c>
      <c r="G41" s="7">
        <v>15002.93604799103</v>
      </c>
      <c r="H41" s="7">
        <v>112306.04791876924</v>
      </c>
    </row>
    <row r="42" spans="1:8" ht="13.5" thickBot="1" x14ac:dyDescent="0.25">
      <c r="A42" s="6">
        <v>2025</v>
      </c>
      <c r="B42" s="7">
        <v>119142.9448820744</v>
      </c>
      <c r="C42" s="7">
        <v>9804.7158619142156</v>
      </c>
      <c r="D42" s="7">
        <v>128947.66074398861</v>
      </c>
      <c r="E42" s="7">
        <v>6441.680174857127</v>
      </c>
      <c r="F42" s="7">
        <v>9538.4403503757476</v>
      </c>
      <c r="G42" s="7">
        <v>15980.120525232875</v>
      </c>
      <c r="H42" s="7">
        <v>112967.54021875573</v>
      </c>
    </row>
    <row r="43" spans="1:8" ht="13.5" thickBot="1" x14ac:dyDescent="0.25">
      <c r="A43" s="6">
        <v>2026</v>
      </c>
      <c r="B43" s="7">
        <v>120707.95522607838</v>
      </c>
      <c r="C43" s="7">
        <v>9858.2590132201585</v>
      </c>
      <c r="D43" s="7">
        <v>130566.21423929854</v>
      </c>
      <c r="E43" s="7">
        <v>6465.3671617786113</v>
      </c>
      <c r="F43" s="7">
        <v>10522.022548021339</v>
      </c>
      <c r="G43" s="7">
        <v>16987.389709799951</v>
      </c>
      <c r="H43" s="7">
        <v>113578.82452949858</v>
      </c>
    </row>
    <row r="44" spans="1:8" ht="14.1" customHeight="1" x14ac:dyDescent="0.2">
      <c r="A44" s="4"/>
    </row>
    <row r="45" spans="1:8" ht="15.75" x14ac:dyDescent="0.25">
      <c r="A45" s="19" t="s">
        <v>25</v>
      </c>
      <c r="B45" s="19"/>
      <c r="C45" s="19"/>
      <c r="D45" s="19"/>
      <c r="E45" s="19"/>
      <c r="F45" s="19"/>
      <c r="G45" s="19"/>
      <c r="H45" s="19"/>
    </row>
    <row r="46" spans="1:8" x14ac:dyDescent="0.2">
      <c r="A46" s="8" t="s">
        <v>26</v>
      </c>
      <c r="B46" s="12">
        <f>EXP((LN(B17/B7)/10))-1</f>
        <v>1.4218218053279719E-2</v>
      </c>
      <c r="C46" s="12">
        <f t="shared" ref="C46:H46" si="0">EXP((LN(C17/C7)/10))-1</f>
        <v>1.4664669468092084E-2</v>
      </c>
      <c r="D46" s="12">
        <f t="shared" si="0"/>
        <v>1.425526129232435E-2</v>
      </c>
      <c r="E46" s="12">
        <f t="shared" ref="E46:G46" si="1">EXP((LN(E17/E7)/10))-1</f>
        <v>1.3908825233024169E-2</v>
      </c>
      <c r="F46" s="13" t="s">
        <v>61</v>
      </c>
      <c r="G46" s="12">
        <f t="shared" si="1"/>
        <v>1.3932011004789135E-2</v>
      </c>
      <c r="H46" s="12">
        <f t="shared" si="0"/>
        <v>1.4269826353946025E-2</v>
      </c>
    </row>
    <row r="47" spans="1:8" x14ac:dyDescent="0.2">
      <c r="A47" s="8" t="s">
        <v>27</v>
      </c>
      <c r="B47" s="12">
        <f>EXP((LN(B30/B17)/13))-1</f>
        <v>5.0995506488471509E-3</v>
      </c>
      <c r="C47" s="12">
        <f t="shared" ref="C47:H47" si="2">EXP((LN(C30/C17)/13))-1</f>
        <v>3.6830456125764854E-3</v>
      </c>
      <c r="D47" s="12">
        <f t="shared" si="2"/>
        <v>4.982667847281963E-3</v>
      </c>
      <c r="E47" s="12">
        <f t="shared" ref="E47" si="3">EXP((LN(E30/E17)/13))-1</f>
        <v>1.343237789263485E-2</v>
      </c>
      <c r="F47" s="12">
        <f t="shared" si="2"/>
        <v>0.73290077738329562</v>
      </c>
      <c r="G47" s="12">
        <f t="shared" si="2"/>
        <v>3.0599961375592066E-2</v>
      </c>
      <c r="H47" s="12">
        <f t="shared" si="2"/>
        <v>3.6257941039421482E-3</v>
      </c>
    </row>
    <row r="48" spans="1:8" x14ac:dyDescent="0.2">
      <c r="A48" s="8" t="s">
        <v>28</v>
      </c>
      <c r="B48" s="12">
        <f>EXP((LN(B32/B30)/2))-1</f>
        <v>1.0982922018577757E-2</v>
      </c>
      <c r="C48" s="12">
        <f t="shared" ref="C48:H48" si="4">EXP((LN(C32/C30)/2))-1</f>
        <v>4.9635415716320352E-4</v>
      </c>
      <c r="D48" s="12">
        <f t="shared" si="4"/>
        <v>1.0129525130855743E-2</v>
      </c>
      <c r="E48" s="12">
        <f t="shared" si="4"/>
        <v>3.8724307688590365E-2</v>
      </c>
      <c r="F48" s="12">
        <f t="shared" si="4"/>
        <v>0.45772604364647429</v>
      </c>
      <c r="G48" s="12">
        <f t="shared" si="4"/>
        <v>0.13328936799387847</v>
      </c>
      <c r="H48" s="12">
        <f t="shared" si="4"/>
        <v>1.7988693880974793E-3</v>
      </c>
    </row>
    <row r="49" spans="1:8" x14ac:dyDescent="0.2">
      <c r="A49" s="8" t="s">
        <v>60</v>
      </c>
      <c r="B49" s="12">
        <f>EXP((LN(B43/B30)/13))-1</f>
        <v>1.2571405740122943E-2</v>
      </c>
      <c r="C49" s="12">
        <f t="shared" ref="C49:H49" si="5">EXP((LN(C43/C30)/13))-1</f>
        <v>5.8544613067819107E-3</v>
      </c>
      <c r="D49" s="12">
        <f t="shared" si="5"/>
        <v>1.2041841990289681E-2</v>
      </c>
      <c r="E49" s="12">
        <f t="shared" si="5"/>
        <v>1.4504152912563573E-2</v>
      </c>
      <c r="F49" s="12">
        <f t="shared" si="5"/>
        <v>0.17381853010917059</v>
      </c>
      <c r="G49" s="12">
        <f t="shared" si="5"/>
        <v>7.4540150488850321E-2</v>
      </c>
      <c r="H49" s="12">
        <f t="shared" si="5"/>
        <v>6.0012325331741945E-3</v>
      </c>
    </row>
    <row r="50" spans="1:8" ht="14.1" customHeight="1" x14ac:dyDescent="0.2">
      <c r="A50" s="4"/>
    </row>
  </sheetData>
  <mergeCells count="5">
    <mergeCell ref="A1:H1"/>
    <mergeCell ref="A3:H3"/>
    <mergeCell ref="A45:H45"/>
    <mergeCell ref="A2:H2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1" width="14.28515625" style="1" bestFit="1" customWidth="1"/>
    <col min="2" max="2" width="17.140625" style="1" bestFit="1" customWidth="1"/>
    <col min="3" max="3" width="14.28515625" style="1" bestFit="1" customWidth="1"/>
    <col min="4" max="4" width="17.140625" style="1" bestFit="1" customWidth="1"/>
    <col min="5" max="5" width="20" style="1" bestFit="1" customWidth="1"/>
    <col min="6" max="6" width="14.28515625" style="1" bestFit="1" customWidth="1"/>
    <col min="7" max="7" width="20" style="1" bestFit="1" customWidth="1"/>
    <col min="8" max="9" width="17.140625" style="1" bestFit="1" customWidth="1"/>
    <col min="10" max="16384" width="9.140625" style="1"/>
  </cols>
  <sheetData>
    <row r="1" spans="1:11" ht="15.95" customHeight="1" x14ac:dyDescent="0.25">
      <c r="A1" s="18" t="s">
        <v>73</v>
      </c>
      <c r="B1" s="18"/>
      <c r="C1" s="18"/>
      <c r="D1" s="18"/>
      <c r="E1" s="18"/>
      <c r="F1" s="18"/>
      <c r="G1" s="18"/>
      <c r="H1" s="18"/>
      <c r="I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22"/>
      <c r="K2" s="22"/>
    </row>
    <row r="3" spans="1:11" ht="15.95" customHeight="1" x14ac:dyDescent="0.25">
      <c r="A3" s="18" t="s">
        <v>39</v>
      </c>
      <c r="B3" s="18"/>
      <c r="C3" s="18"/>
      <c r="D3" s="18"/>
      <c r="E3" s="18"/>
      <c r="F3" s="18"/>
      <c r="G3" s="18"/>
      <c r="H3" s="18"/>
      <c r="I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21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40</v>
      </c>
      <c r="C6" s="5" t="s">
        <v>33</v>
      </c>
      <c r="D6" s="5" t="s">
        <v>34</v>
      </c>
      <c r="E6" s="5" t="s">
        <v>41</v>
      </c>
      <c r="F6" s="5" t="s">
        <v>36</v>
      </c>
      <c r="G6" s="5" t="s">
        <v>42</v>
      </c>
      <c r="H6" s="5" t="s">
        <v>43</v>
      </c>
      <c r="I6" s="5" t="s">
        <v>44</v>
      </c>
    </row>
    <row r="7" spans="1:11" ht="13.5" thickBot="1" x14ac:dyDescent="0.25">
      <c r="A7" s="6">
        <v>1990</v>
      </c>
      <c r="B7" s="7">
        <v>15309.934937859069</v>
      </c>
      <c r="C7" s="7">
        <v>1411.7584008064248</v>
      </c>
      <c r="D7" s="7">
        <v>16721.693338665493</v>
      </c>
      <c r="E7" s="7">
        <v>597.38966597801277</v>
      </c>
      <c r="F7" s="7">
        <v>0</v>
      </c>
      <c r="G7" s="7">
        <v>597.38966597801277</v>
      </c>
      <c r="H7" s="7">
        <v>16124.30367268748</v>
      </c>
      <c r="I7" s="9">
        <v>61.597485097626844</v>
      </c>
    </row>
    <row r="8" spans="1:11" ht="13.5" thickBot="1" x14ac:dyDescent="0.25">
      <c r="A8" s="6">
        <v>1991</v>
      </c>
      <c r="B8" s="7">
        <v>14655.133470617297</v>
      </c>
      <c r="C8" s="7">
        <v>1351.2621059424346</v>
      </c>
      <c r="D8" s="7">
        <v>16006.395576559731</v>
      </c>
      <c r="E8" s="7">
        <v>566.26134166397469</v>
      </c>
      <c r="F8" s="7">
        <v>0</v>
      </c>
      <c r="G8" s="7">
        <v>566.26134166397469</v>
      </c>
      <c r="H8" s="7">
        <v>15440.134234895757</v>
      </c>
      <c r="I8" s="9">
        <v>64.104008550308976</v>
      </c>
    </row>
    <row r="9" spans="1:11" ht="13.5" thickBot="1" x14ac:dyDescent="0.25">
      <c r="A9" s="6">
        <v>1992</v>
      </c>
      <c r="B9" s="7">
        <v>14680.744042457984</v>
      </c>
      <c r="C9" s="7">
        <v>1354.2076174870629</v>
      </c>
      <c r="D9" s="7">
        <v>16034.951659945047</v>
      </c>
      <c r="E9" s="7">
        <v>561.50581510643406</v>
      </c>
      <c r="F9" s="7">
        <v>0</v>
      </c>
      <c r="G9" s="7">
        <v>561.50581510643406</v>
      </c>
      <c r="H9" s="7">
        <v>15473.445844838614</v>
      </c>
      <c r="I9" s="9">
        <v>64.630814394367377</v>
      </c>
    </row>
    <row r="10" spans="1:11" ht="13.5" thickBot="1" x14ac:dyDescent="0.25">
      <c r="A10" s="6">
        <v>1993</v>
      </c>
      <c r="B10" s="7">
        <v>15586.691450179309</v>
      </c>
      <c r="C10" s="7">
        <v>1430.3194386220896</v>
      </c>
      <c r="D10" s="7">
        <v>17017.0108888014</v>
      </c>
      <c r="E10" s="7">
        <v>682.79527298212133</v>
      </c>
      <c r="F10" s="7">
        <v>0</v>
      </c>
      <c r="G10" s="7">
        <v>682.79527298212133</v>
      </c>
      <c r="H10" s="7">
        <v>16334.215615819279</v>
      </c>
      <c r="I10" s="9">
        <v>61.046517074517375</v>
      </c>
    </row>
    <row r="11" spans="1:11" ht="13.5" thickBot="1" x14ac:dyDescent="0.25">
      <c r="A11" s="6">
        <v>1994</v>
      </c>
      <c r="B11" s="7">
        <v>15295.671091730916</v>
      </c>
      <c r="C11" s="7">
        <v>1405.104361051157</v>
      </c>
      <c r="D11" s="7">
        <v>16700.775452782073</v>
      </c>
      <c r="E11" s="7">
        <v>651.72416784231302</v>
      </c>
      <c r="F11" s="7">
        <v>0</v>
      </c>
      <c r="G11" s="7">
        <v>651.72416784231302</v>
      </c>
      <c r="H11" s="7">
        <v>16049.05128493976</v>
      </c>
      <c r="I11" s="9">
        <v>62.123809939589428</v>
      </c>
    </row>
    <row r="12" spans="1:11" ht="13.5" thickBot="1" x14ac:dyDescent="0.25">
      <c r="A12" s="6">
        <v>1995</v>
      </c>
      <c r="B12" s="7">
        <v>16004.442135984653</v>
      </c>
      <c r="C12" s="7">
        <v>1473.0666241619697</v>
      </c>
      <c r="D12" s="7">
        <v>17477.508760146622</v>
      </c>
      <c r="E12" s="7">
        <v>659.85332435571274</v>
      </c>
      <c r="F12" s="7">
        <v>0</v>
      </c>
      <c r="G12" s="7">
        <v>659.85332435571274</v>
      </c>
      <c r="H12" s="7">
        <v>16817.655435790908</v>
      </c>
      <c r="I12" s="9">
        <v>59.709214847319267</v>
      </c>
    </row>
    <row r="13" spans="1:11" ht="13.5" thickBot="1" x14ac:dyDescent="0.25">
      <c r="A13" s="6">
        <v>1996</v>
      </c>
      <c r="B13" s="7">
        <v>16964.769244043651</v>
      </c>
      <c r="C13" s="7">
        <v>1557.9700549877011</v>
      </c>
      <c r="D13" s="7">
        <v>18522.739299031353</v>
      </c>
      <c r="E13" s="7">
        <v>744.88733111850979</v>
      </c>
      <c r="F13" s="7">
        <v>0</v>
      </c>
      <c r="G13" s="7">
        <v>744.88733111850979</v>
      </c>
      <c r="H13" s="7">
        <v>17777.851967912844</v>
      </c>
      <c r="I13" s="9">
        <v>57.791750629945881</v>
      </c>
    </row>
    <row r="14" spans="1:11" ht="13.5" thickBot="1" x14ac:dyDescent="0.25">
      <c r="A14" s="6">
        <v>1997</v>
      </c>
      <c r="B14" s="7">
        <v>17285.146707841152</v>
      </c>
      <c r="C14" s="7">
        <v>1588.7777779494393</v>
      </c>
      <c r="D14" s="7">
        <v>18873.924485790591</v>
      </c>
      <c r="E14" s="7">
        <v>747.65940355788518</v>
      </c>
      <c r="F14" s="7">
        <v>0</v>
      </c>
      <c r="G14" s="7">
        <v>747.65940355788518</v>
      </c>
      <c r="H14" s="7">
        <v>18126.265082232705</v>
      </c>
      <c r="I14" s="9">
        <v>58.883431265144921</v>
      </c>
    </row>
    <row r="15" spans="1:11" ht="13.5" thickBot="1" x14ac:dyDescent="0.25">
      <c r="A15" s="6">
        <v>1998</v>
      </c>
      <c r="B15" s="7">
        <v>18106.674090730165</v>
      </c>
      <c r="C15" s="7">
        <v>1673.9895131871344</v>
      </c>
      <c r="D15" s="7">
        <v>19780.663603917299</v>
      </c>
      <c r="E15" s="7">
        <v>690.69950120107126</v>
      </c>
      <c r="F15" s="7">
        <v>1.5787949999999999E-2</v>
      </c>
      <c r="G15" s="7">
        <v>690.71528915107126</v>
      </c>
      <c r="H15" s="7">
        <v>19089.948314766229</v>
      </c>
      <c r="I15" s="9">
        <v>55.198651890695459</v>
      </c>
    </row>
    <row r="16" spans="1:11" ht="13.5" thickBot="1" x14ac:dyDescent="0.25">
      <c r="A16" s="6">
        <v>1999</v>
      </c>
      <c r="B16" s="7">
        <v>17992.807774922734</v>
      </c>
      <c r="C16" s="7">
        <v>1662.673972251519</v>
      </c>
      <c r="D16" s="7">
        <v>19655.481747174254</v>
      </c>
      <c r="E16" s="7">
        <v>693.39360973255145</v>
      </c>
      <c r="F16" s="7">
        <v>0.110424803</v>
      </c>
      <c r="G16" s="7">
        <v>693.50403453555145</v>
      </c>
      <c r="H16" s="7">
        <v>18961.977712638702</v>
      </c>
      <c r="I16" s="9">
        <v>58.65646242709802</v>
      </c>
    </row>
    <row r="17" spans="1:9" ht="13.5" thickBot="1" x14ac:dyDescent="0.25">
      <c r="A17" s="6">
        <v>2000</v>
      </c>
      <c r="B17" s="7">
        <v>18187.440186155374</v>
      </c>
      <c r="C17" s="7">
        <v>1683.7773336926487</v>
      </c>
      <c r="D17" s="7">
        <v>19871.217519848022</v>
      </c>
      <c r="E17" s="7">
        <v>670.20151952758044</v>
      </c>
      <c r="F17" s="7">
        <v>0.37449901246999995</v>
      </c>
      <c r="G17" s="7">
        <v>670.57601854005043</v>
      </c>
      <c r="H17" s="7">
        <v>19200.641501307971</v>
      </c>
      <c r="I17" s="9">
        <v>59.602334283743694</v>
      </c>
    </row>
    <row r="18" spans="1:9" ht="13.5" thickBot="1" x14ac:dyDescent="0.25">
      <c r="A18" s="6">
        <v>2001</v>
      </c>
      <c r="B18" s="7">
        <v>17134.046377902076</v>
      </c>
      <c r="C18" s="7">
        <v>1586.1697288911901</v>
      </c>
      <c r="D18" s="7">
        <v>18720.216106793265</v>
      </c>
      <c r="E18" s="7">
        <v>622.61492188325337</v>
      </c>
      <c r="F18" s="7">
        <v>0.83125542884530002</v>
      </c>
      <c r="G18" s="7">
        <v>623.44617731209871</v>
      </c>
      <c r="H18" s="7">
        <v>18096.769929481165</v>
      </c>
      <c r="I18" s="9">
        <v>60.356087532517819</v>
      </c>
    </row>
    <row r="19" spans="1:9" ht="13.5" thickBot="1" x14ac:dyDescent="0.25">
      <c r="A19" s="6">
        <v>2002</v>
      </c>
      <c r="B19" s="7">
        <v>18082.79355742762</v>
      </c>
      <c r="C19" s="7">
        <v>1674.4833243935018</v>
      </c>
      <c r="D19" s="7">
        <v>19757.276881821123</v>
      </c>
      <c r="E19" s="7">
        <v>660.02512805902393</v>
      </c>
      <c r="F19" s="7">
        <v>1.7187906104553647</v>
      </c>
      <c r="G19" s="7">
        <v>661.74391866947929</v>
      </c>
      <c r="H19" s="7">
        <v>19095.532963151643</v>
      </c>
      <c r="I19" s="9">
        <v>57.538344346820985</v>
      </c>
    </row>
    <row r="20" spans="1:9" ht="13.5" thickBot="1" x14ac:dyDescent="0.25">
      <c r="A20" s="6">
        <v>2003</v>
      </c>
      <c r="B20" s="7">
        <v>18022.432386908968</v>
      </c>
      <c r="C20" s="7">
        <v>1664.6259631344565</v>
      </c>
      <c r="D20" s="7">
        <v>19687.058350043422</v>
      </c>
      <c r="E20" s="7">
        <v>697.90745018507744</v>
      </c>
      <c r="F20" s="7">
        <v>5.0975789868367851</v>
      </c>
      <c r="G20" s="7">
        <v>703.0050291719142</v>
      </c>
      <c r="H20" s="7">
        <v>18984.05332087151</v>
      </c>
      <c r="I20" s="9">
        <v>58.679021885221402</v>
      </c>
    </row>
    <row r="21" spans="1:9" ht="13.5" thickBot="1" x14ac:dyDescent="0.25">
      <c r="A21" s="6">
        <v>2004</v>
      </c>
      <c r="B21" s="7">
        <v>18277.226125830792</v>
      </c>
      <c r="C21" s="7">
        <v>1686.7832865814858</v>
      </c>
      <c r="D21" s="7">
        <v>19964.009412412277</v>
      </c>
      <c r="E21" s="7">
        <v>717.82078960291574</v>
      </c>
      <c r="F21" s="7">
        <v>11.551963572995941</v>
      </c>
      <c r="G21" s="7">
        <v>729.37275317591173</v>
      </c>
      <c r="H21" s="7">
        <v>19234.636659236367</v>
      </c>
      <c r="I21" s="9">
        <v>59.296217139841538</v>
      </c>
    </row>
    <row r="22" spans="1:9" ht="13.5" thickBot="1" x14ac:dyDescent="0.25">
      <c r="A22" s="6">
        <v>2005</v>
      </c>
      <c r="B22" s="7">
        <v>18862.283834866656</v>
      </c>
      <c r="C22" s="7">
        <v>1741.6767857920538</v>
      </c>
      <c r="D22" s="7">
        <v>20603.960620658709</v>
      </c>
      <c r="E22" s="7">
        <v>729.82632814737485</v>
      </c>
      <c r="F22" s="7">
        <v>18.691771068851459</v>
      </c>
      <c r="G22" s="7">
        <v>748.51809921622635</v>
      </c>
      <c r="H22" s="7">
        <v>19855.442521442481</v>
      </c>
      <c r="I22" s="9">
        <v>57.449936917613776</v>
      </c>
    </row>
    <row r="23" spans="1:9" ht="13.5" thickBot="1" x14ac:dyDescent="0.25">
      <c r="A23" s="6">
        <v>2006</v>
      </c>
      <c r="B23" s="7">
        <v>21782.918707947956</v>
      </c>
      <c r="C23" s="7">
        <v>2021.4698436028339</v>
      </c>
      <c r="D23" s="7">
        <v>23804.38855155079</v>
      </c>
      <c r="E23" s="7">
        <v>755.09103138309274</v>
      </c>
      <c r="F23" s="7">
        <v>29.597427401236171</v>
      </c>
      <c r="G23" s="7">
        <v>784.68845878432887</v>
      </c>
      <c r="H23" s="7">
        <v>23019.700092766459</v>
      </c>
      <c r="I23" s="9">
        <v>51.023805472901643</v>
      </c>
    </row>
    <row r="24" spans="1:9" ht="13.5" thickBot="1" x14ac:dyDescent="0.25">
      <c r="A24" s="6">
        <v>2007</v>
      </c>
      <c r="B24" s="7">
        <v>20356.361850430476</v>
      </c>
      <c r="C24" s="7">
        <v>1883.1829831065795</v>
      </c>
      <c r="D24" s="7">
        <v>22239.544833537057</v>
      </c>
      <c r="E24" s="7">
        <v>744.22965890450621</v>
      </c>
      <c r="F24" s="7">
        <v>39.539679437130268</v>
      </c>
      <c r="G24" s="7">
        <v>783.76933834163651</v>
      </c>
      <c r="H24" s="7">
        <v>21455.775495195419</v>
      </c>
      <c r="I24" s="9">
        <v>57.018932735379245</v>
      </c>
    </row>
    <row r="25" spans="1:9" ht="13.5" thickBot="1" x14ac:dyDescent="0.25">
      <c r="A25" s="6">
        <v>2008</v>
      </c>
      <c r="B25" s="7">
        <v>20968.662470352818</v>
      </c>
      <c r="C25" s="7">
        <v>1932.1655485583283</v>
      </c>
      <c r="D25" s="7">
        <v>22900.828018911147</v>
      </c>
      <c r="E25" s="7">
        <v>798.2777496423713</v>
      </c>
      <c r="F25" s="7">
        <v>92.817307057186795</v>
      </c>
      <c r="G25" s="7">
        <v>891.09505669955809</v>
      </c>
      <c r="H25" s="7">
        <v>22009.732962211587</v>
      </c>
      <c r="I25" s="9">
        <v>55.249990053720161</v>
      </c>
    </row>
    <row r="26" spans="1:9" ht="13.5" thickBot="1" x14ac:dyDescent="0.25">
      <c r="A26" s="6">
        <v>2009</v>
      </c>
      <c r="B26" s="7">
        <v>18883.535609998831</v>
      </c>
      <c r="C26" s="7">
        <v>1726.3012012747333</v>
      </c>
      <c r="D26" s="7">
        <v>20609.836811273566</v>
      </c>
      <c r="E26" s="7">
        <v>778.25866989069061</v>
      </c>
      <c r="F26" s="7">
        <v>150.02238504864548</v>
      </c>
      <c r="G26" s="7">
        <v>928.28105493933606</v>
      </c>
      <c r="H26" s="7">
        <v>19681.55575633423</v>
      </c>
      <c r="I26" s="9">
        <v>60.5624916832029</v>
      </c>
    </row>
    <row r="27" spans="1:9" ht="13.5" thickBot="1" x14ac:dyDescent="0.25">
      <c r="A27" s="6">
        <v>2010</v>
      </c>
      <c r="B27" s="7">
        <v>20379.635740409936</v>
      </c>
      <c r="C27" s="7">
        <v>1867.2029196670494</v>
      </c>
      <c r="D27" s="7">
        <v>22246.838660076985</v>
      </c>
      <c r="E27" s="7">
        <v>788.53575345250511</v>
      </c>
      <c r="F27" s="7">
        <v>183.25039692560463</v>
      </c>
      <c r="G27" s="7">
        <v>971.78615037810971</v>
      </c>
      <c r="H27" s="7">
        <v>21275.052509698875</v>
      </c>
      <c r="I27" s="9">
        <v>55.239190426320192</v>
      </c>
    </row>
    <row r="28" spans="1:9" ht="13.5" thickBot="1" x14ac:dyDescent="0.25">
      <c r="A28" s="6">
        <v>2011</v>
      </c>
      <c r="B28" s="7">
        <v>18738.714622786327</v>
      </c>
      <c r="C28" s="7">
        <v>1700.6039461829062</v>
      </c>
      <c r="D28" s="7">
        <v>20439.318568969233</v>
      </c>
      <c r="E28" s="7">
        <v>802.42770006011585</v>
      </c>
      <c r="F28" s="7">
        <v>245.95252325256033</v>
      </c>
      <c r="G28" s="7">
        <v>1048.3802233126762</v>
      </c>
      <c r="H28" s="7">
        <v>19390.938345656556</v>
      </c>
      <c r="I28" s="9">
        <v>60.920605496520466</v>
      </c>
    </row>
    <row r="29" spans="1:9" ht="13.5" thickBot="1" x14ac:dyDescent="0.25">
      <c r="A29" s="6">
        <v>2012</v>
      </c>
      <c r="B29" s="7">
        <v>19710.960767768833</v>
      </c>
      <c r="C29" s="7">
        <v>1785.6806571256982</v>
      </c>
      <c r="D29" s="7">
        <v>21496.641424894529</v>
      </c>
      <c r="E29" s="7">
        <v>818.00427030907531</v>
      </c>
      <c r="F29" s="7">
        <v>325.54260373052028</v>
      </c>
      <c r="G29" s="7">
        <v>1143.5468740395957</v>
      </c>
      <c r="H29" s="7">
        <v>20353.094550854934</v>
      </c>
      <c r="I29" s="9">
        <v>58.910916632579685</v>
      </c>
    </row>
    <row r="30" spans="1:9" ht="13.5" thickBot="1" x14ac:dyDescent="0.25">
      <c r="A30" s="6">
        <v>2013</v>
      </c>
      <c r="B30" s="7">
        <v>20548.422074050002</v>
      </c>
      <c r="C30" s="7">
        <v>1860.1118450149213</v>
      </c>
      <c r="D30" s="7">
        <v>22408.533919064925</v>
      </c>
      <c r="E30" s="7">
        <v>799.97975051791138</v>
      </c>
      <c r="F30" s="7">
        <v>413.69659589333526</v>
      </c>
      <c r="G30" s="7">
        <v>1213.6763464112466</v>
      </c>
      <c r="H30" s="7">
        <v>21194.857572653676</v>
      </c>
      <c r="I30" s="9">
        <v>56.595525203242779</v>
      </c>
    </row>
    <row r="31" spans="1:9" ht="13.5" thickBot="1" x14ac:dyDescent="0.25">
      <c r="A31" s="6">
        <v>2014</v>
      </c>
      <c r="B31" s="7">
        <v>21536.327254261989</v>
      </c>
      <c r="C31" s="7">
        <v>1934.1667786180149</v>
      </c>
      <c r="D31" s="7">
        <v>23470.494032880004</v>
      </c>
      <c r="E31" s="7">
        <v>813.56687151598783</v>
      </c>
      <c r="F31" s="7">
        <v>624.56173136401287</v>
      </c>
      <c r="G31" s="7">
        <v>1438.1286028800007</v>
      </c>
      <c r="H31" s="7">
        <v>22032.365430000002</v>
      </c>
      <c r="I31" s="9">
        <v>54.343703624426745</v>
      </c>
    </row>
    <row r="32" spans="1:9" ht="13.5" thickBot="1" x14ac:dyDescent="0.25">
      <c r="A32" s="6">
        <v>2015</v>
      </c>
      <c r="B32" s="7">
        <v>21886.621612252497</v>
      </c>
      <c r="C32" s="7">
        <v>1952.354246844171</v>
      </c>
      <c r="D32" s="7">
        <v>23838.975859096667</v>
      </c>
      <c r="E32" s="7">
        <v>867.92354002765171</v>
      </c>
      <c r="F32" s="7">
        <v>732.99974840826133</v>
      </c>
      <c r="G32" s="7">
        <v>1600.923288435913</v>
      </c>
      <c r="H32" s="7">
        <v>22238.052570660755</v>
      </c>
      <c r="I32" s="9">
        <v>54.134847646708877</v>
      </c>
    </row>
    <row r="33" spans="1:9" ht="13.5" thickBot="1" x14ac:dyDescent="0.25">
      <c r="A33" s="6">
        <v>2016</v>
      </c>
      <c r="B33" s="7">
        <v>22085.492592571431</v>
      </c>
      <c r="C33" s="7">
        <v>1957.1144878989942</v>
      </c>
      <c r="D33" s="7">
        <v>24042.607080470425</v>
      </c>
      <c r="E33" s="7">
        <v>884.11319049668521</v>
      </c>
      <c r="F33" s="7">
        <v>866.60642820843657</v>
      </c>
      <c r="G33" s="7">
        <v>1750.7196187051218</v>
      </c>
      <c r="H33" s="7">
        <v>22291.887461765302</v>
      </c>
      <c r="I33" s="9">
        <v>53.69180354022599</v>
      </c>
    </row>
    <row r="34" spans="1:9" ht="13.5" thickBot="1" x14ac:dyDescent="0.25">
      <c r="A34" s="6">
        <v>2017</v>
      </c>
      <c r="B34" s="7">
        <v>22329.635233900764</v>
      </c>
      <c r="C34" s="7">
        <v>1973.0108553273949</v>
      </c>
      <c r="D34" s="7">
        <v>24302.646089228161</v>
      </c>
      <c r="E34" s="7">
        <v>897.60078513284736</v>
      </c>
      <c r="F34" s="7">
        <v>933.38139832015906</v>
      </c>
      <c r="G34" s="7">
        <v>1830.9821834530064</v>
      </c>
      <c r="H34" s="7">
        <v>22471.663905775156</v>
      </c>
      <c r="I34" s="9">
        <v>53.731546702258989</v>
      </c>
    </row>
    <row r="35" spans="1:9" ht="13.5" thickBot="1" x14ac:dyDescent="0.25">
      <c r="A35" s="6">
        <v>2018</v>
      </c>
      <c r="B35" s="7">
        <v>22718.802426343129</v>
      </c>
      <c r="C35" s="7">
        <v>2000.8980884113694</v>
      </c>
      <c r="D35" s="7">
        <v>24719.700514754499</v>
      </c>
      <c r="E35" s="7">
        <v>910.69327875890758</v>
      </c>
      <c r="F35" s="7">
        <v>1021.9588488480642</v>
      </c>
      <c r="G35" s="7">
        <v>1932.6521276069718</v>
      </c>
      <c r="H35" s="7">
        <v>22787.048387147526</v>
      </c>
      <c r="I35" s="9">
        <v>53.48844752859879</v>
      </c>
    </row>
    <row r="36" spans="1:9" ht="13.5" thickBot="1" x14ac:dyDescent="0.25">
      <c r="A36" s="6">
        <v>2019</v>
      </c>
      <c r="B36" s="7">
        <v>23026.798418980827</v>
      </c>
      <c r="C36" s="7">
        <v>2019.2009042565635</v>
      </c>
      <c r="D36" s="7">
        <v>25045.999323237389</v>
      </c>
      <c r="E36" s="7">
        <v>923.01454390992512</v>
      </c>
      <c r="F36" s="7">
        <v>1128.9447531884152</v>
      </c>
      <c r="G36" s="7">
        <v>2051.9592970983404</v>
      </c>
      <c r="H36" s="7">
        <v>22994.04002613905</v>
      </c>
      <c r="I36" s="9">
        <v>53.448501761416928</v>
      </c>
    </row>
    <row r="37" spans="1:9" ht="13.5" thickBot="1" x14ac:dyDescent="0.25">
      <c r="A37" s="6">
        <v>2020</v>
      </c>
      <c r="B37" s="7">
        <v>23403.548185838608</v>
      </c>
      <c r="C37" s="7">
        <v>2042.4754089998173</v>
      </c>
      <c r="D37" s="7">
        <v>25446.023594838425</v>
      </c>
      <c r="E37" s="7">
        <v>936.00526033718438</v>
      </c>
      <c r="F37" s="7">
        <v>1252.7604557503407</v>
      </c>
      <c r="G37" s="7">
        <v>2188.7657160875251</v>
      </c>
      <c r="H37" s="7">
        <v>23257.257878750901</v>
      </c>
      <c r="I37" s="9">
        <v>53.373163647934831</v>
      </c>
    </row>
    <row r="38" spans="1:9" ht="13.5" thickBot="1" x14ac:dyDescent="0.25">
      <c r="A38" s="6">
        <v>2021</v>
      </c>
      <c r="B38" s="7">
        <v>23779.398268032797</v>
      </c>
      <c r="C38" s="7">
        <v>2064.2693638746118</v>
      </c>
      <c r="D38" s="7">
        <v>25843.66763190741</v>
      </c>
      <c r="E38" s="7">
        <v>947.80475899292105</v>
      </c>
      <c r="F38" s="7">
        <v>1392.1310921259642</v>
      </c>
      <c r="G38" s="7">
        <v>2339.9358511188852</v>
      </c>
      <c r="H38" s="7">
        <v>23503.731780788527</v>
      </c>
      <c r="I38" s="9">
        <v>53.293327399653542</v>
      </c>
    </row>
    <row r="39" spans="1:9" ht="13.5" thickBot="1" x14ac:dyDescent="0.25">
      <c r="A39" s="6">
        <v>2022</v>
      </c>
      <c r="B39" s="7">
        <v>24179.161112719252</v>
      </c>
      <c r="C39" s="7">
        <v>2087.0510421593167</v>
      </c>
      <c r="D39" s="7">
        <v>26266.212154878569</v>
      </c>
      <c r="E39" s="7">
        <v>958.63254363340684</v>
      </c>
      <c r="F39" s="7">
        <v>1546.2034894430149</v>
      </c>
      <c r="G39" s="7">
        <v>2504.8360330764217</v>
      </c>
      <c r="H39" s="7">
        <v>23761.376121802146</v>
      </c>
      <c r="I39" s="9">
        <v>53.241462281684555</v>
      </c>
    </row>
    <row r="40" spans="1:9" ht="13.5" thickBot="1" x14ac:dyDescent="0.25">
      <c r="A40" s="6">
        <v>2023</v>
      </c>
      <c r="B40" s="7">
        <v>24545.42311657764</v>
      </c>
      <c r="C40" s="7">
        <v>2105.4109625639139</v>
      </c>
      <c r="D40" s="7">
        <v>26650.834079141554</v>
      </c>
      <c r="E40" s="7">
        <v>968.06253290414884</v>
      </c>
      <c r="F40" s="7">
        <v>1713.7579740863596</v>
      </c>
      <c r="G40" s="7">
        <v>2681.8205069905084</v>
      </c>
      <c r="H40" s="7">
        <v>23969.013572151045</v>
      </c>
      <c r="I40" s="9">
        <v>53.168340127138009</v>
      </c>
    </row>
    <row r="41" spans="1:9" ht="13.5" thickBot="1" x14ac:dyDescent="0.25">
      <c r="A41" s="6">
        <v>2024</v>
      </c>
      <c r="B41" s="7">
        <v>24894.859870328597</v>
      </c>
      <c r="C41" s="7">
        <v>2121.2337950469587</v>
      </c>
      <c r="D41" s="7">
        <v>27016.093665375556</v>
      </c>
      <c r="E41" s="7">
        <v>976.17016301603508</v>
      </c>
      <c r="F41" s="7">
        <v>1891.9651133641423</v>
      </c>
      <c r="G41" s="7">
        <v>2868.1352763801774</v>
      </c>
      <c r="H41" s="7">
        <v>24147.958388995379</v>
      </c>
      <c r="I41" s="9">
        <v>53.09072054192692</v>
      </c>
    </row>
    <row r="42" spans="1:9" ht="13.5" thickBot="1" x14ac:dyDescent="0.25">
      <c r="A42" s="6">
        <v>2025</v>
      </c>
      <c r="B42" s="7">
        <v>25182.145668889669</v>
      </c>
      <c r="C42" s="7">
        <v>2130.2901359795896</v>
      </c>
      <c r="D42" s="7">
        <v>27312.435804869259</v>
      </c>
      <c r="E42" s="7">
        <v>982.7395730827925</v>
      </c>
      <c r="F42" s="7">
        <v>2079.317162346797</v>
      </c>
      <c r="G42" s="7">
        <v>3062.0567354295895</v>
      </c>
      <c r="H42" s="7">
        <v>24250.37906943967</v>
      </c>
      <c r="I42" s="9">
        <v>53.17788182852297</v>
      </c>
    </row>
    <row r="43" spans="1:9" ht="13.5" thickBot="1" x14ac:dyDescent="0.25">
      <c r="A43" s="6">
        <v>2026</v>
      </c>
      <c r="B43" s="7">
        <v>25521.426403081303</v>
      </c>
      <c r="C43" s="7">
        <v>2143.8531133310817</v>
      </c>
      <c r="D43" s="7">
        <v>27665.279516412385</v>
      </c>
      <c r="E43" s="7">
        <v>988.07661369320385</v>
      </c>
      <c r="F43" s="7">
        <v>2273.4363471497518</v>
      </c>
      <c r="G43" s="7">
        <v>3261.5129608429556</v>
      </c>
      <c r="H43" s="7">
        <v>24403.766555569429</v>
      </c>
      <c r="I43" s="9">
        <v>53.129582308548272</v>
      </c>
    </row>
    <row r="44" spans="1:9" x14ac:dyDescent="0.2">
      <c r="A44" s="20" t="s">
        <v>0</v>
      </c>
      <c r="B44" s="20"/>
      <c r="C44" s="20"/>
      <c r="D44" s="20"/>
      <c r="E44" s="20"/>
      <c r="F44" s="20"/>
      <c r="G44" s="20"/>
      <c r="H44" s="20"/>
      <c r="I44" s="20"/>
    </row>
    <row r="45" spans="1:9" ht="14.1" customHeight="1" x14ac:dyDescent="0.2">
      <c r="A45" s="20" t="s">
        <v>45</v>
      </c>
      <c r="B45" s="20"/>
      <c r="C45" s="20"/>
      <c r="D45" s="20"/>
      <c r="E45" s="20"/>
      <c r="F45" s="20"/>
      <c r="G45" s="20"/>
      <c r="H45" s="20"/>
      <c r="I45" s="20"/>
    </row>
    <row r="46" spans="1:9" ht="14.1" customHeight="1" x14ac:dyDescent="0.2">
      <c r="A46" s="4"/>
    </row>
    <row r="47" spans="1:9" ht="15.75" x14ac:dyDescent="0.25">
      <c r="A47" s="19" t="s">
        <v>25</v>
      </c>
      <c r="B47" s="19"/>
      <c r="C47" s="19"/>
      <c r="D47" s="19"/>
      <c r="E47" s="19"/>
      <c r="F47" s="19"/>
      <c r="G47" s="19"/>
      <c r="H47" s="19"/>
      <c r="I47" s="19"/>
    </row>
    <row r="48" spans="1:9" x14ac:dyDescent="0.2">
      <c r="A48" s="8" t="s">
        <v>26</v>
      </c>
      <c r="B48" s="12">
        <f>EXP((LN(B17/B7)/10))-1</f>
        <v>1.7372099420324805E-2</v>
      </c>
      <c r="C48" s="12">
        <f t="shared" ref="C48:I48" si="0">EXP((LN(C17/C7)/10))-1</f>
        <v>1.7776520695278908E-2</v>
      </c>
      <c r="D48" s="12">
        <f t="shared" si="0"/>
        <v>1.7406299366772293E-2</v>
      </c>
      <c r="E48" s="12">
        <f t="shared" ref="E48:G48" si="1">EXP((LN(E17/E7)/10))-1</f>
        <v>1.1567272956451546E-2</v>
      </c>
      <c r="F48" s="13" t="s">
        <v>61</v>
      </c>
      <c r="G48" s="12">
        <f t="shared" si="1"/>
        <v>1.1623783678830213E-2</v>
      </c>
      <c r="H48" s="12">
        <f t="shared" si="0"/>
        <v>1.7614946140752874E-2</v>
      </c>
      <c r="I48" s="12">
        <f t="shared" si="0"/>
        <v>-3.2872156600030067E-3</v>
      </c>
    </row>
    <row r="49" spans="1:9" x14ac:dyDescent="0.2">
      <c r="A49" s="8" t="s">
        <v>46</v>
      </c>
      <c r="B49" s="12">
        <f>EXP((LN(B30/B17)/13))-1</f>
        <v>9.4328963440615254E-3</v>
      </c>
      <c r="C49" s="12">
        <f t="shared" ref="C49:I49" si="2">EXP((LN(C30/C17)/13))-1</f>
        <v>7.6907255797069585E-3</v>
      </c>
      <c r="D49" s="12">
        <f t="shared" si="2"/>
        <v>9.2866664167849944E-3</v>
      </c>
      <c r="E49" s="12">
        <f t="shared" ref="E49" si="3">EXP((LN(E30/E17)/13))-1</f>
        <v>1.3709117776469659E-2</v>
      </c>
      <c r="F49" s="12">
        <f t="shared" si="2"/>
        <v>0.71433113665762016</v>
      </c>
      <c r="G49" s="12">
        <f t="shared" si="2"/>
        <v>4.6693688456590943E-2</v>
      </c>
      <c r="H49" s="12">
        <f t="shared" si="2"/>
        <v>7.6301078069132E-3</v>
      </c>
      <c r="I49" s="12">
        <f t="shared" si="2"/>
        <v>-3.9739917177407102E-3</v>
      </c>
    </row>
    <row r="50" spans="1:9" x14ac:dyDescent="0.2">
      <c r="A50" s="8" t="s">
        <v>47</v>
      </c>
      <c r="B50" s="12">
        <f>EXP((LN(B32/B30)/2))-1</f>
        <v>3.2048545119158112E-2</v>
      </c>
      <c r="C50" s="12">
        <f t="shared" ref="C50:I50" si="4">EXP((LN(C32/C30)/2))-1</f>
        <v>2.4494854667753252E-2</v>
      </c>
      <c r="D50" s="12">
        <f t="shared" si="4"/>
        <v>3.142362564154122E-2</v>
      </c>
      <c r="E50" s="12">
        <f t="shared" si="4"/>
        <v>4.1600636842438199E-2</v>
      </c>
      <c r="F50" s="12">
        <f t="shared" si="4"/>
        <v>0.3311007836975044</v>
      </c>
      <c r="G50" s="12">
        <f t="shared" si="4"/>
        <v>0.14850745130728327</v>
      </c>
      <c r="H50" s="12">
        <f t="shared" si="4"/>
        <v>2.4314038861491749E-2</v>
      </c>
      <c r="I50" s="12">
        <f t="shared" si="4"/>
        <v>-2.1980729170147262E-2</v>
      </c>
    </row>
    <row r="51" spans="1:9" x14ac:dyDescent="0.2">
      <c r="A51" s="8" t="s">
        <v>63</v>
      </c>
      <c r="B51" s="12">
        <f>EXP((LN(B43/B30)/13))-1</f>
        <v>1.6811612357616079E-2</v>
      </c>
      <c r="C51" s="12">
        <f t="shared" ref="C51:I51" si="5">EXP((LN(C43/C30)/13))-1</f>
        <v>1.0980471723829766E-2</v>
      </c>
      <c r="D51" s="12">
        <f t="shared" si="5"/>
        <v>1.6342588550839698E-2</v>
      </c>
      <c r="E51" s="12">
        <f t="shared" si="5"/>
        <v>1.6376793619979235E-2</v>
      </c>
      <c r="F51" s="12">
        <f t="shared" si="5"/>
        <v>0.14004801420378388</v>
      </c>
      <c r="G51" s="12">
        <f t="shared" si="5"/>
        <v>7.9007155323798983E-2</v>
      </c>
      <c r="H51" s="12">
        <f t="shared" si="5"/>
        <v>1.0903546024042754E-2</v>
      </c>
      <c r="I51" s="12">
        <f t="shared" si="5"/>
        <v>-4.8494374266958573E-3</v>
      </c>
    </row>
    <row r="52" spans="1:9" ht="14.1" customHeight="1" x14ac:dyDescent="0.2">
      <c r="A52" s="4"/>
    </row>
  </sheetData>
  <mergeCells count="7">
    <mergeCell ref="A47:I47"/>
    <mergeCell ref="A1:I1"/>
    <mergeCell ref="A3:I3"/>
    <mergeCell ref="A44:I44"/>
    <mergeCell ref="A45:I45"/>
    <mergeCell ref="A2:I2"/>
    <mergeCell ref="A4:I4"/>
  </mergeCells>
  <printOptions horizontalCentered="1"/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80" workbookViewId="0">
      <selection activeCell="A4" sqref="A4:H4"/>
    </sheetView>
  </sheetViews>
  <sheetFormatPr defaultRowHeight="12.75" x14ac:dyDescent="0.2"/>
  <cols>
    <col min="1" max="1" width="14.28515625" style="1" bestFit="1" customWidth="1"/>
    <col min="2" max="8" width="17.140625" style="1" bestFit="1" customWidth="1"/>
    <col min="9" max="16384" width="9.140625" style="1"/>
  </cols>
  <sheetData>
    <row r="1" spans="1:11" ht="15.95" customHeight="1" x14ac:dyDescent="0.25">
      <c r="A1" s="18" t="s">
        <v>74</v>
      </c>
      <c r="B1" s="18"/>
      <c r="C1" s="18"/>
      <c r="D1" s="18"/>
      <c r="E1" s="18"/>
      <c r="F1" s="18"/>
      <c r="G1" s="18"/>
      <c r="H1" s="18"/>
      <c r="I1" s="22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22"/>
      <c r="J2" s="22"/>
      <c r="K2" s="22"/>
    </row>
    <row r="3" spans="1:11" ht="15.95" customHeight="1" x14ac:dyDescent="0.25">
      <c r="A3" s="18" t="s">
        <v>48</v>
      </c>
      <c r="B3" s="18"/>
      <c r="C3" s="18"/>
      <c r="D3" s="18"/>
      <c r="E3" s="18"/>
      <c r="F3" s="18"/>
      <c r="G3" s="18"/>
      <c r="H3" s="18"/>
      <c r="I3" s="22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22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49</v>
      </c>
      <c r="C6" s="5" t="s">
        <v>50</v>
      </c>
      <c r="D6" s="5" t="s">
        <v>51</v>
      </c>
      <c r="E6" s="5" t="s">
        <v>52</v>
      </c>
      <c r="F6" s="5" t="s">
        <v>53</v>
      </c>
      <c r="G6" s="5" t="s">
        <v>54</v>
      </c>
      <c r="H6" s="5" t="s">
        <v>55</v>
      </c>
    </row>
    <row r="7" spans="1:11" ht="13.5" thickBot="1" x14ac:dyDescent="0.25">
      <c r="A7" s="6">
        <v>2013</v>
      </c>
      <c r="B7" s="7">
        <v>21194.857572653673</v>
      </c>
      <c r="C7" s="10">
        <v>1.0449999999999999</v>
      </c>
      <c r="D7" s="7">
        <v>22148.626163423087</v>
      </c>
      <c r="E7" s="10">
        <v>1.0680000000000001</v>
      </c>
      <c r="F7" s="7">
        <v>22636.107887594124</v>
      </c>
      <c r="G7" s="10">
        <v>1.085</v>
      </c>
      <c r="H7" s="7">
        <v>22996.420466329233</v>
      </c>
    </row>
    <row r="8" spans="1:11" ht="13.5" thickBot="1" x14ac:dyDescent="0.25">
      <c r="A8" s="6">
        <v>2014</v>
      </c>
      <c r="B8" s="7">
        <v>22032.365430000002</v>
      </c>
      <c r="C8" s="10">
        <v>1.0449999999999999</v>
      </c>
      <c r="D8" s="7">
        <v>23023.82187435</v>
      </c>
      <c r="E8" s="10">
        <v>1.0680000000000001</v>
      </c>
      <c r="F8" s="7">
        <v>23530.566279240003</v>
      </c>
      <c r="G8" s="10">
        <v>1.085</v>
      </c>
      <c r="H8" s="7">
        <v>23905.116491550001</v>
      </c>
    </row>
    <row r="9" spans="1:11" ht="13.5" thickBot="1" x14ac:dyDescent="0.25">
      <c r="A9" s="6">
        <v>2015</v>
      </c>
      <c r="B9" s="7">
        <v>22238.052570660755</v>
      </c>
      <c r="C9" s="10">
        <v>1.0449999999999999</v>
      </c>
      <c r="D9" s="7">
        <v>23238.764936340489</v>
      </c>
      <c r="E9" s="10">
        <v>1.0680000000000001</v>
      </c>
      <c r="F9" s="7">
        <v>23750.240145465687</v>
      </c>
      <c r="G9" s="10">
        <v>1.085</v>
      </c>
      <c r="H9" s="7">
        <v>24128.287039166917</v>
      </c>
    </row>
    <row r="10" spans="1:11" ht="13.5" thickBot="1" x14ac:dyDescent="0.25">
      <c r="A10" s="6">
        <v>2016</v>
      </c>
      <c r="B10" s="7">
        <v>22291.887461765298</v>
      </c>
      <c r="C10" s="10">
        <v>1.0449999999999999</v>
      </c>
      <c r="D10" s="7">
        <v>23295.022397544733</v>
      </c>
      <c r="E10" s="10">
        <v>1.0680000000000001</v>
      </c>
      <c r="F10" s="7">
        <v>23807.73580916534</v>
      </c>
      <c r="G10" s="10">
        <v>1.085</v>
      </c>
      <c r="H10" s="7">
        <v>24186.697896015346</v>
      </c>
    </row>
    <row r="11" spans="1:11" ht="13.5" thickBot="1" x14ac:dyDescent="0.25">
      <c r="A11" s="6">
        <v>2017</v>
      </c>
      <c r="B11" s="7">
        <v>22471.663905775153</v>
      </c>
      <c r="C11" s="10">
        <v>1.0449999999999999</v>
      </c>
      <c r="D11" s="7">
        <v>23482.888781535032</v>
      </c>
      <c r="E11" s="10">
        <v>1.0680000000000001</v>
      </c>
      <c r="F11" s="7">
        <v>23999.737051367865</v>
      </c>
      <c r="G11" s="10">
        <v>1.085</v>
      </c>
      <c r="H11" s="7">
        <v>24381.755337766041</v>
      </c>
    </row>
    <row r="12" spans="1:11" ht="13.5" thickBot="1" x14ac:dyDescent="0.25">
      <c r="A12" s="6">
        <v>2018</v>
      </c>
      <c r="B12" s="7">
        <v>22787.048387147523</v>
      </c>
      <c r="C12" s="10">
        <v>1.0449999999999999</v>
      </c>
      <c r="D12" s="7">
        <v>23812.46556456916</v>
      </c>
      <c r="E12" s="10">
        <v>1.0680000000000001</v>
      </c>
      <c r="F12" s="7">
        <v>24336.567677473555</v>
      </c>
      <c r="G12" s="10">
        <v>1.085</v>
      </c>
      <c r="H12" s="7">
        <v>24723.947500055063</v>
      </c>
    </row>
    <row r="13" spans="1:11" ht="13.5" thickBot="1" x14ac:dyDescent="0.25">
      <c r="A13" s="6">
        <v>2019</v>
      </c>
      <c r="B13" s="7">
        <v>22994.04002613905</v>
      </c>
      <c r="C13" s="10">
        <v>1.0449999999999999</v>
      </c>
      <c r="D13" s="7">
        <v>24028.771827315304</v>
      </c>
      <c r="E13" s="10">
        <v>1.0680000000000001</v>
      </c>
      <c r="F13" s="7">
        <v>24557.634747916505</v>
      </c>
      <c r="G13" s="10">
        <v>1.085</v>
      </c>
      <c r="H13" s="7">
        <v>24948.533428360868</v>
      </c>
    </row>
    <row r="14" spans="1:11" ht="13.5" thickBot="1" x14ac:dyDescent="0.25">
      <c r="A14" s="6">
        <v>2020</v>
      </c>
      <c r="B14" s="7">
        <v>23257.257878750897</v>
      </c>
      <c r="C14" s="10">
        <v>1.0449999999999999</v>
      </c>
      <c r="D14" s="7">
        <v>24303.834483294686</v>
      </c>
      <c r="E14" s="10">
        <v>1.0680000000000001</v>
      </c>
      <c r="F14" s="7">
        <v>24838.751414505961</v>
      </c>
      <c r="G14" s="10">
        <v>1.085</v>
      </c>
      <c r="H14" s="7">
        <v>25234.124798444722</v>
      </c>
    </row>
    <row r="15" spans="1:11" ht="13.5" thickBot="1" x14ac:dyDescent="0.25">
      <c r="A15" s="6">
        <v>2021</v>
      </c>
      <c r="B15" s="7">
        <v>23503.731780788523</v>
      </c>
      <c r="C15" s="10">
        <v>1.0449999999999999</v>
      </c>
      <c r="D15" s="7">
        <v>24561.399710924004</v>
      </c>
      <c r="E15" s="10">
        <v>1.0680000000000001</v>
      </c>
      <c r="F15" s="7">
        <v>25101.985541882143</v>
      </c>
      <c r="G15" s="10">
        <v>1.085</v>
      </c>
      <c r="H15" s="7">
        <v>25501.548982155546</v>
      </c>
    </row>
    <row r="16" spans="1:11" ht="13.5" thickBot="1" x14ac:dyDescent="0.25">
      <c r="A16" s="6">
        <v>2022</v>
      </c>
      <c r="B16" s="7">
        <v>23761.376121802143</v>
      </c>
      <c r="C16" s="10">
        <v>1.0449999999999999</v>
      </c>
      <c r="D16" s="7">
        <v>24830.638047283239</v>
      </c>
      <c r="E16" s="10">
        <v>1.0680000000000001</v>
      </c>
      <c r="F16" s="7">
        <v>25377.14969808469</v>
      </c>
      <c r="G16" s="10">
        <v>1.085</v>
      </c>
      <c r="H16" s="7">
        <v>25781.093092155323</v>
      </c>
    </row>
    <row r="17" spans="1:8" ht="13.5" thickBot="1" x14ac:dyDescent="0.25">
      <c r="A17" s="6">
        <v>2023</v>
      </c>
      <c r="B17" s="7">
        <v>23969.013572151041</v>
      </c>
      <c r="C17" s="10">
        <v>1.0449999999999999</v>
      </c>
      <c r="D17" s="7">
        <v>25047.619182897837</v>
      </c>
      <c r="E17" s="10">
        <v>1.0680000000000001</v>
      </c>
      <c r="F17" s="7">
        <v>25598.906495057312</v>
      </c>
      <c r="G17" s="10">
        <v>1.085</v>
      </c>
      <c r="H17" s="7">
        <v>26006.379725783878</v>
      </c>
    </row>
    <row r="18" spans="1:8" ht="13.5" thickBot="1" x14ac:dyDescent="0.25">
      <c r="A18" s="6">
        <v>2024</v>
      </c>
      <c r="B18" s="7">
        <v>24147.958388995376</v>
      </c>
      <c r="C18" s="10">
        <v>1.0449999999999999</v>
      </c>
      <c r="D18" s="7">
        <v>25234.616516500166</v>
      </c>
      <c r="E18" s="10">
        <v>1.0680000000000001</v>
      </c>
      <c r="F18" s="7">
        <v>25790.019559447064</v>
      </c>
      <c r="G18" s="10">
        <v>1.085</v>
      </c>
      <c r="H18" s="7">
        <v>26200.53485205998</v>
      </c>
    </row>
    <row r="19" spans="1:8" ht="13.5" thickBot="1" x14ac:dyDescent="0.25">
      <c r="A19" s="6">
        <v>2025</v>
      </c>
      <c r="B19" s="7">
        <v>24250.37906943967</v>
      </c>
      <c r="C19" s="10">
        <v>1.0449999999999999</v>
      </c>
      <c r="D19" s="7">
        <v>25341.646127564454</v>
      </c>
      <c r="E19" s="10">
        <v>1.0680000000000001</v>
      </c>
      <c r="F19" s="7">
        <v>25899.404846161568</v>
      </c>
      <c r="G19" s="10">
        <v>1.085</v>
      </c>
      <c r="H19" s="7">
        <v>26311.661290342043</v>
      </c>
    </row>
    <row r="20" spans="1:8" ht="14.1" customHeight="1" thickBot="1" x14ac:dyDescent="0.25">
      <c r="A20" s="6">
        <v>2026</v>
      </c>
      <c r="B20" s="7">
        <v>24403.766555569426</v>
      </c>
      <c r="C20" s="10">
        <v>1.0449999999999999</v>
      </c>
      <c r="D20" s="7">
        <v>25501.93605057005</v>
      </c>
      <c r="E20" s="10">
        <v>1.0680000000000001</v>
      </c>
      <c r="F20" s="7">
        <v>26063.222681348147</v>
      </c>
      <c r="G20" s="10">
        <v>1.085</v>
      </c>
      <c r="H20" s="7">
        <v>26478.086712792825</v>
      </c>
    </row>
  </sheetData>
  <mergeCells count="4">
    <mergeCell ref="A4:H4"/>
    <mergeCell ref="A2:H2"/>
    <mergeCell ref="A3:H3"/>
    <mergeCell ref="A1:H1"/>
  </mergeCells>
  <printOptions horizontalCentered="1"/>
  <pageMargins left="0.75" right="0.75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="80" workbookViewId="0">
      <selection activeCell="A4" sqref="A4:H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8" width="14.28515625" style="1" bestFit="1" customWidth="1"/>
    <col min="9" max="16384" width="9.140625" style="1"/>
  </cols>
  <sheetData>
    <row r="1" spans="1:11" ht="15.95" customHeight="1" x14ac:dyDescent="0.25">
      <c r="A1" s="18" t="s">
        <v>75</v>
      </c>
      <c r="B1" s="18"/>
      <c r="C1" s="18"/>
      <c r="D1" s="18"/>
      <c r="E1" s="18"/>
      <c r="F1" s="18"/>
      <c r="G1" s="18"/>
      <c r="H1" s="18"/>
    </row>
    <row r="2" spans="1:11" ht="15.7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22"/>
      <c r="J2" s="22"/>
      <c r="K2" s="22"/>
    </row>
    <row r="3" spans="1:11" ht="15.95" customHeight="1" x14ac:dyDescent="0.25">
      <c r="A3" s="18" t="s">
        <v>56</v>
      </c>
      <c r="B3" s="18"/>
      <c r="C3" s="18"/>
      <c r="D3" s="18"/>
      <c r="E3" s="18"/>
      <c r="F3" s="18"/>
      <c r="G3" s="18"/>
      <c r="H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15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22</v>
      </c>
    </row>
    <row r="7" spans="1:11" ht="13.5" thickBot="1" x14ac:dyDescent="0.25">
      <c r="A7" s="6">
        <v>1990</v>
      </c>
      <c r="B7" s="7">
        <f>'Form 1.1-Mid'!B7-'Form 1.1b-Mid'!B7</f>
        <v>0</v>
      </c>
      <c r="C7" s="7">
        <f>'Form 1.1-Mid'!D7-'Form 1.1b-Mid'!C7</f>
        <v>412.13714487875768</v>
      </c>
      <c r="D7" s="7">
        <f>'Form 1.1-Mid'!F7-'Form 1.1b-Mid'!D7</f>
        <v>1956.1239999999998</v>
      </c>
      <c r="E7" s="7">
        <f>'Form 1.1-Mid'!G7-'Form 1.1b-Mid'!E7</f>
        <v>1173.095</v>
      </c>
      <c r="F7" s="7">
        <f>'Form 1.1-Mid'!H7-'Form 1.1b-Mid'!F7</f>
        <v>0</v>
      </c>
      <c r="G7" s="7">
        <f>'Form 1.1-Mid'!I7-'Form 1.1b-Mid'!G7</f>
        <v>384.84279945375147</v>
      </c>
      <c r="H7" s="7">
        <f>SUM(B7:G7)</f>
        <v>3926.1989443325092</v>
      </c>
    </row>
    <row r="8" spans="1:11" ht="13.5" thickBot="1" x14ac:dyDescent="0.25">
      <c r="A8" s="6">
        <v>1991</v>
      </c>
      <c r="B8" s="7">
        <f>'Form 1.1-Mid'!B8-'Form 1.1b-Mid'!B8</f>
        <v>0</v>
      </c>
      <c r="C8" s="7">
        <f>'Form 1.1-Mid'!D8-'Form 1.1b-Mid'!C8</f>
        <v>438.85642901271058</v>
      </c>
      <c r="D8" s="7">
        <f>'Form 1.1-Mid'!F8-'Form 1.1b-Mid'!D8</f>
        <v>1945.6130000000012</v>
      </c>
      <c r="E8" s="7">
        <f>'Form 1.1-Mid'!G8-'Form 1.1b-Mid'!E8</f>
        <v>1191.4589999999998</v>
      </c>
      <c r="F8" s="7">
        <f>'Form 1.1-Mid'!H8-'Form 1.1b-Mid'!F8</f>
        <v>0</v>
      </c>
      <c r="G8" s="7">
        <f>'Form 1.1-Mid'!I8-'Form 1.1b-Mid'!G8</f>
        <v>201.77892908153262</v>
      </c>
      <c r="H8" s="7">
        <f t="shared" ref="H8:H43" si="0">SUM(B8:G8)</f>
        <v>3777.7073580942442</v>
      </c>
    </row>
    <row r="9" spans="1:11" ht="13.5" thickBot="1" x14ac:dyDescent="0.25">
      <c r="A9" s="6">
        <v>1992</v>
      </c>
      <c r="B9" s="7">
        <f>'Form 1.1-Mid'!B9-'Form 1.1b-Mid'!B9</f>
        <v>0</v>
      </c>
      <c r="C9" s="7">
        <f>'Form 1.1-Mid'!D9-'Form 1.1b-Mid'!C9</f>
        <v>430.80186275640881</v>
      </c>
      <c r="D9" s="7">
        <f>'Form 1.1-Mid'!F9-'Form 1.1b-Mid'!D9</f>
        <v>1970.905999999999</v>
      </c>
      <c r="E9" s="7">
        <f>'Form 1.1-Mid'!G9-'Form 1.1b-Mid'!E9</f>
        <v>1131.2060000000001</v>
      </c>
      <c r="F9" s="7">
        <f>'Form 1.1-Mid'!H9-'Form 1.1b-Mid'!F9</f>
        <v>0</v>
      </c>
      <c r="G9" s="7">
        <f>'Form 1.1-Mid'!I9-'Form 1.1b-Mid'!G9</f>
        <v>146.1204463271979</v>
      </c>
      <c r="H9" s="7">
        <f t="shared" si="0"/>
        <v>3679.0343090836059</v>
      </c>
    </row>
    <row r="10" spans="1:11" ht="13.5" thickBot="1" x14ac:dyDescent="0.25">
      <c r="A10" s="6">
        <v>1993</v>
      </c>
      <c r="B10" s="7">
        <f>'Form 1.1-Mid'!B10-'Form 1.1b-Mid'!B10</f>
        <v>0</v>
      </c>
      <c r="C10" s="7">
        <f>'Form 1.1-Mid'!D10-'Form 1.1b-Mid'!C10</f>
        <v>448.1234891536551</v>
      </c>
      <c r="D10" s="7">
        <f>'Form 1.1-Mid'!F10-'Form 1.1b-Mid'!D10</f>
        <v>2795.8289999999997</v>
      </c>
      <c r="E10" s="7">
        <f>'Form 1.1-Mid'!G10-'Form 1.1b-Mid'!E10</f>
        <v>1121.6400000000001</v>
      </c>
      <c r="F10" s="7">
        <f>'Form 1.1-Mid'!H10-'Form 1.1b-Mid'!F10</f>
        <v>0</v>
      </c>
      <c r="G10" s="7">
        <f>'Form 1.1-Mid'!I10-'Form 1.1b-Mid'!G10</f>
        <v>155.58920579003279</v>
      </c>
      <c r="H10" s="7">
        <f t="shared" si="0"/>
        <v>4521.1816949436879</v>
      </c>
    </row>
    <row r="11" spans="1:11" ht="13.5" thickBot="1" x14ac:dyDescent="0.25">
      <c r="A11" s="6">
        <v>1994</v>
      </c>
      <c r="B11" s="7">
        <f>'Form 1.1-Mid'!B11-'Form 1.1b-Mid'!B11</f>
        <v>0</v>
      </c>
      <c r="C11" s="7">
        <f>'Form 1.1-Mid'!D11-'Form 1.1b-Mid'!C11</f>
        <v>447.30711378941851</v>
      </c>
      <c r="D11" s="7">
        <f>'Form 1.1-Mid'!F11-'Form 1.1b-Mid'!D11</f>
        <v>2937.8099999999995</v>
      </c>
      <c r="E11" s="7">
        <f>'Form 1.1-Mid'!G11-'Form 1.1b-Mid'!E11</f>
        <v>936.57299999999987</v>
      </c>
      <c r="F11" s="7">
        <f>'Form 1.1-Mid'!H11-'Form 1.1b-Mid'!F11</f>
        <v>0</v>
      </c>
      <c r="G11" s="7">
        <f>'Form 1.1-Mid'!I11-'Form 1.1b-Mid'!G11</f>
        <v>150.0317135807918</v>
      </c>
      <c r="H11" s="7">
        <f t="shared" si="0"/>
        <v>4471.7218273702101</v>
      </c>
    </row>
    <row r="12" spans="1:11" ht="13.5" thickBot="1" x14ac:dyDescent="0.25">
      <c r="A12" s="6">
        <v>1995</v>
      </c>
      <c r="B12" s="7">
        <f>'Form 1.1-Mid'!B12-'Form 1.1b-Mid'!B12</f>
        <v>0</v>
      </c>
      <c r="C12" s="7">
        <f>'Form 1.1-Mid'!D12-'Form 1.1b-Mid'!C12</f>
        <v>447.1257267647743</v>
      </c>
      <c r="D12" s="7">
        <f>'Form 1.1-Mid'!F12-'Form 1.1b-Mid'!D12</f>
        <v>2926.9710000000014</v>
      </c>
      <c r="E12" s="7">
        <f>'Form 1.1-Mid'!G12-'Form 1.1b-Mid'!E12</f>
        <v>987.58225830115589</v>
      </c>
      <c r="F12" s="7">
        <f>'Form 1.1-Mid'!H12-'Form 1.1b-Mid'!F12</f>
        <v>0</v>
      </c>
      <c r="G12" s="7">
        <f>'Form 1.1-Mid'!I12-'Form 1.1b-Mid'!G12</f>
        <v>148.723311410321</v>
      </c>
      <c r="H12" s="7">
        <f t="shared" si="0"/>
        <v>4510.4022964762526</v>
      </c>
    </row>
    <row r="13" spans="1:11" ht="13.5" thickBot="1" x14ac:dyDescent="0.25">
      <c r="A13" s="6">
        <v>1996</v>
      </c>
      <c r="B13" s="7">
        <f>'Form 1.1-Mid'!B13-'Form 1.1b-Mid'!B13</f>
        <v>0</v>
      </c>
      <c r="C13" s="7">
        <f>'Form 1.1-Mid'!D13-'Form 1.1b-Mid'!C13</f>
        <v>447.24121047408335</v>
      </c>
      <c r="D13" s="7">
        <f>'Form 1.1-Mid'!F13-'Form 1.1b-Mid'!D13</f>
        <v>3383.2580000000016</v>
      </c>
      <c r="E13" s="7">
        <f>'Form 1.1-Mid'!G13-'Form 1.1b-Mid'!E13</f>
        <v>1065.7374218683931</v>
      </c>
      <c r="F13" s="7">
        <f>'Form 1.1-Mid'!H13-'Form 1.1b-Mid'!F13</f>
        <v>0</v>
      </c>
      <c r="G13" s="7">
        <f>'Form 1.1-Mid'!I13-'Form 1.1b-Mid'!G13</f>
        <v>147.68228305543289</v>
      </c>
      <c r="H13" s="7">
        <f t="shared" si="0"/>
        <v>5043.9189153979105</v>
      </c>
    </row>
    <row r="14" spans="1:11" ht="13.5" thickBot="1" x14ac:dyDescent="0.25">
      <c r="A14" s="6">
        <v>1997</v>
      </c>
      <c r="B14" s="7">
        <f>'Form 1.1-Mid'!B14-'Form 1.1b-Mid'!B14</f>
        <v>0</v>
      </c>
      <c r="C14" s="7">
        <f>'Form 1.1-Mid'!D14-'Form 1.1b-Mid'!C14</f>
        <v>435.14668754796003</v>
      </c>
      <c r="D14" s="7">
        <f>'Form 1.1-Mid'!F14-'Form 1.1b-Mid'!D14</f>
        <v>3442.6039999999994</v>
      </c>
      <c r="E14" s="7">
        <f>'Form 1.1-Mid'!G14-'Form 1.1b-Mid'!E14</f>
        <v>1105.9142840110831</v>
      </c>
      <c r="F14" s="7">
        <f>'Form 1.1-Mid'!H14-'Form 1.1b-Mid'!F14</f>
        <v>0</v>
      </c>
      <c r="G14" s="7">
        <f>'Form 1.1-Mid'!I14-'Form 1.1b-Mid'!G14</f>
        <v>141.35298996173515</v>
      </c>
      <c r="H14" s="7">
        <f t="shared" si="0"/>
        <v>5125.017961520778</v>
      </c>
    </row>
    <row r="15" spans="1:11" ht="13.5" thickBot="1" x14ac:dyDescent="0.25">
      <c r="A15" s="6">
        <v>1998</v>
      </c>
      <c r="B15" s="7">
        <f>'Form 1.1-Mid'!B15-'Form 1.1b-Mid'!B15</f>
        <v>1.6591108349530259E-2</v>
      </c>
      <c r="C15" s="7">
        <f>'Form 1.1-Mid'!D15-'Form 1.1b-Mid'!C15</f>
        <v>430.33250901123392</v>
      </c>
      <c r="D15" s="7">
        <f>'Form 1.1-Mid'!F15-'Form 1.1b-Mid'!D15</f>
        <v>3048.5130000000008</v>
      </c>
      <c r="E15" s="7">
        <f>'Form 1.1-Mid'!G15-'Form 1.1b-Mid'!E15</f>
        <v>1152.6448342894241</v>
      </c>
      <c r="F15" s="7">
        <f>'Form 1.1-Mid'!H15-'Form 1.1b-Mid'!F15</f>
        <v>0</v>
      </c>
      <c r="G15" s="7">
        <f>'Form 1.1-Mid'!I15-'Form 1.1b-Mid'!G15</f>
        <v>140.19068176370638</v>
      </c>
      <c r="H15" s="7">
        <f t="shared" si="0"/>
        <v>4771.6976161727143</v>
      </c>
    </row>
    <row r="16" spans="1:11" ht="13.5" thickBot="1" x14ac:dyDescent="0.25">
      <c r="A16" s="6">
        <v>1999</v>
      </c>
      <c r="B16" s="7">
        <f>'Form 1.1-Mid'!B16-'Form 1.1b-Mid'!B16</f>
        <v>0.22906843067539739</v>
      </c>
      <c r="C16" s="7">
        <f>'Form 1.1-Mid'!D16-'Form 1.1b-Mid'!C16</f>
        <v>427.77797792409547</v>
      </c>
      <c r="D16" s="7">
        <f>'Form 1.1-Mid'!F16-'Form 1.1b-Mid'!D16</f>
        <v>3039.6769999999997</v>
      </c>
      <c r="E16" s="7">
        <f>'Form 1.1-Mid'!G16-'Form 1.1b-Mid'!E16</f>
        <v>1135.3741721967199</v>
      </c>
      <c r="F16" s="7">
        <f>'Form 1.1-Mid'!H16-'Form 1.1b-Mid'!F16</f>
        <v>0</v>
      </c>
      <c r="G16" s="7">
        <f>'Form 1.1-Mid'!I16-'Form 1.1b-Mid'!G16</f>
        <v>142.72199999999975</v>
      </c>
      <c r="H16" s="7">
        <f t="shared" si="0"/>
        <v>4745.7802185514902</v>
      </c>
    </row>
    <row r="17" spans="1:8" ht="13.5" thickBot="1" x14ac:dyDescent="0.25">
      <c r="A17" s="6">
        <v>2000</v>
      </c>
      <c r="B17" s="7">
        <f>'Form 1.1-Mid'!B17-'Form 1.1b-Mid'!B17</f>
        <v>0.71301748833138845</v>
      </c>
      <c r="C17" s="7">
        <f>'Form 1.1-Mid'!D17-'Form 1.1b-Mid'!C17</f>
        <v>420.70948683467941</v>
      </c>
      <c r="D17" s="7">
        <f>'Form 1.1-Mid'!F17-'Form 1.1b-Mid'!D17</f>
        <v>2774.8090000000011</v>
      </c>
      <c r="E17" s="7">
        <f>'Form 1.1-Mid'!G17-'Form 1.1b-Mid'!E17</f>
        <v>1171.2011217013801</v>
      </c>
      <c r="F17" s="7">
        <f>'Form 1.1-Mid'!H17-'Form 1.1b-Mid'!F17</f>
        <v>0</v>
      </c>
      <c r="G17" s="7">
        <f>'Form 1.1-Mid'!I17-'Form 1.1b-Mid'!G17</f>
        <v>141.36399999999958</v>
      </c>
      <c r="H17" s="7">
        <f t="shared" si="0"/>
        <v>4508.796626024392</v>
      </c>
    </row>
    <row r="18" spans="1:8" ht="13.5" thickBot="1" x14ac:dyDescent="0.25">
      <c r="A18" s="6">
        <v>2001</v>
      </c>
      <c r="B18" s="7">
        <f>'Form 1.1-Mid'!B18-'Form 1.1b-Mid'!B18</f>
        <v>0.70491877459426178</v>
      </c>
      <c r="C18" s="7">
        <f>'Form 1.1-Mid'!D18-'Form 1.1b-Mid'!C18</f>
        <v>203.33587800203168</v>
      </c>
      <c r="D18" s="7">
        <f>'Form 1.1-Mid'!F18-'Form 1.1b-Mid'!D18</f>
        <v>2736.5030689659907</v>
      </c>
      <c r="E18" s="7">
        <f>'Form 1.1-Mid'!G18-'Form 1.1b-Mid'!E18</f>
        <v>1382.691</v>
      </c>
      <c r="F18" s="7">
        <f>'Form 1.1-Mid'!H18-'Form 1.1b-Mid'!F18</f>
        <v>0</v>
      </c>
      <c r="G18" s="7">
        <f>'Form 1.1-Mid'!I18-'Form 1.1b-Mid'!G18</f>
        <v>14.01299999999992</v>
      </c>
      <c r="H18" s="7">
        <f t="shared" si="0"/>
        <v>4337.2478657426163</v>
      </c>
    </row>
    <row r="19" spans="1:8" ht="13.5" thickBot="1" x14ac:dyDescent="0.25">
      <c r="A19" s="6">
        <v>2002</v>
      </c>
      <c r="B19" s="7">
        <f>'Form 1.1-Mid'!B19-'Form 1.1b-Mid'!B19</f>
        <v>5.008098884649371</v>
      </c>
      <c r="C19" s="7">
        <f>'Form 1.1-Mid'!D19-'Form 1.1b-Mid'!C19</f>
        <v>352.77115086821868</v>
      </c>
      <c r="D19" s="7">
        <f>'Form 1.1-Mid'!F19-'Form 1.1b-Mid'!D19</f>
        <v>2769.3041428182551</v>
      </c>
      <c r="E19" s="7">
        <f>'Form 1.1-Mid'!G19-'Form 1.1b-Mid'!E19</f>
        <v>1468.145</v>
      </c>
      <c r="F19" s="7">
        <f>'Form 1.1-Mid'!H19-'Form 1.1b-Mid'!F19</f>
        <v>0</v>
      </c>
      <c r="G19" s="7">
        <f>'Form 1.1-Mid'!I19-'Form 1.1b-Mid'!G19</f>
        <v>20.687804171217067</v>
      </c>
      <c r="H19" s="7">
        <f t="shared" si="0"/>
        <v>4615.9161967423406</v>
      </c>
    </row>
    <row r="20" spans="1:8" ht="13.5" thickBot="1" x14ac:dyDescent="0.25">
      <c r="A20" s="6">
        <v>2003</v>
      </c>
      <c r="B20" s="7">
        <f>'Form 1.1-Mid'!B20-'Form 1.1b-Mid'!B20</f>
        <v>11.053408615964145</v>
      </c>
      <c r="C20" s="7">
        <f>'Form 1.1-Mid'!D20-'Form 1.1b-Mid'!C20</f>
        <v>319.5191157912268</v>
      </c>
      <c r="D20" s="7">
        <f>'Form 1.1-Mid'!F20-'Form 1.1b-Mid'!D20</f>
        <v>3202.6943683323952</v>
      </c>
      <c r="E20" s="7">
        <f>'Form 1.1-Mid'!G20-'Form 1.1b-Mid'!E20</f>
        <v>1513.2470000000001</v>
      </c>
      <c r="F20" s="7">
        <f>'Form 1.1-Mid'!H20-'Form 1.1b-Mid'!F20</f>
        <v>0</v>
      </c>
      <c r="G20" s="7">
        <f>'Form 1.1-Mid'!I20-'Form 1.1b-Mid'!G20</f>
        <v>15.868629926459107</v>
      </c>
      <c r="H20" s="7">
        <f t="shared" si="0"/>
        <v>5062.3825226660456</v>
      </c>
    </row>
    <row r="21" spans="1:8" ht="13.5" thickBot="1" x14ac:dyDescent="0.25">
      <c r="A21" s="6">
        <v>2004</v>
      </c>
      <c r="B21" s="7">
        <f>'Form 1.1-Mid'!B21-'Form 1.1b-Mid'!B21</f>
        <v>23.032616229924315</v>
      </c>
      <c r="C21" s="7">
        <f>'Form 1.1-Mid'!D21-'Form 1.1b-Mid'!C21</f>
        <v>388.3603815096576</v>
      </c>
      <c r="D21" s="7">
        <f>'Form 1.1-Mid'!F21-'Form 1.1b-Mid'!D21</f>
        <v>3167.0174183409763</v>
      </c>
      <c r="E21" s="7">
        <f>'Form 1.1-Mid'!G21-'Form 1.1b-Mid'!E21</f>
        <v>1523.9219543801785</v>
      </c>
      <c r="F21" s="7">
        <f>'Form 1.1-Mid'!H21-'Form 1.1b-Mid'!F21</f>
        <v>0.38649844781411957</v>
      </c>
      <c r="G21" s="7">
        <f>'Form 1.1-Mid'!I21-'Form 1.1b-Mid'!G21</f>
        <v>22.311744157839712</v>
      </c>
      <c r="H21" s="7">
        <f t="shared" si="0"/>
        <v>5125.0306130663903</v>
      </c>
    </row>
    <row r="22" spans="1:8" ht="13.5" thickBot="1" x14ac:dyDescent="0.25">
      <c r="A22" s="6">
        <v>2005</v>
      </c>
      <c r="B22" s="7">
        <f>'Form 1.1-Mid'!B22-'Form 1.1b-Mid'!B22</f>
        <v>35.182540558143955</v>
      </c>
      <c r="C22" s="7">
        <f>'Form 1.1-Mid'!D22-'Form 1.1b-Mid'!C22</f>
        <v>469.21089067445428</v>
      </c>
      <c r="D22" s="7">
        <f>'Form 1.1-Mid'!F22-'Form 1.1b-Mid'!D22</f>
        <v>3098.6924452954117</v>
      </c>
      <c r="E22" s="7">
        <f>'Form 1.1-Mid'!G22-'Form 1.1b-Mid'!E22</f>
        <v>1438.5008284406979</v>
      </c>
      <c r="F22" s="7">
        <f>'Form 1.1-Mid'!H22-'Form 1.1b-Mid'!F22</f>
        <v>2.0291286834772109</v>
      </c>
      <c r="G22" s="7">
        <f>'Form 1.1-Mid'!I22-'Form 1.1b-Mid'!G22</f>
        <v>25.971365217117636</v>
      </c>
      <c r="H22" s="7">
        <f t="shared" si="0"/>
        <v>5069.5871988693025</v>
      </c>
    </row>
    <row r="23" spans="1:8" ht="13.5" thickBot="1" x14ac:dyDescent="0.25">
      <c r="A23" s="6">
        <v>2006</v>
      </c>
      <c r="B23" s="7">
        <f>'Form 1.1-Mid'!B23-'Form 1.1b-Mid'!B23</f>
        <v>51.115389395381499</v>
      </c>
      <c r="C23" s="7">
        <f>'Form 1.1-Mid'!D23-'Form 1.1b-Mid'!C23</f>
        <v>503.08022318117582</v>
      </c>
      <c r="D23" s="7">
        <f>'Form 1.1-Mid'!F23-'Form 1.1b-Mid'!D23</f>
        <v>3249.438293731524</v>
      </c>
      <c r="E23" s="7">
        <f>'Form 1.1-Mid'!G23-'Form 1.1b-Mid'!E23</f>
        <v>1409.6335333388552</v>
      </c>
      <c r="F23" s="7">
        <f>'Form 1.1-Mid'!H23-'Form 1.1b-Mid'!F23</f>
        <v>5.2577625073818126</v>
      </c>
      <c r="G23" s="7">
        <f>'Form 1.1-Mid'!I23-'Form 1.1b-Mid'!G23</f>
        <v>38.789219762254106</v>
      </c>
      <c r="H23" s="7">
        <f t="shared" si="0"/>
        <v>5257.3144219165724</v>
      </c>
    </row>
    <row r="24" spans="1:8" ht="13.5" thickBot="1" x14ac:dyDescent="0.25">
      <c r="A24" s="6">
        <v>2007</v>
      </c>
      <c r="B24" s="7">
        <f>'Form 1.1-Mid'!B24-'Form 1.1b-Mid'!B24</f>
        <v>74.727568529226119</v>
      </c>
      <c r="C24" s="7">
        <f>'Form 1.1-Mid'!D24-'Form 1.1b-Mid'!C24</f>
        <v>548.10703678628488</v>
      </c>
      <c r="D24" s="7">
        <f>'Form 1.1-Mid'!F24-'Form 1.1b-Mid'!D24</f>
        <v>3236.2541018172597</v>
      </c>
      <c r="E24" s="7">
        <f>'Form 1.1-Mid'!G24-'Form 1.1b-Mid'!E24</f>
        <v>1432.5290126092732</v>
      </c>
      <c r="F24" s="7">
        <f>'Form 1.1-Mid'!H24-'Form 1.1b-Mid'!F24</f>
        <v>6.9851275683777203</v>
      </c>
      <c r="G24" s="7">
        <f>'Form 1.1-Mid'!I24-'Form 1.1b-Mid'!G24</f>
        <v>42.360975322796548</v>
      </c>
      <c r="H24" s="7">
        <f t="shared" si="0"/>
        <v>5340.9638226332181</v>
      </c>
    </row>
    <row r="25" spans="1:8" ht="13.5" thickBot="1" x14ac:dyDescent="0.25">
      <c r="A25" s="6">
        <v>2008</v>
      </c>
      <c r="B25" s="7">
        <f>'Form 1.1-Mid'!B25-'Form 1.1b-Mid'!B25</f>
        <v>114.90305663969411</v>
      </c>
      <c r="C25" s="7">
        <f>'Form 1.1-Mid'!D25-'Form 1.1b-Mid'!C25</f>
        <v>577.38132281572325</v>
      </c>
      <c r="D25" s="7">
        <f>'Form 1.1-Mid'!F25-'Form 1.1b-Mid'!D25</f>
        <v>3707.390180812703</v>
      </c>
      <c r="E25" s="7">
        <f>'Form 1.1-Mid'!G25-'Form 1.1b-Mid'!E25</f>
        <v>1383.6249062589695</v>
      </c>
      <c r="F25" s="7">
        <f>'Form 1.1-Mid'!H25-'Form 1.1b-Mid'!F25</f>
        <v>12.272261143857577</v>
      </c>
      <c r="G25" s="7">
        <f>'Form 1.1-Mid'!I25-'Form 1.1b-Mid'!G25</f>
        <v>42.949299364641774</v>
      </c>
      <c r="H25" s="7">
        <f t="shared" si="0"/>
        <v>5838.5210270355892</v>
      </c>
    </row>
    <row r="26" spans="1:8" ht="13.5" thickBot="1" x14ac:dyDescent="0.25">
      <c r="A26" s="6">
        <v>2009</v>
      </c>
      <c r="B26" s="7">
        <f>'Form 1.1-Mid'!B26-'Form 1.1b-Mid'!B26</f>
        <v>170.88337204242271</v>
      </c>
      <c r="C26" s="7">
        <f>'Form 1.1-Mid'!D26-'Form 1.1b-Mid'!C26</f>
        <v>671.00394353474258</v>
      </c>
      <c r="D26" s="7">
        <f>'Form 1.1-Mid'!F26-'Form 1.1b-Mid'!D26</f>
        <v>3558.846558281266</v>
      </c>
      <c r="E26" s="7">
        <f>'Form 1.1-Mid'!G26-'Form 1.1b-Mid'!E26</f>
        <v>1382.600245848907</v>
      </c>
      <c r="F26" s="7">
        <f>'Form 1.1-Mid'!H26-'Form 1.1b-Mid'!F26</f>
        <v>20.869295142956616</v>
      </c>
      <c r="G26" s="7">
        <f>'Form 1.1-Mid'!I26-'Form 1.1b-Mid'!G26</f>
        <v>58.627810419618072</v>
      </c>
      <c r="H26" s="7">
        <f t="shared" si="0"/>
        <v>5862.8312252699134</v>
      </c>
    </row>
    <row r="27" spans="1:8" ht="13.5" thickBot="1" x14ac:dyDescent="0.25">
      <c r="A27" s="6">
        <v>2010</v>
      </c>
      <c r="B27" s="7">
        <f>'Form 1.1-Mid'!B27-'Form 1.1b-Mid'!B27</f>
        <v>239.70196609089908</v>
      </c>
      <c r="C27" s="7">
        <f>'Form 1.1-Mid'!D27-'Form 1.1b-Mid'!C27</f>
        <v>737.68523231091967</v>
      </c>
      <c r="D27" s="7">
        <f>'Form 1.1-Mid'!F27-'Form 1.1b-Mid'!D27</f>
        <v>3517.4242965393641</v>
      </c>
      <c r="E27" s="7">
        <f>'Form 1.1-Mid'!G27-'Form 1.1b-Mid'!E27</f>
        <v>1294.1746637795895</v>
      </c>
      <c r="F27" s="7">
        <f>'Form 1.1-Mid'!H27-'Form 1.1b-Mid'!F27</f>
        <v>25.804699545376025</v>
      </c>
      <c r="G27" s="7">
        <f>'Form 1.1-Mid'!I27-'Form 1.1b-Mid'!G27</f>
        <v>75.858099293952364</v>
      </c>
      <c r="H27" s="7">
        <f t="shared" si="0"/>
        <v>5890.6489575601008</v>
      </c>
    </row>
    <row r="28" spans="1:8" ht="13.5" thickBot="1" x14ac:dyDescent="0.25">
      <c r="A28" s="6">
        <v>2011</v>
      </c>
      <c r="B28" s="7">
        <f>'Form 1.1-Mid'!B28-'Form 1.1b-Mid'!B28</f>
        <v>325.51928455318557</v>
      </c>
      <c r="C28" s="7">
        <f>'Form 1.1-Mid'!D28-'Form 1.1b-Mid'!C28</f>
        <v>888.18165541424969</v>
      </c>
      <c r="D28" s="7">
        <f>'Form 1.1-Mid'!F28-'Form 1.1b-Mid'!D28</f>
        <v>3497.6742013288658</v>
      </c>
      <c r="E28" s="7">
        <f>'Form 1.1-Mid'!G28-'Form 1.1b-Mid'!E28</f>
        <v>1323.8740806131059</v>
      </c>
      <c r="F28" s="7">
        <f>'Form 1.1-Mid'!H28-'Form 1.1b-Mid'!F28</f>
        <v>34.696218590580429</v>
      </c>
      <c r="G28" s="7">
        <f>'Form 1.1-Mid'!I28-'Form 1.1b-Mid'!G28</f>
        <v>94.234755870743356</v>
      </c>
      <c r="H28" s="7">
        <f t="shared" si="0"/>
        <v>6164.1801963707312</v>
      </c>
    </row>
    <row r="29" spans="1:8" ht="13.5" thickBot="1" x14ac:dyDescent="0.25">
      <c r="A29" s="6">
        <v>2012</v>
      </c>
      <c r="B29" s="7">
        <f>'Form 1.1-Mid'!B29-'Form 1.1b-Mid'!B29</f>
        <v>419.89781436009434</v>
      </c>
      <c r="C29" s="7">
        <f>'Form 1.1-Mid'!D29-'Form 1.1b-Mid'!C29</f>
        <v>991.2824670708651</v>
      </c>
      <c r="D29" s="7">
        <f>'Form 1.1-Mid'!F29-'Form 1.1b-Mid'!D29</f>
        <v>3547.2041693683641</v>
      </c>
      <c r="E29" s="7">
        <f>'Form 1.1-Mid'!G29-'Form 1.1b-Mid'!E29</f>
        <v>1286.0023264403394</v>
      </c>
      <c r="F29" s="7">
        <f>'Form 1.1-Mid'!H29-'Form 1.1b-Mid'!F29</f>
        <v>50.184553149103522</v>
      </c>
      <c r="G29" s="7">
        <f>'Form 1.1-Mid'!I29-'Form 1.1b-Mid'!G29</f>
        <v>147.47522252393901</v>
      </c>
      <c r="H29" s="7">
        <f t="shared" si="0"/>
        <v>6442.046552912705</v>
      </c>
    </row>
    <row r="30" spans="1:8" ht="13.5" thickBot="1" x14ac:dyDescent="0.25">
      <c r="A30" s="6">
        <v>2013</v>
      </c>
      <c r="B30" s="7">
        <f>'Form 1.1-Mid'!B30-'Form 1.1b-Mid'!B30</f>
        <v>550.51070015040023</v>
      </c>
      <c r="C30" s="7">
        <f>'Form 1.1-Mid'!D30-'Form 1.1b-Mid'!C30</f>
        <v>1127.3746114872993</v>
      </c>
      <c r="D30" s="7">
        <f>'Form 1.1-Mid'!F30-'Form 1.1b-Mid'!D30</f>
        <v>3570.5149168525149</v>
      </c>
      <c r="E30" s="7">
        <f>'Form 1.1-Mid'!G30-'Form 1.1b-Mid'!E30</f>
        <v>1136.8664405195441</v>
      </c>
      <c r="F30" s="7">
        <f>'Form 1.1-Mid'!H30-'Form 1.1b-Mid'!F30</f>
        <v>66.086640774254192</v>
      </c>
      <c r="G30" s="7">
        <f>'Form 1.1-Mid'!I30-'Form 1.1b-Mid'!G30</f>
        <v>220.28095456856772</v>
      </c>
      <c r="H30" s="7">
        <f t="shared" si="0"/>
        <v>6671.6342643525804</v>
      </c>
    </row>
    <row r="31" spans="1:8" ht="13.5" thickBot="1" x14ac:dyDescent="0.25">
      <c r="A31" s="6">
        <v>2014</v>
      </c>
      <c r="B31" s="7">
        <f>'Form 1.1-Mid'!B31-'Form 1.1b-Mid'!B31</f>
        <v>1161.2378430800018</v>
      </c>
      <c r="C31" s="7">
        <f>'Form 1.1-Mid'!D31-'Form 1.1b-Mid'!C31</f>
        <v>1437.1372800299359</v>
      </c>
      <c r="D31" s="7">
        <f>'Form 1.1-Mid'!F31-'Form 1.1b-Mid'!D31</f>
        <v>3603.8818417192906</v>
      </c>
      <c r="E31" s="7">
        <f>'Form 1.1-Mid'!G31-'Form 1.1b-Mid'!E31</f>
        <v>1142.1298915301713</v>
      </c>
      <c r="F31" s="7">
        <f>'Form 1.1-Mid'!H31-'Form 1.1b-Mid'!F31</f>
        <v>95.983176383684622</v>
      </c>
      <c r="G31" s="7">
        <f>'Form 1.1-Mid'!I31-'Form 1.1b-Mid'!G31</f>
        <v>237.6195957205764</v>
      </c>
      <c r="H31" s="7">
        <f t="shared" si="0"/>
        <v>7677.9896284636607</v>
      </c>
    </row>
    <row r="32" spans="1:8" ht="13.5" thickBot="1" x14ac:dyDescent="0.25">
      <c r="A32" s="6">
        <v>2015</v>
      </c>
      <c r="B32" s="7">
        <f>'Form 1.1-Mid'!B32-'Form 1.1b-Mid'!B32</f>
        <v>1566.6302660090514</v>
      </c>
      <c r="C32" s="7">
        <f>'Form 1.1-Mid'!D32-'Form 1.1b-Mid'!C32</f>
        <v>1823.108005820417</v>
      </c>
      <c r="D32" s="7">
        <f>'Form 1.1-Mid'!F32-'Form 1.1b-Mid'!D32</f>
        <v>3629.7806303541965</v>
      </c>
      <c r="E32" s="7">
        <f>'Form 1.1-Mid'!G32-'Form 1.1b-Mid'!E32</f>
        <v>1185.8750201907992</v>
      </c>
      <c r="F32" s="7">
        <f>'Form 1.1-Mid'!H32-'Form 1.1b-Mid'!F32</f>
        <v>100.87116523406621</v>
      </c>
      <c r="G32" s="7">
        <f>'Form 1.1-Mid'!I32-'Form 1.1b-Mid'!G32</f>
        <v>262.41363132594415</v>
      </c>
      <c r="H32" s="7">
        <f t="shared" si="0"/>
        <v>8568.6787189344741</v>
      </c>
    </row>
    <row r="33" spans="1:8" ht="13.5" thickBot="1" x14ac:dyDescent="0.25">
      <c r="A33" s="6">
        <v>2016</v>
      </c>
      <c r="B33" s="7">
        <f>'Form 1.1-Mid'!B33-'Form 1.1b-Mid'!B33</f>
        <v>2110.3538427083186</v>
      </c>
      <c r="C33" s="7">
        <f>'Form 1.1-Mid'!D33-'Form 1.1b-Mid'!C33</f>
        <v>2087.1235061617845</v>
      </c>
      <c r="D33" s="7">
        <f>'Form 1.1-Mid'!F33-'Form 1.1b-Mid'!D33</f>
        <v>3627.6066641462312</v>
      </c>
      <c r="E33" s="7">
        <f>'Form 1.1-Mid'!G33-'Form 1.1b-Mid'!E33</f>
        <v>1186.4770033546533</v>
      </c>
      <c r="F33" s="7">
        <f>'Form 1.1-Mid'!H33-'Form 1.1b-Mid'!F33</f>
        <v>101.56163005229246</v>
      </c>
      <c r="G33" s="7">
        <f>'Form 1.1-Mid'!I33-'Form 1.1b-Mid'!G33</f>
        <v>262.25063775099534</v>
      </c>
      <c r="H33" s="7">
        <f t="shared" si="0"/>
        <v>9375.3732841742749</v>
      </c>
    </row>
    <row r="34" spans="1:8" ht="14.1" customHeight="1" thickBot="1" x14ac:dyDescent="0.25">
      <c r="A34" s="6">
        <v>2017</v>
      </c>
      <c r="B34" s="7">
        <f>'Form 1.1-Mid'!B34-'Form 1.1b-Mid'!B34</f>
        <v>2336.325050347099</v>
      </c>
      <c r="C34" s="7">
        <f>'Form 1.1-Mid'!D34-'Form 1.1b-Mid'!C34</f>
        <v>2272.1813820823445</v>
      </c>
      <c r="D34" s="7">
        <f>'Form 1.1-Mid'!F34-'Form 1.1b-Mid'!D34</f>
        <v>3626.1763630551741</v>
      </c>
      <c r="E34" s="7">
        <f>'Form 1.1-Mid'!G34-'Form 1.1b-Mid'!E34</f>
        <v>1185.8100498517642</v>
      </c>
      <c r="F34" s="7">
        <f>'Form 1.1-Mid'!H34-'Form 1.1b-Mid'!F34</f>
        <v>101.56551569405383</v>
      </c>
      <c r="G34" s="7">
        <f>'Form 1.1-Mid'!I34-'Form 1.1b-Mid'!G34</f>
        <v>261.26412377182533</v>
      </c>
      <c r="H34" s="7">
        <f t="shared" si="0"/>
        <v>9783.3224848022619</v>
      </c>
    </row>
    <row r="35" spans="1:8" ht="13.5" thickBot="1" x14ac:dyDescent="0.25">
      <c r="A35" s="6">
        <v>2018</v>
      </c>
      <c r="B35" s="7">
        <f>'Form 1.1-Mid'!B35-'Form 1.1b-Mid'!B35</f>
        <v>2649.9663830654499</v>
      </c>
      <c r="C35" s="7">
        <f>'Form 1.1-Mid'!D35-'Form 1.1b-Mid'!C35</f>
        <v>2474.1997813396811</v>
      </c>
      <c r="D35" s="7">
        <f>'Form 1.1-Mid'!F35-'Form 1.1b-Mid'!D35</f>
        <v>3624.7556546830529</v>
      </c>
      <c r="E35" s="7">
        <f>'Form 1.1-Mid'!G35-'Form 1.1b-Mid'!E35</f>
        <v>1185.1534218571344</v>
      </c>
      <c r="F35" s="7">
        <f>'Form 1.1-Mid'!H35-'Form 1.1b-Mid'!F35</f>
        <v>101.6101396847771</v>
      </c>
      <c r="G35" s="7">
        <f>'Form 1.1-Mid'!I35-'Form 1.1b-Mid'!G35</f>
        <v>260.30819415247879</v>
      </c>
      <c r="H35" s="7">
        <f t="shared" si="0"/>
        <v>10295.993574782573</v>
      </c>
    </row>
    <row r="36" spans="1:8" ht="13.5" thickBot="1" x14ac:dyDescent="0.25">
      <c r="A36" s="6">
        <v>2019</v>
      </c>
      <c r="B36" s="7">
        <f>'Form 1.1-Mid'!B36-'Form 1.1b-Mid'!B36</f>
        <v>3041.1221071128384</v>
      </c>
      <c r="C36" s="7">
        <f>'Form 1.1-Mid'!D36-'Form 1.1b-Mid'!C36</f>
        <v>2686.8871361824495</v>
      </c>
      <c r="D36" s="7">
        <f>'Form 1.1-Mid'!F36-'Form 1.1b-Mid'!D36</f>
        <v>3623.4587489010155</v>
      </c>
      <c r="E36" s="7">
        <f>'Form 1.1-Mid'!G36-'Form 1.1b-Mid'!E36</f>
        <v>1184.5071623545957</v>
      </c>
      <c r="F36" s="7">
        <f>'Form 1.1-Mid'!H36-'Form 1.1b-Mid'!F36</f>
        <v>101.69672703013021</v>
      </c>
      <c r="G36" s="7">
        <f>'Form 1.1-Mid'!I36-'Form 1.1b-Mid'!G36</f>
        <v>259.38348146474254</v>
      </c>
      <c r="H36" s="7">
        <f t="shared" si="0"/>
        <v>10897.055363045773</v>
      </c>
    </row>
    <row r="37" spans="1:8" ht="13.5" thickBot="1" x14ac:dyDescent="0.25">
      <c r="A37" s="6">
        <v>2020</v>
      </c>
      <c r="B37" s="7">
        <f>'Form 1.1-Mid'!B37-'Form 1.1b-Mid'!B37</f>
        <v>3502.2547087090024</v>
      </c>
      <c r="C37" s="7">
        <f>'Form 1.1-Mid'!D37-'Form 1.1b-Mid'!C37</f>
        <v>2917.2948362445459</v>
      </c>
      <c r="D37" s="7">
        <f>'Form 1.1-Mid'!F37-'Form 1.1b-Mid'!D37</f>
        <v>3622.2760358010273</v>
      </c>
      <c r="E37" s="7">
        <f>'Form 1.1-Mid'!G37-'Form 1.1b-Mid'!E37</f>
        <v>1183.8713197477341</v>
      </c>
      <c r="F37" s="7">
        <f>'Form 1.1-Mid'!H37-'Form 1.1b-Mid'!F37</f>
        <v>101.82655553975019</v>
      </c>
      <c r="G37" s="7">
        <f>'Form 1.1-Mid'!I37-'Form 1.1b-Mid'!G37</f>
        <v>258.49051511217385</v>
      </c>
      <c r="H37" s="7">
        <f t="shared" si="0"/>
        <v>11586.013971154232</v>
      </c>
    </row>
    <row r="38" spans="1:8" ht="13.5" thickBot="1" x14ac:dyDescent="0.25">
      <c r="A38" s="6">
        <v>2021</v>
      </c>
      <c r="B38" s="7">
        <f>'Form 1.1-Mid'!B38-'Form 1.1b-Mid'!B38</f>
        <v>4035.6576129949826</v>
      </c>
      <c r="C38" s="7">
        <f>'Form 1.1-Mid'!D38-'Form 1.1b-Mid'!C38</f>
        <v>3146.573832005648</v>
      </c>
      <c r="D38" s="7">
        <f>'Form 1.1-Mid'!F38-'Form 1.1b-Mid'!D38</f>
        <v>3621.1362015127852</v>
      </c>
      <c r="E38" s="7">
        <f>'Form 1.1-Mid'!G38-'Form 1.1b-Mid'!E38</f>
        <v>1183.2459480396035</v>
      </c>
      <c r="F38" s="7">
        <f>'Form 1.1-Mid'!H38-'Form 1.1b-Mid'!F38</f>
        <v>102.00095966604931</v>
      </c>
      <c r="G38" s="7">
        <f>'Form 1.1-Mid'!I38-'Form 1.1b-Mid'!G38</f>
        <v>257.63005023906044</v>
      </c>
      <c r="H38" s="7">
        <f t="shared" si="0"/>
        <v>12346.244604458128</v>
      </c>
    </row>
    <row r="39" spans="1:8" ht="13.5" thickBot="1" x14ac:dyDescent="0.25">
      <c r="A39" s="6">
        <v>2022</v>
      </c>
      <c r="B39" s="7">
        <f>'Form 1.1-Mid'!B39-'Form 1.1b-Mid'!B39</f>
        <v>4640.4700463360277</v>
      </c>
      <c r="C39" s="7">
        <f>'Form 1.1-Mid'!D39-'Form 1.1b-Mid'!C39</f>
        <v>3373.6156874594308</v>
      </c>
      <c r="D39" s="7">
        <f>'Form 1.1-Mid'!F39-'Form 1.1b-Mid'!D39</f>
        <v>3620.0464757218597</v>
      </c>
      <c r="E39" s="7">
        <f>'Form 1.1-Mid'!G39-'Form 1.1b-Mid'!E39</f>
        <v>1182.6311070201343</v>
      </c>
      <c r="F39" s="7">
        <f>'Form 1.1-Mid'!H39-'Form 1.1b-Mid'!F39</f>
        <v>102.22132665315985</v>
      </c>
      <c r="G39" s="7">
        <f>'Form 1.1-Mid'!I39-'Form 1.1b-Mid'!G39</f>
        <v>256.80261313238043</v>
      </c>
      <c r="H39" s="7">
        <f t="shared" si="0"/>
        <v>13175.787256322992</v>
      </c>
    </row>
    <row r="40" spans="1:8" ht="14.1" customHeight="1" thickBot="1" x14ac:dyDescent="0.25">
      <c r="A40" s="6">
        <v>2023</v>
      </c>
      <c r="B40" s="7">
        <f>'Form 1.1-Mid'!B40-'Form 1.1b-Mid'!B40</f>
        <v>5312.3612030894583</v>
      </c>
      <c r="C40" s="7">
        <f>'Form 1.1-Mid'!D40-'Form 1.1b-Mid'!C40</f>
        <v>3593.8445328753078</v>
      </c>
      <c r="D40" s="7">
        <f>'Form 1.1-Mid'!F40-'Form 1.1b-Mid'!D40</f>
        <v>3619.0386472899972</v>
      </c>
      <c r="E40" s="7">
        <f>'Form 1.1-Mid'!G40-'Form 1.1b-Mid'!E40</f>
        <v>1182.0268624612916</v>
      </c>
      <c r="F40" s="7">
        <f>'Form 1.1-Mid'!H40-'Form 1.1b-Mid'!F40</f>
        <v>102.48910719532068</v>
      </c>
      <c r="G40" s="7">
        <f>'Form 1.1-Mid'!I40-'Form 1.1b-Mid'!G40</f>
        <v>256.00894746284303</v>
      </c>
      <c r="H40" s="7">
        <f t="shared" si="0"/>
        <v>14065.769300374217</v>
      </c>
    </row>
    <row r="41" spans="1:8" ht="13.5" thickBot="1" x14ac:dyDescent="0.25">
      <c r="A41" s="6">
        <v>2024</v>
      </c>
      <c r="B41" s="7">
        <f>'Form 1.1-Mid'!B41-'Form 1.1b-Mid'!B41</f>
        <v>6044.0102179228561</v>
      </c>
      <c r="C41" s="7">
        <f>'Form 1.1-Mid'!D41-'Form 1.1b-Mid'!C41</f>
        <v>3801.3609432074081</v>
      </c>
      <c r="D41" s="7">
        <f>'Form 1.1-Mid'!F41-'Form 1.1b-Mid'!D41</f>
        <v>3618.0760800840308</v>
      </c>
      <c r="E41" s="7">
        <f>'Form 1.1-Mid'!G41-'Form 1.1b-Mid'!E41</f>
        <v>1181.4332863204904</v>
      </c>
      <c r="F41" s="7">
        <f>'Form 1.1-Mid'!H41-'Form 1.1b-Mid'!F41</f>
        <v>102.80581138627167</v>
      </c>
      <c r="G41" s="7">
        <f>'Form 1.1-Mid'!I41-'Form 1.1b-Mid'!G41</f>
        <v>255.24970906998078</v>
      </c>
      <c r="H41" s="7">
        <f t="shared" si="0"/>
        <v>15002.936047991039</v>
      </c>
    </row>
    <row r="42" spans="1:8" ht="13.5" thickBot="1" x14ac:dyDescent="0.25">
      <c r="A42" s="6">
        <v>2025</v>
      </c>
      <c r="B42" s="7">
        <f>'Form 1.1-Mid'!B42-'Form 1.1b-Mid'!B42</f>
        <v>6829.1837216467029</v>
      </c>
      <c r="C42" s="7">
        <f>'Form 1.1-Mid'!D42-'Form 1.1b-Mid'!C42</f>
        <v>3995.2188488242755</v>
      </c>
      <c r="D42" s="7">
        <f>'Form 1.1-Mid'!F42-'Form 1.1b-Mid'!D42</f>
        <v>3617.1688711513289</v>
      </c>
      <c r="E42" s="7">
        <f>'Form 1.1-Mid'!G42-'Form 1.1b-Mid'!E42</f>
        <v>1180.8504569524523</v>
      </c>
      <c r="F42" s="7">
        <f>'Form 1.1-Mid'!H42-'Form 1.1b-Mid'!F42</f>
        <v>103.17301397461415</v>
      </c>
      <c r="G42" s="7">
        <f>'Form 1.1-Mid'!I42-'Form 1.1b-Mid'!G42</f>
        <v>254.52561268349837</v>
      </c>
      <c r="H42" s="7">
        <f t="shared" si="0"/>
        <v>15980.120525232873</v>
      </c>
    </row>
    <row r="43" spans="1:8" ht="13.5" thickBot="1" x14ac:dyDescent="0.25">
      <c r="A43" s="6">
        <v>2026</v>
      </c>
      <c r="B43" s="7">
        <f>'Form 1.1-Mid'!B43-'Form 1.1b-Mid'!B43</f>
        <v>7658.5703556046428</v>
      </c>
      <c r="C43" s="7">
        <f>'Form 1.1-Mid'!D43-'Form 1.1b-Mid'!C43</f>
        <v>4174.7775665308654</v>
      </c>
      <c r="D43" s="7">
        <f>'Form 1.1-Mid'!F43-'Form 1.1b-Mid'!D43</f>
        <v>3616.3336062814524</v>
      </c>
      <c r="E43" s="7">
        <f>'Form 1.1-Mid'!G43-'Form 1.1b-Mid'!E43</f>
        <v>1180.2784593298975</v>
      </c>
      <c r="F43" s="7">
        <f>'Form 1.1-Mid'!H43-'Form 1.1b-Mid'!F43</f>
        <v>103.59235569254633</v>
      </c>
      <c r="G43" s="7">
        <f>'Form 1.1-Mid'!I43-'Form 1.1b-Mid'!G43</f>
        <v>253.83736636054073</v>
      </c>
      <c r="H43" s="7">
        <f t="shared" si="0"/>
        <v>16987.389709799947</v>
      </c>
    </row>
  </sheetData>
  <mergeCells count="4">
    <mergeCell ref="A1:H1"/>
    <mergeCell ref="A3:H3"/>
    <mergeCell ref="A2:H2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G4"/>
    </sheetView>
  </sheetViews>
  <sheetFormatPr defaultRowHeight="12.75" x14ac:dyDescent="0.2"/>
  <cols>
    <col min="1" max="1" width="14.28515625" style="1" bestFit="1" customWidth="1"/>
    <col min="2" max="3" width="20" style="1" bestFit="1" customWidth="1"/>
    <col min="4" max="4" width="22.85546875" style="1" bestFit="1" customWidth="1"/>
    <col min="5" max="7" width="25.7109375" style="1" bestFit="1" customWidth="1"/>
    <col min="8" max="16384" width="9.140625" style="1"/>
  </cols>
  <sheetData>
    <row r="1" spans="1:11" ht="15.95" customHeight="1" x14ac:dyDescent="0.25">
      <c r="A1" s="18" t="s">
        <v>76</v>
      </c>
      <c r="B1" s="18"/>
      <c r="C1" s="18"/>
      <c r="D1" s="18"/>
      <c r="E1" s="18"/>
      <c r="F1" s="18"/>
      <c r="G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22"/>
      <c r="I2" s="22"/>
      <c r="J2" s="22"/>
      <c r="K2" s="22"/>
    </row>
    <row r="3" spans="1:11" ht="15.95" customHeight="1" x14ac:dyDescent="0.25">
      <c r="A3" s="18" t="s">
        <v>57</v>
      </c>
      <c r="B3" s="18"/>
      <c r="C3" s="18"/>
      <c r="D3" s="18"/>
      <c r="E3" s="18"/>
      <c r="F3" s="18"/>
      <c r="G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3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64</v>
      </c>
      <c r="C6" s="5" t="s">
        <v>65</v>
      </c>
      <c r="D6" s="5" t="s">
        <v>66</v>
      </c>
      <c r="E6" s="5" t="s">
        <v>67</v>
      </c>
      <c r="F6" s="5" t="s">
        <v>68</v>
      </c>
      <c r="G6" s="5" t="s">
        <v>69</v>
      </c>
    </row>
    <row r="7" spans="1:11" ht="13.5" thickBot="1" x14ac:dyDescent="0.25">
      <c r="A7" s="6">
        <v>1990</v>
      </c>
      <c r="B7" s="7">
        <v>3719079.862341221</v>
      </c>
      <c r="C7" s="16">
        <v>2.6734243025796554</v>
      </c>
      <c r="D7" s="17">
        <v>9942678.48721762</v>
      </c>
      <c r="E7" s="7">
        <v>354265.39849177393</v>
      </c>
      <c r="F7" s="7">
        <v>25320.773368708502</v>
      </c>
      <c r="G7" s="16">
        <v>1719.1292058987499</v>
      </c>
    </row>
    <row r="8" spans="1:11" ht="13.5" thickBot="1" x14ac:dyDescent="0.25">
      <c r="A8" s="6">
        <v>1991</v>
      </c>
      <c r="B8" s="7">
        <v>3777679.5974556254</v>
      </c>
      <c r="C8" s="16">
        <v>2.6871066546585873</v>
      </c>
      <c r="D8" s="17">
        <v>10151027.985490985</v>
      </c>
      <c r="E8" s="7">
        <v>358467.51901897538</v>
      </c>
      <c r="F8" s="7">
        <v>25154.824132168804</v>
      </c>
      <c r="G8" s="16">
        <v>1750.8132125487502</v>
      </c>
    </row>
    <row r="9" spans="1:11" ht="13.5" thickBot="1" x14ac:dyDescent="0.25">
      <c r="A9" s="6">
        <v>1992</v>
      </c>
      <c r="B9" s="7">
        <v>3823989.2897634716</v>
      </c>
      <c r="C9" s="16">
        <v>2.7027012692767687</v>
      </c>
      <c r="D9" s="17">
        <v>10335100.707144504</v>
      </c>
      <c r="E9" s="7">
        <v>371714.97757601528</v>
      </c>
      <c r="F9" s="7">
        <v>25878.566591539959</v>
      </c>
      <c r="G9" s="16">
        <v>1775.7501135400003</v>
      </c>
    </row>
    <row r="10" spans="1:11" ht="13.5" thickBot="1" x14ac:dyDescent="0.25">
      <c r="A10" s="6">
        <v>1993</v>
      </c>
      <c r="B10" s="7">
        <v>3864389.3674510047</v>
      </c>
      <c r="C10" s="16">
        <v>2.7135989506625657</v>
      </c>
      <c r="D10" s="17">
        <v>10486402.932466622</v>
      </c>
      <c r="E10" s="7">
        <v>375993.85749281448</v>
      </c>
      <c r="F10" s="7">
        <v>26828.754710069625</v>
      </c>
      <c r="G10" s="16">
        <v>1801.8968740556247</v>
      </c>
    </row>
    <row r="11" spans="1:11" ht="13.5" thickBot="1" x14ac:dyDescent="0.25">
      <c r="A11" s="6">
        <v>1994</v>
      </c>
      <c r="B11" s="7">
        <v>3901933.8673873064</v>
      </c>
      <c r="C11" s="16">
        <v>2.7079929317792284</v>
      </c>
      <c r="D11" s="17">
        <v>10566409.333154814</v>
      </c>
      <c r="E11" s="7">
        <v>382135.2289094266</v>
      </c>
      <c r="F11" s="7">
        <v>27547.414678540095</v>
      </c>
      <c r="G11" s="16">
        <v>1822.1097511200001</v>
      </c>
    </row>
    <row r="12" spans="1:11" ht="13.5" thickBot="1" x14ac:dyDescent="0.25">
      <c r="A12" s="6">
        <v>1995</v>
      </c>
      <c r="B12" s="7">
        <v>3939013.7158000511</v>
      </c>
      <c r="C12" s="16">
        <v>2.7053554265957089</v>
      </c>
      <c r="D12" s="17">
        <v>10656432.131474596</v>
      </c>
      <c r="E12" s="7">
        <v>398952.62374780205</v>
      </c>
      <c r="F12" s="7">
        <v>30579.964068387155</v>
      </c>
      <c r="G12" s="16">
        <v>1845.0894703125</v>
      </c>
    </row>
    <row r="13" spans="1:11" ht="13.5" thickBot="1" x14ac:dyDescent="0.25">
      <c r="A13" s="6">
        <v>1996</v>
      </c>
      <c r="B13" s="7">
        <v>3975662.9128618189</v>
      </c>
      <c r="C13" s="16">
        <v>2.7076235587853259</v>
      </c>
      <c r="D13" s="17">
        <v>10764598.564653752</v>
      </c>
      <c r="E13" s="7">
        <v>420082.70694209525</v>
      </c>
      <c r="F13" s="7">
        <v>33397.463424905</v>
      </c>
      <c r="G13" s="16">
        <v>1866.02445685</v>
      </c>
    </row>
    <row r="14" spans="1:11" ht="13.5" thickBot="1" x14ac:dyDescent="0.25">
      <c r="A14" s="6">
        <v>1997</v>
      </c>
      <c r="B14" s="7">
        <v>4015600.673974121</v>
      </c>
      <c r="C14" s="16">
        <v>2.7296065656490431</v>
      </c>
      <c r="D14" s="17">
        <v>10961009.964704484</v>
      </c>
      <c r="E14" s="7">
        <v>443219.44706329354</v>
      </c>
      <c r="F14" s="7">
        <v>36751.038819450157</v>
      </c>
      <c r="G14" s="16">
        <v>1889.4232753899998</v>
      </c>
    </row>
    <row r="15" spans="1:11" ht="13.5" thickBot="1" x14ac:dyDescent="0.25">
      <c r="A15" s="6">
        <v>1998</v>
      </c>
      <c r="B15" s="7">
        <v>4061366.0076883594</v>
      </c>
      <c r="C15" s="16">
        <v>2.7326052860150218</v>
      </c>
      <c r="D15" s="17">
        <v>11098110.221050937</v>
      </c>
      <c r="E15" s="7">
        <v>480009.65529994661</v>
      </c>
      <c r="F15" s="7">
        <v>41637.689739735557</v>
      </c>
      <c r="G15" s="16">
        <v>1919.1374106300002</v>
      </c>
    </row>
    <row r="16" spans="1:11" ht="13.5" thickBot="1" x14ac:dyDescent="0.25">
      <c r="A16" s="6">
        <v>1999</v>
      </c>
      <c r="B16" s="7">
        <v>4112021.2200214565</v>
      </c>
      <c r="C16" s="16">
        <v>2.7381745549705876</v>
      </c>
      <c r="D16" s="17">
        <v>11259431.874161864</v>
      </c>
      <c r="E16" s="7">
        <v>514713.97199611895</v>
      </c>
      <c r="F16" s="7">
        <v>50383.792284396899</v>
      </c>
      <c r="G16" s="16">
        <v>1973.9864448750002</v>
      </c>
    </row>
    <row r="17" spans="1:7" ht="13.5" thickBot="1" x14ac:dyDescent="0.25">
      <c r="A17" s="6">
        <v>2000</v>
      </c>
      <c r="B17" s="7">
        <v>4132791.0752368546</v>
      </c>
      <c r="C17" s="16">
        <v>2.7687879100393515</v>
      </c>
      <c r="D17" s="17">
        <v>11442821.963834336</v>
      </c>
      <c r="E17" s="7">
        <v>577239.27171024214</v>
      </c>
      <c r="F17" s="7">
        <v>67674.831670427957</v>
      </c>
      <c r="G17" s="16">
        <v>2018.4456655600002</v>
      </c>
    </row>
    <row r="18" spans="1:7" ht="13.5" thickBot="1" x14ac:dyDescent="0.25">
      <c r="A18" s="6">
        <v>2001</v>
      </c>
      <c r="B18" s="7">
        <v>4193566.4177189628</v>
      </c>
      <c r="C18" s="16">
        <v>2.7644505893031202</v>
      </c>
      <c r="D18" s="17">
        <v>11592907.15474496</v>
      </c>
      <c r="E18" s="7">
        <v>566096.20440217608</v>
      </c>
      <c r="F18" s="7">
        <v>61367.336391084973</v>
      </c>
      <c r="G18" s="16">
        <v>2067.3107195749999</v>
      </c>
    </row>
    <row r="19" spans="1:7" ht="13.5" thickBot="1" x14ac:dyDescent="0.25">
      <c r="A19" s="6">
        <v>2002</v>
      </c>
      <c r="B19" s="7">
        <v>4225110.6400478985</v>
      </c>
      <c r="C19" s="16">
        <v>2.7666890692301709</v>
      </c>
      <c r="D19" s="17">
        <v>11689567.424108611</v>
      </c>
      <c r="E19" s="7">
        <v>551450.01854399964</v>
      </c>
      <c r="F19" s="7">
        <v>56549.591098944686</v>
      </c>
      <c r="G19" s="16">
        <v>2123.8407136999999</v>
      </c>
    </row>
    <row r="20" spans="1:7" ht="13.5" thickBot="1" x14ac:dyDescent="0.25">
      <c r="A20" s="6">
        <v>2003</v>
      </c>
      <c r="B20" s="7">
        <v>4269461.5511156125</v>
      </c>
      <c r="C20" s="16">
        <v>2.7638606960904717</v>
      </c>
      <c r="D20" s="17">
        <v>11800196.974597901</v>
      </c>
      <c r="E20" s="7">
        <v>556284.37933053519</v>
      </c>
      <c r="F20" s="7">
        <v>63420.622349691796</v>
      </c>
      <c r="G20" s="16">
        <v>2164.0552148400002</v>
      </c>
    </row>
    <row r="21" spans="1:7" ht="13.5" thickBot="1" x14ac:dyDescent="0.25">
      <c r="A21" s="6">
        <v>2004</v>
      </c>
      <c r="B21" s="7">
        <v>4310083.143708582</v>
      </c>
      <c r="C21" s="16">
        <v>2.7604427429584244</v>
      </c>
      <c r="D21" s="17">
        <v>11897737.735597787</v>
      </c>
      <c r="E21" s="7">
        <v>576927.00717521936</v>
      </c>
      <c r="F21" s="7">
        <v>66129.131768687774</v>
      </c>
      <c r="G21" s="16">
        <v>2195.6274748999995</v>
      </c>
    </row>
    <row r="22" spans="1:7" ht="13.5" thickBot="1" x14ac:dyDescent="0.25">
      <c r="A22" s="6">
        <v>2005</v>
      </c>
      <c r="B22" s="7">
        <v>4358276.1487783846</v>
      </c>
      <c r="C22" s="16">
        <v>2.7452939819914479</v>
      </c>
      <c r="D22" s="17">
        <v>11964749.283098163</v>
      </c>
      <c r="E22" s="7">
        <v>591966.08447964466</v>
      </c>
      <c r="F22" s="7">
        <v>75368.963051282262</v>
      </c>
      <c r="G22" s="16">
        <v>2225.1243465500002</v>
      </c>
    </row>
    <row r="23" spans="1:7" ht="13.5" thickBot="1" x14ac:dyDescent="0.25">
      <c r="A23" s="6">
        <v>2006</v>
      </c>
      <c r="B23" s="7">
        <v>4419036.6789748911</v>
      </c>
      <c r="C23" s="16">
        <v>2.7307609275741642</v>
      </c>
      <c r="D23" s="17">
        <v>12067332.700461728</v>
      </c>
      <c r="E23" s="7">
        <v>622836.80591892963</v>
      </c>
      <c r="F23" s="7">
        <v>80276.350808474846</v>
      </c>
      <c r="G23" s="16">
        <v>2257.27021517</v>
      </c>
    </row>
    <row r="24" spans="1:7" ht="13.5" thickBot="1" x14ac:dyDescent="0.25">
      <c r="A24" s="6">
        <v>2007</v>
      </c>
      <c r="B24" s="7">
        <v>4469438.1316258935</v>
      </c>
      <c r="C24" s="16">
        <v>2.730189974825719</v>
      </c>
      <c r="D24" s="17">
        <v>12202415.180068808</v>
      </c>
      <c r="E24" s="7">
        <v>639970.47277433251</v>
      </c>
      <c r="F24" s="7">
        <v>87702.661640624225</v>
      </c>
      <c r="G24" s="16">
        <v>2289.9321242700003</v>
      </c>
    </row>
    <row r="25" spans="1:7" ht="13.5" thickBot="1" x14ac:dyDescent="0.25">
      <c r="A25" s="6">
        <v>2008</v>
      </c>
      <c r="B25" s="7">
        <v>4504725.9069483802</v>
      </c>
      <c r="C25" s="16">
        <v>2.7379682655813236</v>
      </c>
      <c r="D25" s="17">
        <v>12333796.578366712</v>
      </c>
      <c r="E25" s="7">
        <v>629090.58345230843</v>
      </c>
      <c r="F25" s="7">
        <v>97668.017658792698</v>
      </c>
      <c r="G25" s="16">
        <v>2318.7178421399999</v>
      </c>
    </row>
    <row r="26" spans="1:7" ht="13.5" thickBot="1" x14ac:dyDescent="0.25">
      <c r="A26" s="6">
        <v>2009</v>
      </c>
      <c r="B26" s="7">
        <v>4518399.1430836767</v>
      </c>
      <c r="C26" s="16">
        <v>2.7510289894562807</v>
      </c>
      <c r="D26" s="17">
        <v>12430247.028557612</v>
      </c>
      <c r="E26" s="7">
        <v>602199.21473558084</v>
      </c>
      <c r="F26" s="7">
        <v>92506.612815838103</v>
      </c>
      <c r="G26" s="16">
        <v>2347.1094410500004</v>
      </c>
    </row>
    <row r="27" spans="1:7" ht="13.5" thickBot="1" x14ac:dyDescent="0.25">
      <c r="A27" s="6">
        <v>2010</v>
      </c>
      <c r="B27" s="7">
        <v>4528804.6169400662</v>
      </c>
      <c r="C27" s="16">
        <v>2.7674992829220653</v>
      </c>
      <c r="D27" s="17">
        <v>12533463.529875772</v>
      </c>
      <c r="E27" s="7">
        <v>612602.85689127736</v>
      </c>
      <c r="F27" s="7">
        <v>86897.90320899873</v>
      </c>
      <c r="G27" s="16">
        <v>2360.5388310899998</v>
      </c>
    </row>
    <row r="28" spans="1:7" ht="13.5" thickBot="1" x14ac:dyDescent="0.25">
      <c r="A28" s="6">
        <v>2011</v>
      </c>
      <c r="B28" s="7">
        <v>4557393.662801154</v>
      </c>
      <c r="C28" s="16">
        <v>2.7723761552672128</v>
      </c>
      <c r="D28" s="17">
        <v>12634809.520915823</v>
      </c>
      <c r="E28" s="7">
        <v>647488.23959551367</v>
      </c>
      <c r="F28" s="7">
        <v>82340.394925653978</v>
      </c>
      <c r="G28" s="16">
        <v>2367.8420385100003</v>
      </c>
    </row>
    <row r="29" spans="1:7" ht="13.5" thickBot="1" x14ac:dyDescent="0.25">
      <c r="A29" s="6">
        <v>2012</v>
      </c>
      <c r="B29" s="7">
        <v>4574461.3075654237</v>
      </c>
      <c r="C29" s="16">
        <v>2.784808928383911</v>
      </c>
      <c r="D29" s="17">
        <v>12739000.691854931</v>
      </c>
      <c r="E29" s="7">
        <v>688874.53611456777</v>
      </c>
      <c r="F29" s="7">
        <v>84223.506804988807</v>
      </c>
      <c r="G29" s="16">
        <v>2370.8377106100002</v>
      </c>
    </row>
    <row r="30" spans="1:7" ht="13.5" thickBot="1" x14ac:dyDescent="0.25">
      <c r="A30" s="6">
        <v>2013</v>
      </c>
      <c r="B30" s="7">
        <v>4557304.5620445823</v>
      </c>
      <c r="C30" s="16">
        <v>2.823762178270814</v>
      </c>
      <c r="D30" s="17">
        <v>12868744.257162528</v>
      </c>
      <c r="E30" s="7">
        <v>704768.6338603464</v>
      </c>
      <c r="F30" s="7">
        <v>87317.54281470881</v>
      </c>
      <c r="G30" s="16">
        <v>2406.3551281689129</v>
      </c>
    </row>
    <row r="31" spans="1:7" ht="13.5" thickBot="1" x14ac:dyDescent="0.25">
      <c r="A31" s="6">
        <v>2014</v>
      </c>
      <c r="B31" s="7">
        <v>4596785.6728537753</v>
      </c>
      <c r="C31" s="16">
        <v>2.844792580174643</v>
      </c>
      <c r="D31" s="17">
        <v>13076901.774787523</v>
      </c>
      <c r="E31" s="7">
        <v>727651.9686610942</v>
      </c>
      <c r="F31" s="7">
        <v>96260.888389295564</v>
      </c>
      <c r="G31" s="16">
        <v>2448.3164650736985</v>
      </c>
    </row>
    <row r="32" spans="1:7" ht="13.5" thickBot="1" x14ac:dyDescent="0.25">
      <c r="A32" s="6">
        <v>2015</v>
      </c>
      <c r="B32" s="7">
        <v>4658777.3873698385</v>
      </c>
      <c r="C32" s="16">
        <v>2.8365377674968713</v>
      </c>
      <c r="D32" s="17">
        <v>13214798.009634947</v>
      </c>
      <c r="E32" s="7">
        <v>763216.32142412767</v>
      </c>
      <c r="F32" s="7">
        <v>98755.500458580631</v>
      </c>
      <c r="G32" s="16">
        <v>2488.0968490742275</v>
      </c>
    </row>
    <row r="33" spans="1:7" ht="13.5" thickBot="1" x14ac:dyDescent="0.25">
      <c r="A33" s="6">
        <v>2016</v>
      </c>
      <c r="B33" s="7">
        <v>4758685.9171811938</v>
      </c>
      <c r="C33" s="16">
        <v>2.8068004041775434</v>
      </c>
      <c r="D33" s="17">
        <v>13356681.555698158</v>
      </c>
      <c r="E33" s="7">
        <v>796780.29531613411</v>
      </c>
      <c r="F33" s="7">
        <v>101467.13367209119</v>
      </c>
      <c r="G33" s="16">
        <v>2526.4355910640497</v>
      </c>
    </row>
    <row r="34" spans="1:7" ht="13.5" thickBot="1" x14ac:dyDescent="0.25">
      <c r="A34" s="6">
        <v>2017</v>
      </c>
      <c r="B34" s="7">
        <v>4844301.9789775386</v>
      </c>
      <c r="C34" s="16">
        <v>2.7869927093325284</v>
      </c>
      <c r="D34" s="17">
        <v>13501034.29721554</v>
      </c>
      <c r="E34" s="7">
        <v>826737.12267545774</v>
      </c>
      <c r="F34" s="7">
        <v>103851.78966117413</v>
      </c>
      <c r="G34" s="16">
        <v>2568.3954435894111</v>
      </c>
    </row>
    <row r="35" spans="1:7" ht="13.5" thickBot="1" x14ac:dyDescent="0.25">
      <c r="A35" s="6">
        <v>2018</v>
      </c>
      <c r="B35" s="7">
        <v>4908811.7055989215</v>
      </c>
      <c r="C35" s="16">
        <v>2.780546816095752</v>
      </c>
      <c r="D35" s="17">
        <v>13649180.758816639</v>
      </c>
      <c r="E35" s="7">
        <v>852571.33567625086</v>
      </c>
      <c r="F35" s="7">
        <v>106191.71573585269</v>
      </c>
      <c r="G35" s="16">
        <v>2610.6179058138073</v>
      </c>
    </row>
    <row r="36" spans="1:7" ht="13.5" thickBot="1" x14ac:dyDescent="0.25">
      <c r="A36" s="6">
        <v>2019</v>
      </c>
      <c r="B36" s="7">
        <v>4970446.3780894401</v>
      </c>
      <c r="C36" s="16">
        <v>2.7764764587801172</v>
      </c>
      <c r="D36" s="17">
        <v>13800327.358394228</v>
      </c>
      <c r="E36" s="7">
        <v>870512.15087876841</v>
      </c>
      <c r="F36" s="7">
        <v>108314.16328595944</v>
      </c>
      <c r="G36" s="16">
        <v>2651.076264848396</v>
      </c>
    </row>
    <row r="37" spans="1:7" ht="13.5" thickBot="1" x14ac:dyDescent="0.25">
      <c r="A37" s="6">
        <v>2020</v>
      </c>
      <c r="B37" s="7">
        <v>5024810.6319037611</v>
      </c>
      <c r="C37" s="16">
        <v>2.7765629162012884</v>
      </c>
      <c r="D37" s="17">
        <v>13951702.861477945</v>
      </c>
      <c r="E37" s="7">
        <v>890225.22503263655</v>
      </c>
      <c r="F37" s="7">
        <v>110326.09204379169</v>
      </c>
      <c r="G37" s="16">
        <v>2689.4665007348885</v>
      </c>
    </row>
    <row r="38" spans="1:7" ht="13.5" thickBot="1" x14ac:dyDescent="0.25">
      <c r="A38" s="6">
        <v>2021</v>
      </c>
      <c r="B38" s="7">
        <v>5077752.227273277</v>
      </c>
      <c r="C38" s="16">
        <v>2.7776200798585768</v>
      </c>
      <c r="D38" s="17">
        <v>14104066.547020866</v>
      </c>
      <c r="E38" s="7">
        <v>912992.34500649583</v>
      </c>
      <c r="F38" s="7">
        <v>112388.94524897294</v>
      </c>
      <c r="G38" s="16">
        <v>2726.114940622092</v>
      </c>
    </row>
    <row r="39" spans="1:7" ht="13.5" thickBot="1" x14ac:dyDescent="0.25">
      <c r="A39" s="6">
        <v>2022</v>
      </c>
      <c r="B39" s="7">
        <v>5131629.8222800754</v>
      </c>
      <c r="C39" s="16">
        <v>2.778204841904576</v>
      </c>
      <c r="D39" s="17">
        <v>14256718.819120424</v>
      </c>
      <c r="E39" s="7">
        <v>937504.07500946999</v>
      </c>
      <c r="F39" s="7">
        <v>114648.2839222773</v>
      </c>
      <c r="G39" s="16">
        <v>2762.1694635918484</v>
      </c>
    </row>
    <row r="40" spans="1:7" ht="13.5" thickBot="1" x14ac:dyDescent="0.25">
      <c r="A40" s="6">
        <v>2023</v>
      </c>
      <c r="B40" s="7">
        <v>5186559.8785089673</v>
      </c>
      <c r="C40" s="16">
        <v>2.7781075620098368</v>
      </c>
      <c r="D40" s="17">
        <v>14408821.219302583</v>
      </c>
      <c r="E40" s="7">
        <v>962712.36861006496</v>
      </c>
      <c r="F40" s="7">
        <v>116959.80662886193</v>
      </c>
      <c r="G40" s="16">
        <v>2799.4393030146971</v>
      </c>
    </row>
    <row r="41" spans="1:7" ht="13.5" thickBot="1" x14ac:dyDescent="0.25">
      <c r="A41" s="6">
        <v>2024</v>
      </c>
      <c r="B41" s="7">
        <v>5237631.3664463367</v>
      </c>
      <c r="C41" s="16">
        <v>2.7798352825604344</v>
      </c>
      <c r="D41" s="17">
        <v>14559752.469492747</v>
      </c>
      <c r="E41" s="7">
        <v>988333.88177413587</v>
      </c>
      <c r="F41" s="7">
        <v>119046.57164986955</v>
      </c>
      <c r="G41" s="16">
        <v>2837.7808023129433</v>
      </c>
    </row>
    <row r="42" spans="1:7" ht="13.5" thickBot="1" x14ac:dyDescent="0.25">
      <c r="A42" s="6">
        <v>2025</v>
      </c>
      <c r="B42" s="7">
        <v>5289268.2315532081</v>
      </c>
      <c r="C42" s="16">
        <v>2.7805949585207657</v>
      </c>
      <c r="D42" s="17">
        <v>14707312.578920895</v>
      </c>
      <c r="E42" s="7">
        <v>1014190.2018157954</v>
      </c>
      <c r="F42" s="7">
        <v>121019.73521147898</v>
      </c>
      <c r="G42" s="16">
        <v>2876.5547262390019</v>
      </c>
    </row>
    <row r="43" spans="1:7" ht="14.1" customHeight="1" thickBot="1" x14ac:dyDescent="0.25">
      <c r="A43" s="6">
        <v>2026</v>
      </c>
      <c r="B43" s="7">
        <v>5336195.8794401539</v>
      </c>
      <c r="C43" s="16">
        <v>2.7834575693562718</v>
      </c>
      <c r="D43" s="17">
        <v>14853074.812195444</v>
      </c>
      <c r="E43" s="7">
        <v>1040905.609326907</v>
      </c>
      <c r="F43" s="7">
        <v>123061.60710996398</v>
      </c>
      <c r="G43" s="16">
        <v>2915.4682098538128</v>
      </c>
    </row>
    <row r="44" spans="1:7" ht="15.75" customHeight="1" x14ac:dyDescent="0.2">
      <c r="A44" s="4"/>
    </row>
    <row r="45" spans="1:7" ht="15.75" x14ac:dyDescent="0.25">
      <c r="A45" s="19" t="s">
        <v>25</v>
      </c>
      <c r="B45" s="19"/>
      <c r="C45" s="19"/>
      <c r="D45" s="19"/>
      <c r="E45" s="19"/>
      <c r="F45" s="19"/>
      <c r="G45" s="19"/>
    </row>
    <row r="46" spans="1:7" x14ac:dyDescent="0.2">
      <c r="A46" s="8" t="s">
        <v>26</v>
      </c>
      <c r="B46" s="12">
        <f>EXP((LN(B17/B7)/10))-1</f>
        <v>1.0603492260515379E-2</v>
      </c>
      <c r="C46" s="12">
        <f t="shared" ref="C46:G46" si="0">EXP((LN(C17/C7)/10))-1</f>
        <v>3.5110980950909809E-3</v>
      </c>
      <c r="D46" s="12">
        <f t="shared" si="0"/>
        <v>1.4151820257083392E-2</v>
      </c>
      <c r="E46" s="12">
        <f t="shared" si="0"/>
        <v>5.0032432449813147E-2</v>
      </c>
      <c r="F46" s="12">
        <f t="shared" si="0"/>
        <v>0.10330356584221723</v>
      </c>
      <c r="G46" s="12">
        <f t="shared" si="0"/>
        <v>1.6180494630908315E-2</v>
      </c>
    </row>
    <row r="47" spans="1:7" x14ac:dyDescent="0.2">
      <c r="A47" s="8" t="s">
        <v>27</v>
      </c>
      <c r="B47" s="12">
        <f>EXP((LN(B30/B17)/13))-1</f>
        <v>7.5497691853270155E-3</v>
      </c>
      <c r="C47" s="12">
        <f t="shared" ref="C47:G47" si="1">EXP((LN(C30/C17)/13))-1</f>
        <v>1.5134868407697954E-3</v>
      </c>
      <c r="D47" s="12">
        <f t="shared" si="1"/>
        <v>9.0746825024095035E-3</v>
      </c>
      <c r="E47" s="12">
        <f t="shared" si="1"/>
        <v>1.5473314622858059E-2</v>
      </c>
      <c r="F47" s="12">
        <f t="shared" si="1"/>
        <v>1.9796246970308129E-2</v>
      </c>
      <c r="G47" s="12">
        <f t="shared" si="1"/>
        <v>1.3613793995666201E-2</v>
      </c>
    </row>
    <row r="48" spans="1:7" x14ac:dyDescent="0.2">
      <c r="A48" s="8" t="s">
        <v>28</v>
      </c>
      <c r="B48" s="12">
        <f>EXP((LN(B32/B30)/2))-1</f>
        <v>1.1071695823704708E-2</v>
      </c>
      <c r="C48" s="12">
        <f t="shared" ref="C48:G48" si="2">EXP((LN(C32/C30)/2))-1</f>
        <v>2.2596045310832036E-3</v>
      </c>
      <c r="D48" s="12">
        <f t="shared" si="2"/>
        <v>1.3356318008837853E-2</v>
      </c>
      <c r="E48" s="12">
        <f t="shared" si="2"/>
        <v>4.064006160407807E-2</v>
      </c>
      <c r="F48" s="12">
        <f t="shared" si="2"/>
        <v>6.3481389168025926E-2</v>
      </c>
      <c r="G48" s="12">
        <f t="shared" si="2"/>
        <v>1.6842712130977766E-2</v>
      </c>
    </row>
    <row r="49" spans="1:7" ht="14.1" customHeight="1" x14ac:dyDescent="0.2">
      <c r="A49" s="8" t="s">
        <v>60</v>
      </c>
      <c r="B49" s="12">
        <f>EXP((LN(B43/B30)/13))-1</f>
        <v>1.221100467236802E-2</v>
      </c>
      <c r="C49" s="12">
        <f t="shared" ref="C49:G49" si="3">EXP((LN(C43/C30)/13))-1</f>
        <v>-1.1052515818180675E-3</v>
      </c>
      <c r="D49" s="12">
        <f t="shared" si="3"/>
        <v>1.1092256858320271E-2</v>
      </c>
      <c r="E49" s="12">
        <f t="shared" si="3"/>
        <v>3.0452696686323222E-2</v>
      </c>
      <c r="F49" s="12">
        <f t="shared" si="3"/>
        <v>2.6746331302603732E-2</v>
      </c>
      <c r="G49" s="12">
        <f t="shared" si="3"/>
        <v>1.4872372370710707E-2</v>
      </c>
    </row>
    <row r="50" spans="1:7" x14ac:dyDescent="0.2">
      <c r="A50" s="4"/>
    </row>
  </sheetData>
  <mergeCells count="5">
    <mergeCell ref="A1:G1"/>
    <mergeCell ref="A3:G3"/>
    <mergeCell ref="A45:G45"/>
    <mergeCell ref="A2:G2"/>
    <mergeCell ref="A4:G4"/>
  </mergeCells>
  <printOptions horizontalCentered="1"/>
  <pageMargins left="0.75" right="0.75" top="1" bottom="1" header="0.5" footer="0.5"/>
  <pageSetup orientation="portrait" horizontalDpi="300" verticalDpi="30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80" workbookViewId="0">
      <selection activeCell="A4" sqref="A4:E4"/>
    </sheetView>
  </sheetViews>
  <sheetFormatPr defaultRowHeight="12.75" x14ac:dyDescent="0.2"/>
  <cols>
    <col min="1" max="1" width="14.28515625" style="1" bestFit="1" customWidth="1"/>
    <col min="2" max="4" width="25.7109375" style="1" bestFit="1" customWidth="1"/>
    <col min="5" max="5" width="22.85546875" style="1" customWidth="1"/>
    <col min="6" max="16384" width="9.140625" style="1"/>
  </cols>
  <sheetData>
    <row r="1" spans="1:7" ht="15.95" customHeight="1" x14ac:dyDescent="0.25">
      <c r="A1" s="18" t="s">
        <v>77</v>
      </c>
      <c r="B1" s="18"/>
      <c r="C1" s="18"/>
      <c r="D1" s="18"/>
      <c r="E1" s="18"/>
    </row>
    <row r="2" spans="1:7" ht="15.75" customHeight="1" x14ac:dyDescent="0.25">
      <c r="A2" s="18" t="s">
        <v>62</v>
      </c>
      <c r="B2" s="18"/>
      <c r="C2" s="18"/>
      <c r="D2" s="18"/>
      <c r="E2" s="18"/>
    </row>
    <row r="3" spans="1:7" ht="15.75" customHeight="1" x14ac:dyDescent="0.25">
      <c r="A3" s="18" t="s">
        <v>58</v>
      </c>
      <c r="B3" s="18"/>
      <c r="C3" s="18"/>
      <c r="D3" s="18"/>
      <c r="E3" s="18"/>
    </row>
    <row r="4" spans="1:7" ht="15.75" customHeight="1" x14ac:dyDescent="0.25">
      <c r="A4" s="21" t="s">
        <v>79</v>
      </c>
      <c r="B4" s="21"/>
      <c r="C4" s="21"/>
      <c r="D4" s="21"/>
      <c r="E4" s="21"/>
      <c r="F4" s="23"/>
      <c r="G4" s="23"/>
    </row>
    <row r="5" spans="1:7" ht="14.1" customHeight="1" thickBot="1" x14ac:dyDescent="0.25">
      <c r="A5" s="4"/>
    </row>
    <row r="6" spans="1:7" ht="13.5" thickBot="1" x14ac:dyDescent="0.25">
      <c r="A6" s="5" t="s">
        <v>12</v>
      </c>
      <c r="B6" s="5" t="s">
        <v>13</v>
      </c>
      <c r="C6" s="5" t="s">
        <v>15</v>
      </c>
      <c r="D6" s="5" t="s">
        <v>59</v>
      </c>
      <c r="E6" s="5" t="s">
        <v>19</v>
      </c>
    </row>
    <row r="7" spans="1:7" ht="13.5" thickBot="1" x14ac:dyDescent="0.25">
      <c r="A7" s="6">
        <v>1990</v>
      </c>
      <c r="B7" s="11">
        <v>16.543915767158595</v>
      </c>
      <c r="C7" s="11">
        <v>15.756548014877435</v>
      </c>
      <c r="D7" s="11">
        <v>10.587209335312707</v>
      </c>
      <c r="E7" s="11">
        <v>14.123116386180946</v>
      </c>
    </row>
    <row r="8" spans="1:7" ht="13.5" thickBot="1" x14ac:dyDescent="0.25">
      <c r="A8" s="6">
        <v>1991</v>
      </c>
      <c r="B8" s="11">
        <v>17.796028012551968</v>
      </c>
      <c r="C8" s="11">
        <v>16.597911152104263</v>
      </c>
      <c r="D8" s="11">
        <v>11.170890280087686</v>
      </c>
      <c r="E8" s="11">
        <v>14.60920166578877</v>
      </c>
    </row>
    <row r="9" spans="1:7" ht="13.5" thickBot="1" x14ac:dyDescent="0.25">
      <c r="A9" s="6">
        <v>1992</v>
      </c>
      <c r="B9" s="11">
        <v>17.674382557872686</v>
      </c>
      <c r="C9" s="11">
        <v>16.551187704289823</v>
      </c>
      <c r="D9" s="11">
        <v>11.062260488320227</v>
      </c>
      <c r="E9" s="11">
        <v>14.967158487056841</v>
      </c>
    </row>
    <row r="10" spans="1:7" ht="13.5" thickBot="1" x14ac:dyDescent="0.25">
      <c r="A10" s="6">
        <v>1993</v>
      </c>
      <c r="B10" s="11">
        <v>17.958576071899529</v>
      </c>
      <c r="C10" s="11">
        <v>16.731937340126738</v>
      </c>
      <c r="D10" s="11">
        <v>10.655741757566643</v>
      </c>
      <c r="E10" s="11">
        <v>16.338563001941367</v>
      </c>
    </row>
    <row r="11" spans="1:7" ht="13.5" thickBot="1" x14ac:dyDescent="0.25">
      <c r="A11" s="6">
        <v>1994</v>
      </c>
      <c r="B11" s="11">
        <v>17.598532674141801</v>
      </c>
      <c r="C11" s="11">
        <v>16.181721467695905</v>
      </c>
      <c r="D11" s="11">
        <v>10.230113294015094</v>
      </c>
      <c r="E11" s="11">
        <v>15.394434554076943</v>
      </c>
    </row>
    <row r="12" spans="1:7" ht="13.5" thickBot="1" x14ac:dyDescent="0.25">
      <c r="A12" s="6">
        <v>1995</v>
      </c>
      <c r="B12" s="11">
        <v>17.185158877853265</v>
      </c>
      <c r="C12" s="11">
        <v>15.869771243382603</v>
      </c>
      <c r="D12" s="11">
        <v>9.7842404458746248</v>
      </c>
      <c r="E12" s="11">
        <v>14.796604751328594</v>
      </c>
    </row>
    <row r="13" spans="1:7" ht="13.5" thickBot="1" x14ac:dyDescent="0.25">
      <c r="A13" s="6">
        <v>1996</v>
      </c>
      <c r="B13" s="11">
        <v>16.450511421906018</v>
      </c>
      <c r="C13" s="11">
        <v>14.532337040359929</v>
      </c>
      <c r="D13" s="11">
        <v>8.8969153811419552</v>
      </c>
      <c r="E13" s="11">
        <v>14.772050771239918</v>
      </c>
    </row>
    <row r="14" spans="1:7" ht="13.5" thickBot="1" x14ac:dyDescent="0.25">
      <c r="A14" s="6">
        <v>1997</v>
      </c>
      <c r="B14" s="11">
        <v>16.113924370954926</v>
      </c>
      <c r="C14" s="11">
        <v>14.125487457843926</v>
      </c>
      <c r="D14" s="11">
        <v>8.3508424777887811</v>
      </c>
      <c r="E14" s="11">
        <v>17.924090601357388</v>
      </c>
    </row>
    <row r="15" spans="1:7" ht="13.5" thickBot="1" x14ac:dyDescent="0.25">
      <c r="A15" s="6">
        <v>1998</v>
      </c>
      <c r="B15" s="11">
        <v>14.447238204343835</v>
      </c>
      <c r="C15" s="11">
        <v>13.47759992007958</v>
      </c>
      <c r="D15" s="11">
        <v>7.7460845613120952</v>
      </c>
      <c r="E15" s="11">
        <v>17.727510789762146</v>
      </c>
    </row>
    <row r="16" spans="1:7" ht="13.5" thickBot="1" x14ac:dyDescent="0.25">
      <c r="A16" s="6">
        <v>1999</v>
      </c>
      <c r="B16" s="11">
        <v>14.176151177750977</v>
      </c>
      <c r="C16" s="11">
        <v>13.468436421823675</v>
      </c>
      <c r="D16" s="11">
        <v>8.3903906925347744</v>
      </c>
      <c r="E16" s="11">
        <v>17.475034505953108</v>
      </c>
    </row>
    <row r="17" spans="1:5" ht="13.5" thickBot="1" x14ac:dyDescent="0.25">
      <c r="A17" s="6">
        <v>2000</v>
      </c>
      <c r="B17" s="11">
        <v>13.78451170296759</v>
      </c>
      <c r="C17" s="11">
        <v>13.292204049445449</v>
      </c>
      <c r="D17" s="11">
        <v>8.2617914273245496</v>
      </c>
      <c r="E17" s="11">
        <v>17.101930484476522</v>
      </c>
    </row>
    <row r="18" spans="1:5" ht="13.5" thickBot="1" x14ac:dyDescent="0.25">
      <c r="A18" s="6">
        <v>2001</v>
      </c>
      <c r="B18" s="11">
        <v>15.814551440673167</v>
      </c>
      <c r="C18" s="11">
        <v>16.567177629370846</v>
      </c>
      <c r="D18" s="11">
        <v>12.434642068339183</v>
      </c>
      <c r="E18" s="11">
        <v>20.03803415412872</v>
      </c>
    </row>
    <row r="19" spans="1:5" ht="13.5" thickBot="1" x14ac:dyDescent="0.25">
      <c r="A19" s="6">
        <v>2002</v>
      </c>
      <c r="B19" s="11">
        <v>16.426869410964724</v>
      </c>
      <c r="C19" s="11">
        <v>17.775962419692497</v>
      </c>
      <c r="D19" s="11">
        <v>14.534422396942018</v>
      </c>
      <c r="E19" s="11">
        <v>24.019489895939618</v>
      </c>
    </row>
    <row r="20" spans="1:5" ht="13.5" thickBot="1" x14ac:dyDescent="0.25">
      <c r="A20" s="6">
        <v>2003</v>
      </c>
      <c r="B20" s="11">
        <v>15.330844061123045</v>
      </c>
      <c r="C20" s="11">
        <v>16.884368984590402</v>
      </c>
      <c r="D20" s="11">
        <v>13.91474270048548</v>
      </c>
      <c r="E20" s="11">
        <v>24.117103199679732</v>
      </c>
    </row>
    <row r="21" spans="1:5" ht="13.5" thickBot="1" x14ac:dyDescent="0.25">
      <c r="A21" s="6">
        <v>2004</v>
      </c>
      <c r="B21" s="11">
        <v>14.9758125215807</v>
      </c>
      <c r="C21" s="11">
        <v>14.633071907144306</v>
      </c>
      <c r="D21" s="11">
        <v>12.748408522928278</v>
      </c>
      <c r="E21" s="11">
        <v>13.443631376895592</v>
      </c>
    </row>
    <row r="22" spans="1:5" ht="13.5" thickBot="1" x14ac:dyDescent="0.25">
      <c r="A22" s="6">
        <v>2005</v>
      </c>
      <c r="B22" s="11">
        <v>14.799700327110248</v>
      </c>
      <c r="C22" s="11">
        <v>14.638485994323242</v>
      </c>
      <c r="D22" s="11">
        <v>11.928352193413886</v>
      </c>
      <c r="E22" s="11">
        <v>13.542001298821789</v>
      </c>
    </row>
    <row r="23" spans="1:5" ht="13.5" thickBot="1" x14ac:dyDescent="0.25">
      <c r="A23" s="6">
        <v>2006</v>
      </c>
      <c r="B23" s="11">
        <v>16.220880005347254</v>
      </c>
      <c r="C23" s="11">
        <v>14.910022909363219</v>
      </c>
      <c r="D23" s="11">
        <v>11.6798364758133</v>
      </c>
      <c r="E23" s="11">
        <v>14.130702234812249</v>
      </c>
    </row>
    <row r="24" spans="1:5" ht="13.5" thickBot="1" x14ac:dyDescent="0.25">
      <c r="A24" s="6">
        <v>2007</v>
      </c>
      <c r="B24" s="11">
        <v>16.307959251715669</v>
      </c>
      <c r="C24" s="11">
        <v>14.347896205555012</v>
      </c>
      <c r="D24" s="11">
        <v>10.908612355931762</v>
      </c>
      <c r="E24" s="11">
        <v>14.30568403437525</v>
      </c>
    </row>
    <row r="25" spans="1:5" ht="13.5" thickBot="1" x14ac:dyDescent="0.25">
      <c r="A25" s="6">
        <v>2008</v>
      </c>
      <c r="B25" s="11">
        <v>15.632226367525291</v>
      </c>
      <c r="C25" s="11">
        <v>12.428092941024907</v>
      </c>
      <c r="D25" s="11">
        <v>9.473082729866892</v>
      </c>
      <c r="E25" s="11">
        <v>13.628936920137413</v>
      </c>
    </row>
    <row r="26" spans="1:5" ht="13.5" thickBot="1" x14ac:dyDescent="0.25">
      <c r="A26" s="6">
        <v>2009</v>
      </c>
      <c r="B26" s="11">
        <v>15.944389709313644</v>
      </c>
      <c r="C26" s="11">
        <v>13.915244350592237</v>
      </c>
      <c r="D26" s="11">
        <v>11.090353499807362</v>
      </c>
      <c r="E26" s="11">
        <v>14.03156348820692</v>
      </c>
    </row>
    <row r="27" spans="1:5" ht="13.5" thickBot="1" x14ac:dyDescent="0.25">
      <c r="A27" s="6">
        <v>2010</v>
      </c>
      <c r="B27" s="11">
        <v>16.168941284701702</v>
      </c>
      <c r="C27" s="11">
        <v>14.179096521989548</v>
      </c>
      <c r="D27" s="11">
        <v>10.729428965957171</v>
      </c>
      <c r="E27" s="11">
        <v>14.03156348820692</v>
      </c>
    </row>
    <row r="28" spans="1:5" ht="13.5" thickBot="1" x14ac:dyDescent="0.25">
      <c r="A28" s="6">
        <v>2011</v>
      </c>
      <c r="B28" s="11">
        <v>15.407637225915089</v>
      </c>
      <c r="C28" s="11">
        <v>13.880445929309888</v>
      </c>
      <c r="D28" s="11">
        <v>11.090649299361758</v>
      </c>
      <c r="E28" s="11">
        <v>14.03156348820692</v>
      </c>
    </row>
    <row r="29" spans="1:5" ht="13.5" thickBot="1" x14ac:dyDescent="0.25">
      <c r="A29" s="6">
        <v>2012</v>
      </c>
      <c r="B29" s="11">
        <v>15.848553949997493</v>
      </c>
      <c r="C29" s="11">
        <v>13.919999999999998</v>
      </c>
      <c r="D29" s="11">
        <v>11.088423899684035</v>
      </c>
      <c r="E29" s="11">
        <v>13.591313030750879</v>
      </c>
    </row>
    <row r="30" spans="1:5" ht="13.5" thickBot="1" x14ac:dyDescent="0.25">
      <c r="A30" s="6">
        <v>2013</v>
      </c>
      <c r="B30" s="11">
        <v>16.791</v>
      </c>
      <c r="C30" s="11">
        <v>14.99</v>
      </c>
      <c r="D30" s="11">
        <v>11.212</v>
      </c>
      <c r="E30" s="11">
        <v>13.852871422886524</v>
      </c>
    </row>
    <row r="31" spans="1:5" ht="13.5" thickBot="1" x14ac:dyDescent="0.25">
      <c r="A31" s="6">
        <v>2014</v>
      </c>
      <c r="B31" s="11">
        <v>17.634651081646894</v>
      </c>
      <c r="C31" s="11">
        <v>15.743161200279133</v>
      </c>
      <c r="D31" s="11">
        <v>11.775338450802511</v>
      </c>
      <c r="E31" s="11">
        <v>14.548898458788708</v>
      </c>
    </row>
    <row r="32" spans="1:5" ht="13.5" thickBot="1" x14ac:dyDescent="0.25">
      <c r="A32" s="6">
        <v>2015</v>
      </c>
      <c r="B32" s="11">
        <v>17.0956517794836</v>
      </c>
      <c r="C32" s="11">
        <v>15.261974877878574</v>
      </c>
      <c r="D32" s="11">
        <v>11.415427773900905</v>
      </c>
      <c r="E32" s="11">
        <v>14.104214519184534</v>
      </c>
    </row>
    <row r="33" spans="1:5" ht="13.5" thickBot="1" x14ac:dyDescent="0.25">
      <c r="A33" s="6">
        <v>2016</v>
      </c>
      <c r="B33" s="11">
        <v>18.829823447313331</v>
      </c>
      <c r="C33" s="11">
        <v>16.810139567341242</v>
      </c>
      <c r="D33" s="11">
        <v>12.57340125610607</v>
      </c>
      <c r="E33" s="11">
        <v>15.534936759650137</v>
      </c>
    </row>
    <row r="34" spans="1:5" ht="13.5" thickBot="1" x14ac:dyDescent="0.25">
      <c r="A34" s="6">
        <v>2017</v>
      </c>
      <c r="B34" s="11">
        <v>19.474279134682483</v>
      </c>
      <c r="C34" s="11">
        <v>17.385471039776689</v>
      </c>
      <c r="D34" s="11">
        <v>13.003729239357988</v>
      </c>
      <c r="E34" s="11">
        <v>16.06662407874208</v>
      </c>
    </row>
    <row r="35" spans="1:5" ht="13.5" thickBot="1" x14ac:dyDescent="0.25">
      <c r="A35" s="6">
        <v>2018</v>
      </c>
      <c r="B35" s="11">
        <v>19.544583391486391</v>
      </c>
      <c r="C35" s="11">
        <v>17.448234473133287</v>
      </c>
      <c r="D35" s="11">
        <v>13.050674110258198</v>
      </c>
      <c r="E35" s="11">
        <v>16.124626331733928</v>
      </c>
    </row>
    <row r="36" spans="1:5" ht="13.5" thickBot="1" x14ac:dyDescent="0.25">
      <c r="A36" s="6">
        <v>2019</v>
      </c>
      <c r="B36" s="11">
        <v>19.83751779483601</v>
      </c>
      <c r="C36" s="11">
        <v>17.709748778785766</v>
      </c>
      <c r="D36" s="11">
        <v>13.246277739009072</v>
      </c>
      <c r="E36" s="11">
        <v>16.366302385866632</v>
      </c>
    </row>
    <row r="37" spans="1:5" ht="13.5" thickBot="1" x14ac:dyDescent="0.25">
      <c r="A37" s="6">
        <v>2020</v>
      </c>
      <c r="B37" s="11">
        <v>19.942974180041873</v>
      </c>
      <c r="C37" s="11">
        <v>17.803893928820656</v>
      </c>
      <c r="D37" s="11">
        <v>13.316695045359385</v>
      </c>
      <c r="E37" s="11">
        <v>16.453305765354404</v>
      </c>
    </row>
    <row r="38" spans="1:5" ht="13.5" thickBot="1" x14ac:dyDescent="0.25">
      <c r="A38" s="6">
        <v>2021</v>
      </c>
      <c r="B38" s="11">
        <v>20.036713189113755</v>
      </c>
      <c r="C38" s="11">
        <v>17.887578506629453</v>
      </c>
      <c r="D38" s="11">
        <v>13.379288206559668</v>
      </c>
      <c r="E38" s="11">
        <v>16.530642102676872</v>
      </c>
    </row>
    <row r="39" spans="1:5" ht="13.5" thickBot="1" x14ac:dyDescent="0.25">
      <c r="A39" s="6">
        <v>2022</v>
      </c>
      <c r="B39" s="11">
        <v>20.107017445917659</v>
      </c>
      <c r="C39" s="11">
        <v>17.950341939986043</v>
      </c>
      <c r="D39" s="11">
        <v>13.426233077459875</v>
      </c>
      <c r="E39" s="11">
        <v>16.588644355668716</v>
      </c>
    </row>
    <row r="40" spans="1:5" ht="13.5" thickBot="1" x14ac:dyDescent="0.25">
      <c r="A40" s="6">
        <v>2023</v>
      </c>
      <c r="B40" s="11">
        <v>20.153886950453597</v>
      </c>
      <c r="C40" s="11">
        <v>17.992184228890441</v>
      </c>
      <c r="D40" s="11">
        <v>13.457529658060015</v>
      </c>
      <c r="E40" s="11">
        <v>16.627312524329948</v>
      </c>
    </row>
    <row r="41" spans="1:5" ht="13.5" thickBot="1" x14ac:dyDescent="0.25">
      <c r="A41" s="6">
        <v>2024</v>
      </c>
      <c r="B41" s="11">
        <v>20.306212840195396</v>
      </c>
      <c r="C41" s="11">
        <v>18.128171667829726</v>
      </c>
      <c r="D41" s="11">
        <v>13.559243545010467</v>
      </c>
      <c r="E41" s="11">
        <v>16.752984072478952</v>
      </c>
    </row>
    <row r="42" spans="1:5" ht="13.5" thickBot="1" x14ac:dyDescent="0.25">
      <c r="A42" s="6">
        <v>2025</v>
      </c>
      <c r="B42" s="11">
        <v>20.470256106071183</v>
      </c>
      <c r="C42" s="11">
        <v>18.274619678995112</v>
      </c>
      <c r="D42" s="11">
        <v>13.668781577110956</v>
      </c>
      <c r="E42" s="11">
        <v>16.888322662793264</v>
      </c>
    </row>
    <row r="43" spans="1:5" ht="14.1" customHeight="1" thickBot="1" x14ac:dyDescent="0.25">
      <c r="A43" s="6">
        <v>2026</v>
      </c>
      <c r="B43" s="11">
        <v>20.635624591636674</v>
      </c>
      <c r="C43" s="11">
        <v>18.422250766996228</v>
      </c>
      <c r="D43" s="11">
        <v>13.779204509643877</v>
      </c>
      <c r="E43" s="11">
        <v>17.024754582746585</v>
      </c>
    </row>
    <row r="44" spans="1:5" ht="15.75" customHeight="1" x14ac:dyDescent="0.2">
      <c r="A44" s="4"/>
    </row>
    <row r="45" spans="1:5" ht="15.75" x14ac:dyDescent="0.25">
      <c r="A45" s="19" t="s">
        <v>25</v>
      </c>
      <c r="B45" s="19"/>
      <c r="C45" s="19"/>
      <c r="D45" s="19"/>
    </row>
    <row r="46" spans="1:5" x14ac:dyDescent="0.2">
      <c r="A46" s="8" t="s">
        <v>26</v>
      </c>
      <c r="B46" s="12">
        <f>EXP((LN(B17/B7)/10))-1</f>
        <v>-1.8081804959084846E-2</v>
      </c>
      <c r="C46" s="12">
        <f t="shared" ref="C46:E46" si="0">EXP((LN(C17/C7)/10))-1</f>
        <v>-1.6864015726951953E-2</v>
      </c>
      <c r="D46" s="12">
        <f t="shared" si="0"/>
        <v>-2.4495510055911107E-2</v>
      </c>
      <c r="E46" s="12">
        <f t="shared" si="0"/>
        <v>1.9322145969663751E-2</v>
      </c>
    </row>
    <row r="47" spans="1:5" x14ac:dyDescent="0.2">
      <c r="A47" s="8" t="s">
        <v>27</v>
      </c>
      <c r="B47" s="12">
        <f>EXP((LN(B30/B17)/13))-1</f>
        <v>1.5292474924887278E-2</v>
      </c>
      <c r="C47" s="12">
        <f t="shared" ref="C47:E47" si="1">EXP((LN(C30/C17)/13))-1</f>
        <v>9.2894671575918242E-3</v>
      </c>
      <c r="D47" s="12">
        <f t="shared" si="1"/>
        <v>2.3765951649971084E-2</v>
      </c>
      <c r="E47" s="12">
        <f t="shared" si="1"/>
        <v>-1.6076964847708597E-2</v>
      </c>
    </row>
    <row r="48" spans="1:5" x14ac:dyDescent="0.2">
      <c r="A48" s="8" t="s">
        <v>28</v>
      </c>
      <c r="B48" s="12">
        <f>EXP((LN(B32/B30)/2))-1</f>
        <v>9.0310968258011659E-3</v>
      </c>
      <c r="C48" s="12">
        <f t="shared" ref="C48:E48" si="2">EXP((LN(C32/C30)/2))-1</f>
        <v>9.0310968258011659E-3</v>
      </c>
      <c r="D48" s="12">
        <f t="shared" si="2"/>
        <v>9.0310968258011659E-3</v>
      </c>
      <c r="E48" s="12">
        <f t="shared" si="2"/>
        <v>9.0310968258011659E-3</v>
      </c>
    </row>
    <row r="49" spans="1:5" ht="14.1" customHeight="1" x14ac:dyDescent="0.2">
      <c r="A49" s="8" t="s">
        <v>60</v>
      </c>
      <c r="B49" s="12">
        <f>EXP((LN(B43/B30)/13))-1</f>
        <v>1.59861171342075E-2</v>
      </c>
      <c r="C49" s="12">
        <f t="shared" ref="C49:E49" si="3">EXP((LN(C43/C30)/13))-1</f>
        <v>1.59861171342075E-2</v>
      </c>
      <c r="D49" s="12">
        <f t="shared" si="3"/>
        <v>1.59861171342075E-2</v>
      </c>
      <c r="E49" s="12">
        <f t="shared" si="3"/>
        <v>1.59861171342075E-2</v>
      </c>
    </row>
  </sheetData>
  <mergeCells count="5">
    <mergeCell ref="A45:D45"/>
    <mergeCell ref="A1:E1"/>
    <mergeCell ref="A2:E2"/>
    <mergeCell ref="A3:E3"/>
    <mergeCell ref="A4:E4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76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2015-07-07 Workshop</TermName>
          <TermId xmlns="http://schemas.microsoft.com/office/infopath/2007/PartnerControls">79323fe8-9ade-4164-a789-84fd265ad3d7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Z5JXHV6S7NA6-3-72964</_dlc_DocId>
    <_dlc_DocIdUrl xmlns="8eef3743-c7b3-4cbe-8837-b6e805be353c">
      <Url>http://efilingspinternal/_layouts/DocIdRedir.aspx?ID=Z5JXHV6S7NA6-3-72964</Url>
      <Description>Z5JXHV6S7NA6-3-72964</Description>
    </_dlc_DocIdUrl>
  </documentManagement>
</p:properties>
</file>

<file path=customXml/itemProps1.xml><?xml version="1.0" encoding="utf-8"?>
<ds:datastoreItem xmlns:ds="http://schemas.openxmlformats.org/officeDocument/2006/customXml" ds:itemID="{8CBE750D-13ED-44F4-9783-077E87EE0B8D}"/>
</file>

<file path=customXml/itemProps2.xml><?xml version="1.0" encoding="utf-8"?>
<ds:datastoreItem xmlns:ds="http://schemas.openxmlformats.org/officeDocument/2006/customXml" ds:itemID="{EFC74E29-5297-4640-8640-A16494491318}"/>
</file>

<file path=customXml/itemProps3.xml><?xml version="1.0" encoding="utf-8"?>
<ds:datastoreItem xmlns:ds="http://schemas.openxmlformats.org/officeDocument/2006/customXml" ds:itemID="{2866D364-D290-4F54-B59A-9BDA02BCA653}"/>
</file>

<file path=customXml/itemProps4.xml><?xml version="1.0" encoding="utf-8"?>
<ds:datastoreItem xmlns:ds="http://schemas.openxmlformats.org/officeDocument/2006/customXml" ds:itemID="{1B3E328A-B86E-40B5-B192-EB4F9FB542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 of Forms</vt:lpstr>
      <vt:lpstr>Form 1.1-Mid</vt:lpstr>
      <vt:lpstr>Form 1.1b-Mid</vt:lpstr>
      <vt:lpstr>Form 1.2-Mid</vt:lpstr>
      <vt:lpstr>Form 1.4-Mid</vt:lpstr>
      <vt:lpstr>Form 1.5-Mid</vt:lpstr>
      <vt:lpstr>Form 1.7a-Mid</vt:lpstr>
      <vt:lpstr>Form 2.2-Mid</vt:lpstr>
      <vt:lpstr>Form 2.3-Mid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PG&amp;E Mid Demand Case</dc:title>
  <cp:lastModifiedBy>Mitchell, Jann@Energy</cp:lastModifiedBy>
  <dcterms:created xsi:type="dcterms:W3CDTF">2014-11-20T23:26:49Z</dcterms:created>
  <dcterms:modified xsi:type="dcterms:W3CDTF">2015-06-23T17:53:48Z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c5af1780-8a2e-40e2-a6b0-96a761d80e8b</vt:lpwstr>
  </property>
  <property fmtid="{D5CDD505-2E9C-101B-9397-08002B2CF9AE}" pid="4" name="Subject_x0020_Areas">
    <vt:lpwstr>76;#IEPR 2015-07-07 Workshop|79323fe8-9ade-4164-a789-84fd265ad3d7</vt:lpwstr>
  </property>
  <property fmtid="{D5CDD505-2E9C-101B-9397-08002B2CF9AE}" pid="5" name="_CopySource">
    <vt:lpwstr>http://efilingspinternal/PendingDocuments/15-IEPR-03/20150624T131058_PGE_Mid_Demand_Case.xlsx</vt:lpwstr>
  </property>
  <property fmtid="{D5CDD505-2E9C-101B-9397-08002B2CF9AE}" pid="6" name="Subject Areas">
    <vt:lpwstr>76;#IEPR 2015-07-07 Workshop|79323fe8-9ade-4164-a789-84fd265ad3d7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595500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