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41" i="7" l="1"/>
  <c r="H21" i="7"/>
  <c r="H25" i="7"/>
  <c r="H29" i="7"/>
  <c r="H33" i="7"/>
  <c r="H37" i="7"/>
  <c r="H17" i="7"/>
  <c r="H8" i="7"/>
  <c r="H9" i="7"/>
  <c r="H10" i="7"/>
  <c r="H11" i="7"/>
  <c r="H12" i="7"/>
  <c r="H13" i="7"/>
  <c r="H14" i="7"/>
  <c r="H15" i="7"/>
  <c r="H16" i="7"/>
  <c r="H18" i="7"/>
  <c r="H19" i="7"/>
  <c r="H20" i="7"/>
  <c r="H22" i="7"/>
  <c r="H23" i="7"/>
  <c r="H24" i="7"/>
  <c r="H26" i="7"/>
  <c r="H27" i="7"/>
  <c r="H28" i="7"/>
  <c r="H30" i="7"/>
  <c r="H31" i="7"/>
  <c r="H32" i="7"/>
  <c r="H34" i="7"/>
  <c r="H35" i="7"/>
  <c r="H36" i="7"/>
  <c r="H38" i="7"/>
  <c r="H39" i="7"/>
  <c r="H40" i="7"/>
  <c r="H42" i="7"/>
  <c r="H43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<sst xmlns="http://schemas.openxmlformats.org/spreadsheetml/2006/main" count="156" uniqueCount="80">
  <si>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</si>
  <si>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</si>
  <si>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</si>
  <si>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</si>
  <si>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</si>
  <si>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</si>
  <si>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</si>
  <si>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</si>
  <si>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</si>
  <si>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</si>
  <si>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</si>
  <si>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</si>
  <si>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</si>
  <si>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</si>
  <si>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</si>
  <si>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</si>
  <si>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</si>
  <si>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</si>
  <si>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</si>
  <si>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</si>
  <si>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</si>
  <si>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</si>
  <si>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</si>
  <si>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</si>
  <si>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</si>
  <si>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</si>
  <si>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</si>
  <si>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</si>
  <si>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</si>
  <si>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</si>
  <si>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</si>
  <si>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</si>
  <si>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</si>
  <si>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</si>
  <si>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</si>
  <si>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</si>
  <si>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</si>
  <si>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</si>
  <si>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</si>
  <si>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</si>
  <si>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</si>
  <si>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</si>
  <si>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</si>
  <si>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</si>
  <si>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</si>
  <si>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</si>
  <si>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</si>
  <si>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</si>
  <si>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</si>
  <si>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</si>
  <si>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</si>
  <si>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</si>
  <si>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</si>
  <si>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</si>
  <si>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</si>
  <si>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</si>
  <si>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</si>
  <si>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</si>
  <si>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</si>
  <si>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</si>
  <si>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</si>
  <si>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</si>
  <si>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</si>
  <si>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</si>
  <si>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</si>
  <si>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</si>
  <si>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</si>
  <si>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</si>
  <si>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</si>
  <si>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</si>
  <si>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SCE Planning Area</t>
  </si>
  <si>
    <t>Form 1.1b - SCE Planning Area</t>
  </si>
  <si>
    <t>Form 1.2 - SCE Planning Area</t>
  </si>
  <si>
    <t>Form 1.4 - SCE Planning Area</t>
  </si>
  <si>
    <t>Form 1.5 - SCE Planning Area</t>
  </si>
  <si>
    <t>Form 1.7a - SCE Planning Area</t>
  </si>
  <si>
    <t>Form 2.2 - SCE Planning Area</t>
  </si>
  <si>
    <t>Form 2.3 - SCE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</si>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</sst>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26" fillId="33" borderId="0" xfId="0" applyNumberFormat="1" applyFont="1" applyFill="1" applyBorder="1" applyAlignment="1" applyProtection="1"/>
    <xf numFmtId="0" fontId="25" fillId="33" borderId="0" xfId="0" applyNumberFormat="1" applyFont="1" applyFill="1" applyBorder="1" applyAlignment="1" applyProtection="1">
      <alignment wrapText="1"/>
    </xf>
    <xf numFmtId="0" fontId="19" fillId="33" borderId="0" xfId="0" applyNumberFormat="1" applyFont="1" applyFill="1" applyBorder="1" applyAlignment="1" applyProtection="1">
      <alignment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0" customFormat="1" ht="15" x14ac:dyDescent="0.25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95" customHeight="1" x14ac:dyDescent="0.2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95" customHeight="1" x14ac:dyDescent="0.25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0" customFormat="1" ht="15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23960.495708000002</v>
      </c>
      <c r="C7" s="7">
        <v>0</v>
      </c>
      <c r="D7" s="7">
        <v>25501.837673615024</v>
      </c>
      <c r="E7" s="7">
        <v>0</v>
      </c>
      <c r="F7" s="7">
        <v>19975.174399021998</v>
      </c>
      <c r="G7" s="7">
        <v>3368.0591226336373</v>
      </c>
      <c r="H7" s="7">
        <v>11654.588696000001</v>
      </c>
      <c r="I7" s="7">
        <v>3936.4619099324877</v>
      </c>
      <c r="J7" s="7">
        <v>644.65990500000021</v>
      </c>
      <c r="K7" s="7">
        <v>89041.277414203156</v>
      </c>
    </row>
    <row r="8" spans="1:11" ht="13.5" thickBot="1" x14ac:dyDescent="0.25">
      <c r="A8" s="6">
        <v>1991</v>
      </c>
      <c r="B8" s="7">
        <v>23294.746206</v>
      </c>
      <c r="C8" s="7">
        <v>0</v>
      </c>
      <c r="D8" s="7">
        <v>25375.228840092608</v>
      </c>
      <c r="E8" s="7">
        <v>0</v>
      </c>
      <c r="F8" s="7">
        <v>19400.161063069707</v>
      </c>
      <c r="G8" s="7">
        <v>3247.2533857931085</v>
      </c>
      <c r="H8" s="7">
        <v>8299.5536180000017</v>
      </c>
      <c r="I8" s="7">
        <v>3954.7081942149425</v>
      </c>
      <c r="J8" s="7">
        <v>645.10079199999996</v>
      </c>
      <c r="K8" s="7">
        <v>84216.752099170364</v>
      </c>
    </row>
    <row r="9" spans="1:11" ht="13.5" thickBot="1" x14ac:dyDescent="0.25">
      <c r="A9" s="6">
        <v>1992</v>
      </c>
      <c r="B9" s="7">
        <v>24469.994176</v>
      </c>
      <c r="C9" s="7">
        <v>0</v>
      </c>
      <c r="D9" s="7">
        <v>26624.966107564705</v>
      </c>
      <c r="E9" s="7">
        <v>0</v>
      </c>
      <c r="F9" s="7">
        <v>19440.335999999996</v>
      </c>
      <c r="G9" s="7">
        <v>3023.2310000000002</v>
      </c>
      <c r="H9" s="7">
        <v>7432.7456089352845</v>
      </c>
      <c r="I9" s="7">
        <v>4139.6340559625069</v>
      </c>
      <c r="J9" s="7">
        <v>690.70069097367195</v>
      </c>
      <c r="K9" s="7">
        <v>85821.607639436159</v>
      </c>
    </row>
    <row r="10" spans="1:11" ht="13.5" thickBot="1" x14ac:dyDescent="0.25">
      <c r="A10" s="6">
        <v>1993</v>
      </c>
      <c r="B10" s="7">
        <v>23629.188358000003</v>
      </c>
      <c r="C10" s="7">
        <v>0</v>
      </c>
      <c r="D10" s="7">
        <v>26853.168683202945</v>
      </c>
      <c r="E10" s="7">
        <v>0</v>
      </c>
      <c r="F10" s="7">
        <v>19171.895</v>
      </c>
      <c r="G10" s="7">
        <v>2878.5910000000008</v>
      </c>
      <c r="H10" s="7">
        <v>7445.7984568142037</v>
      </c>
      <c r="I10" s="7">
        <v>4095.6235859976864</v>
      </c>
      <c r="J10" s="7">
        <v>679.38453699999991</v>
      </c>
      <c r="K10" s="7">
        <v>84753.649621014847</v>
      </c>
    </row>
    <row r="11" spans="1:11" ht="13.5" thickBot="1" x14ac:dyDescent="0.25">
      <c r="A11" s="6">
        <v>1994</v>
      </c>
      <c r="B11" s="7">
        <v>24451.278695000001</v>
      </c>
      <c r="C11" s="7">
        <v>0</v>
      </c>
      <c r="D11" s="7">
        <v>27266.054767219597</v>
      </c>
      <c r="E11" s="7">
        <v>0</v>
      </c>
      <c r="F11" s="7">
        <v>19208.784</v>
      </c>
      <c r="G11" s="7">
        <v>2755.1210000000001</v>
      </c>
      <c r="H11" s="7">
        <v>8955.2028598430388</v>
      </c>
      <c r="I11" s="7">
        <v>4027.9381653660271</v>
      </c>
      <c r="J11" s="7">
        <v>672.70180932830272</v>
      </c>
      <c r="K11" s="7">
        <v>87337.081296756951</v>
      </c>
    </row>
    <row r="12" spans="1:11" ht="13.5" thickBot="1" x14ac:dyDescent="0.25">
      <c r="A12" s="6">
        <v>1995</v>
      </c>
      <c r="B12" s="7">
        <v>24373.084366679752</v>
      </c>
      <c r="C12" s="7">
        <v>0</v>
      </c>
      <c r="D12" s="7">
        <v>27554.287336794227</v>
      </c>
      <c r="E12" s="7">
        <v>0</v>
      </c>
      <c r="F12" s="7">
        <v>19651.952000000005</v>
      </c>
      <c r="G12" s="7">
        <v>3057.7210000000009</v>
      </c>
      <c r="H12" s="7">
        <v>6755.2636939999975</v>
      </c>
      <c r="I12" s="7">
        <v>4202.5374250807736</v>
      </c>
      <c r="J12" s="7">
        <v>629.90806273806425</v>
      </c>
      <c r="K12" s="7">
        <v>86224.753885292826</v>
      </c>
    </row>
    <row r="13" spans="1:11" ht="13.5" thickBot="1" x14ac:dyDescent="0.25">
      <c r="A13" s="6">
        <v>1996</v>
      </c>
      <c r="B13" s="7">
        <v>25023.685350145857</v>
      </c>
      <c r="C13" s="7">
        <v>0</v>
      </c>
      <c r="D13" s="7">
        <v>28524.51469981821</v>
      </c>
      <c r="E13" s="7">
        <v>0</v>
      </c>
      <c r="F13" s="7">
        <v>20043.162000000004</v>
      </c>
      <c r="G13" s="7">
        <v>3122.6010000000006</v>
      </c>
      <c r="H13" s="7">
        <v>8382.481295178688</v>
      </c>
      <c r="I13" s="7">
        <v>4189.3884498568477</v>
      </c>
      <c r="J13" s="7">
        <v>643.94899820325372</v>
      </c>
      <c r="K13" s="7">
        <v>89929.78179320287</v>
      </c>
    </row>
    <row r="14" spans="1:11" ht="13.5" thickBot="1" x14ac:dyDescent="0.25">
      <c r="A14" s="6">
        <v>1997</v>
      </c>
      <c r="B14" s="7">
        <v>25556.239710159396</v>
      </c>
      <c r="C14" s="7">
        <v>0</v>
      </c>
      <c r="D14" s="7">
        <v>29475.65943398021</v>
      </c>
      <c r="E14" s="7">
        <v>0</v>
      </c>
      <c r="F14" s="7">
        <v>20557.672000000002</v>
      </c>
      <c r="G14" s="7">
        <v>3172.9110000000005</v>
      </c>
      <c r="H14" s="7">
        <v>9081.1193915732365</v>
      </c>
      <c r="I14" s="7">
        <v>4766.1831997877634</v>
      </c>
      <c r="J14" s="7">
        <v>663.11242389039671</v>
      </c>
      <c r="K14" s="7">
        <v>93272.897159391025</v>
      </c>
    </row>
    <row r="15" spans="1:11" ht="13.5" thickBot="1" x14ac:dyDescent="0.25">
      <c r="A15" s="6">
        <v>1998</v>
      </c>
      <c r="B15" s="7">
        <v>26033.5659110015</v>
      </c>
      <c r="C15" s="7">
        <v>0</v>
      </c>
      <c r="D15" s="7">
        <v>31500.450563649876</v>
      </c>
      <c r="E15" s="7">
        <v>0</v>
      </c>
      <c r="F15" s="7">
        <v>19321.092000000001</v>
      </c>
      <c r="G15" s="7">
        <v>2849.8910000000005</v>
      </c>
      <c r="H15" s="7">
        <v>6590.8376295755161</v>
      </c>
      <c r="I15" s="7">
        <v>4709.4710792347933</v>
      </c>
      <c r="J15" s="7">
        <v>693.42191746966569</v>
      </c>
      <c r="K15" s="7">
        <v>91698.730100931352</v>
      </c>
    </row>
    <row r="16" spans="1:11" ht="13.5" thickBot="1" x14ac:dyDescent="0.25">
      <c r="A16" s="6">
        <v>1999</v>
      </c>
      <c r="B16" s="7">
        <v>26005.917565800926</v>
      </c>
      <c r="C16" s="7">
        <v>0</v>
      </c>
      <c r="D16" s="7">
        <v>32041.602963502261</v>
      </c>
      <c r="E16" s="7">
        <v>0</v>
      </c>
      <c r="F16" s="7">
        <v>21081.402000000002</v>
      </c>
      <c r="G16" s="7">
        <v>2472.9310000000005</v>
      </c>
      <c r="H16" s="7">
        <v>8561.5664513764805</v>
      </c>
      <c r="I16" s="7">
        <v>4780.7953323879901</v>
      </c>
      <c r="J16" s="7">
        <v>665.0103466657805</v>
      </c>
      <c r="K16" s="7">
        <v>95609.225659733434</v>
      </c>
    </row>
    <row r="17" spans="1:11" ht="13.5" thickBot="1" x14ac:dyDescent="0.25">
      <c r="A17" s="6">
        <v>2000</v>
      </c>
      <c r="B17" s="7">
        <v>28258.093242197941</v>
      </c>
      <c r="C17" s="7">
        <v>0</v>
      </c>
      <c r="D17" s="7">
        <v>33783.017890639218</v>
      </c>
      <c r="E17" s="7">
        <v>0</v>
      </c>
      <c r="F17" s="7">
        <v>21124.063000000006</v>
      </c>
      <c r="G17" s="7">
        <v>2875.8809999999999</v>
      </c>
      <c r="H17" s="7">
        <v>9221.3831833495933</v>
      </c>
      <c r="I17" s="7">
        <v>4912.2524298983444</v>
      </c>
      <c r="J17" s="7">
        <v>665.6120120478846</v>
      </c>
      <c r="K17" s="7">
        <v>100840.302758133</v>
      </c>
    </row>
    <row r="18" spans="1:11" ht="13.5" thickBot="1" x14ac:dyDescent="0.25">
      <c r="A18" s="6">
        <v>2001</v>
      </c>
      <c r="B18" s="7">
        <v>26418.539482144635</v>
      </c>
      <c r="C18" s="7">
        <v>0</v>
      </c>
      <c r="D18" s="7">
        <v>33546.225639273449</v>
      </c>
      <c r="E18" s="7">
        <v>0</v>
      </c>
      <c r="F18" s="7">
        <v>19647.812999999998</v>
      </c>
      <c r="G18" s="7">
        <v>2259.1520000000005</v>
      </c>
      <c r="H18" s="7">
        <v>10217.464700433191</v>
      </c>
      <c r="I18" s="7">
        <v>4209.3970695955159</v>
      </c>
      <c r="J18" s="7">
        <v>715.34974285796875</v>
      </c>
      <c r="K18" s="7">
        <v>97013.941634304763</v>
      </c>
    </row>
    <row r="19" spans="1:11" ht="13.5" thickBot="1" x14ac:dyDescent="0.25">
      <c r="A19" s="6">
        <v>2002</v>
      </c>
      <c r="B19" s="7">
        <v>26812.279282454914</v>
      </c>
      <c r="C19" s="7">
        <v>0</v>
      </c>
      <c r="D19" s="7">
        <v>33954.920718356392</v>
      </c>
      <c r="E19" s="7">
        <v>0</v>
      </c>
      <c r="F19" s="7">
        <v>20619.073</v>
      </c>
      <c r="G19" s="7">
        <v>2284.1020000000003</v>
      </c>
      <c r="H19" s="7">
        <v>12022.01384548498</v>
      </c>
      <c r="I19" s="7">
        <v>4129.2814303253926</v>
      </c>
      <c r="J19" s="7">
        <v>724.91209557874981</v>
      </c>
      <c r="K19" s="7">
        <v>100546.58237220044</v>
      </c>
    </row>
    <row r="20" spans="1:11" ht="13.5" thickBot="1" x14ac:dyDescent="0.25">
      <c r="A20" s="6">
        <v>2003</v>
      </c>
      <c r="B20" s="7">
        <v>29063.571112370009</v>
      </c>
      <c r="C20" s="7">
        <v>0</v>
      </c>
      <c r="D20" s="7">
        <v>36495.37319154742</v>
      </c>
      <c r="E20" s="7">
        <v>0</v>
      </c>
      <c r="F20" s="7">
        <v>18698.933000000001</v>
      </c>
      <c r="G20" s="7">
        <v>2661.9919999999997</v>
      </c>
      <c r="H20" s="7">
        <v>10962.406722200867</v>
      </c>
      <c r="I20" s="7">
        <v>4372.7136606127606</v>
      </c>
      <c r="J20" s="7">
        <v>720.45288602951837</v>
      </c>
      <c r="K20" s="7">
        <v>102975.4425727606</v>
      </c>
    </row>
    <row r="21" spans="1:11" ht="13.5" thickBot="1" x14ac:dyDescent="0.25">
      <c r="A21" s="6">
        <v>2004</v>
      </c>
      <c r="B21" s="7">
        <v>29917.526311882073</v>
      </c>
      <c r="C21" s="7">
        <v>0</v>
      </c>
      <c r="D21" s="7">
        <v>36683.196146651972</v>
      </c>
      <c r="E21" s="7">
        <v>0</v>
      </c>
      <c r="F21" s="7">
        <v>19443.373999999996</v>
      </c>
      <c r="G21" s="7">
        <v>3109.692</v>
      </c>
      <c r="H21" s="7">
        <v>12306.212755535751</v>
      </c>
      <c r="I21" s="7">
        <v>4496.6751483303133</v>
      </c>
      <c r="J21" s="7">
        <v>720.41527882885464</v>
      </c>
      <c r="K21" s="7">
        <v>106677.09164122894</v>
      </c>
    </row>
    <row r="22" spans="1:11" ht="13.5" thickBot="1" x14ac:dyDescent="0.25">
      <c r="A22" s="6">
        <v>2005</v>
      </c>
      <c r="B22" s="7">
        <v>30837.439959218282</v>
      </c>
      <c r="C22" s="7">
        <v>0</v>
      </c>
      <c r="D22" s="7">
        <v>37075.94088251287</v>
      </c>
      <c r="E22" s="7">
        <v>0</v>
      </c>
      <c r="F22" s="7">
        <v>19475.783999999996</v>
      </c>
      <c r="G22" s="7">
        <v>3220.8420000000006</v>
      </c>
      <c r="H22" s="7">
        <v>10693.330179964054</v>
      </c>
      <c r="I22" s="7">
        <v>5046.3566611916458</v>
      </c>
      <c r="J22" s="7">
        <v>721.59664885614768</v>
      </c>
      <c r="K22" s="7">
        <v>107071.29033174302</v>
      </c>
    </row>
    <row r="23" spans="1:11" ht="13.5" thickBot="1" x14ac:dyDescent="0.25">
      <c r="A23" s="6">
        <v>2006</v>
      </c>
      <c r="B23" s="7">
        <v>32241.805710341021</v>
      </c>
      <c r="C23" s="7">
        <v>0</v>
      </c>
      <c r="D23" s="7">
        <v>38625.120160623905</v>
      </c>
      <c r="E23" s="7">
        <v>0</v>
      </c>
      <c r="F23" s="7">
        <v>18923.753999999997</v>
      </c>
      <c r="G23" s="7">
        <v>3298.4820000000004</v>
      </c>
      <c r="H23" s="7">
        <v>11518.634523062348</v>
      </c>
      <c r="I23" s="7">
        <v>5049.0377995851595</v>
      </c>
      <c r="J23" s="7">
        <v>723.33281718407784</v>
      </c>
      <c r="K23" s="7">
        <v>110380.16701079652</v>
      </c>
    </row>
    <row r="24" spans="1:11" ht="13.5" thickBot="1" x14ac:dyDescent="0.25">
      <c r="A24" s="6">
        <v>2007</v>
      </c>
      <c r="B24" s="7">
        <v>32061.785191965566</v>
      </c>
      <c r="C24" s="7">
        <v>0</v>
      </c>
      <c r="D24" s="7">
        <v>38204.181674296997</v>
      </c>
      <c r="E24" s="7">
        <v>0</v>
      </c>
      <c r="F24" s="7">
        <v>19434.205000000002</v>
      </c>
      <c r="G24" s="7">
        <v>3292.8719999999998</v>
      </c>
      <c r="H24" s="7">
        <v>11984.424078622771</v>
      </c>
      <c r="I24" s="7">
        <v>5142.3798146634435</v>
      </c>
      <c r="J24" s="7">
        <v>719.39153325847451</v>
      </c>
      <c r="K24" s="7">
        <v>110839.23929280725</v>
      </c>
    </row>
    <row r="25" spans="1:11" ht="13.5" thickBot="1" x14ac:dyDescent="0.25">
      <c r="A25" s="6">
        <v>2008</v>
      </c>
      <c r="B25" s="7">
        <v>32913.27482445068</v>
      </c>
      <c r="C25" s="7">
        <v>0</v>
      </c>
      <c r="D25" s="7">
        <v>39091.114372989723</v>
      </c>
      <c r="E25" s="7">
        <v>0</v>
      </c>
      <c r="F25" s="7">
        <v>18654.946999999996</v>
      </c>
      <c r="G25" s="7">
        <v>3362.2719999999995</v>
      </c>
      <c r="H25" s="7">
        <v>10103.475836533975</v>
      </c>
      <c r="I25" s="7">
        <v>5187.3040976107659</v>
      </c>
      <c r="J25" s="7">
        <v>735.53793978532235</v>
      </c>
      <c r="K25" s="7">
        <v>110047.92607137047</v>
      </c>
    </row>
    <row r="26" spans="1:11" ht="13.5" thickBot="1" x14ac:dyDescent="0.25">
      <c r="A26" s="6">
        <v>2009</v>
      </c>
      <c r="B26" s="7">
        <v>32403.286980659581</v>
      </c>
      <c r="C26" s="7">
        <v>0</v>
      </c>
      <c r="D26" s="7">
        <v>38078.272319878975</v>
      </c>
      <c r="E26" s="7">
        <v>0</v>
      </c>
      <c r="F26" s="7">
        <v>16392.255999999998</v>
      </c>
      <c r="G26" s="7">
        <v>3253.5619999999994</v>
      </c>
      <c r="H26" s="7">
        <v>10064.03962612493</v>
      </c>
      <c r="I26" s="7">
        <v>4990.1423105180947</v>
      </c>
      <c r="J26" s="7">
        <v>573.90352827940819</v>
      </c>
      <c r="K26" s="7">
        <v>105755.46276546099</v>
      </c>
    </row>
    <row r="27" spans="1:11" ht="13.5" thickBot="1" x14ac:dyDescent="0.25">
      <c r="A27" s="6">
        <v>2010</v>
      </c>
      <c r="B27" s="7">
        <v>31011.214278661806</v>
      </c>
      <c r="C27" s="7">
        <v>0</v>
      </c>
      <c r="D27" s="7">
        <v>36702.533769380498</v>
      </c>
      <c r="E27" s="7">
        <v>0</v>
      </c>
      <c r="F27" s="7">
        <v>17039.438000000002</v>
      </c>
      <c r="G27" s="7">
        <v>3035.9020000000005</v>
      </c>
      <c r="H27" s="7">
        <v>10766.925356395772</v>
      </c>
      <c r="I27" s="7">
        <v>4919.7303106793124</v>
      </c>
      <c r="J27" s="7">
        <v>549.42325271685888</v>
      </c>
      <c r="K27" s="7">
        <v>104025.16696783424</v>
      </c>
    </row>
    <row r="28" spans="1:11" ht="13.5" thickBot="1" x14ac:dyDescent="0.25">
      <c r="A28" s="6">
        <v>2011</v>
      </c>
      <c r="B28" s="7">
        <v>31528.988747375428</v>
      </c>
      <c r="C28" s="7">
        <v>0</v>
      </c>
      <c r="D28" s="7">
        <v>36900.198652950647</v>
      </c>
      <c r="E28" s="7">
        <v>0</v>
      </c>
      <c r="F28" s="7">
        <v>17170.006999999994</v>
      </c>
      <c r="G28" s="7">
        <v>3106.6420000000007</v>
      </c>
      <c r="H28" s="7">
        <v>10863.689245839705</v>
      </c>
      <c r="I28" s="7">
        <v>5055.1546163145058</v>
      </c>
      <c r="J28" s="7">
        <v>525.20873526000003</v>
      </c>
      <c r="K28" s="7">
        <v>105149.8889977403</v>
      </c>
    </row>
    <row r="29" spans="1:11" ht="13.5" thickBot="1" x14ac:dyDescent="0.25">
      <c r="A29" s="6">
        <v>2012</v>
      </c>
      <c r="B29" s="7">
        <v>32869.333480109155</v>
      </c>
      <c r="C29" s="7">
        <v>0</v>
      </c>
      <c r="D29" s="7">
        <v>37940.726606589669</v>
      </c>
      <c r="E29" s="7">
        <v>0</v>
      </c>
      <c r="F29" s="7">
        <v>17332.006999999994</v>
      </c>
      <c r="G29" s="7">
        <v>3011.9319999999998</v>
      </c>
      <c r="H29" s="7">
        <v>10901.16728474887</v>
      </c>
      <c r="I29" s="7">
        <v>5089.1034773775054</v>
      </c>
      <c r="J29" s="7">
        <v>525.52999254999986</v>
      </c>
      <c r="K29" s="7">
        <v>107669.79984137519</v>
      </c>
    </row>
    <row r="30" spans="1:11" ht="13.5" thickBot="1" x14ac:dyDescent="0.25">
      <c r="A30" s="6">
        <v>2013</v>
      </c>
      <c r="B30" s="7">
        <v>29307.898651094438</v>
      </c>
      <c r="C30" s="7">
        <v>14.661299695218908</v>
      </c>
      <c r="D30" s="7">
        <v>38913.393994434147</v>
      </c>
      <c r="E30" s="7">
        <v>35.775734719852508</v>
      </c>
      <c r="F30" s="7">
        <v>17523.537</v>
      </c>
      <c r="G30" s="7">
        <v>3181.3820000000005</v>
      </c>
      <c r="H30" s="7">
        <v>10149.852175787171</v>
      </c>
      <c r="I30" s="7">
        <v>5326.6501576953679</v>
      </c>
      <c r="J30" s="7">
        <v>698.90253068182244</v>
      </c>
      <c r="K30" s="7">
        <v>105101.61650969296</v>
      </c>
    </row>
    <row r="31" spans="1:11" ht="13.5" thickBot="1" x14ac:dyDescent="0.25">
      <c r="A31" s="6">
        <v>2014</v>
      </c>
      <c r="B31" s="7">
        <v>29219.255956029825</v>
      </c>
      <c r="C31" s="7">
        <v>21.672213338446447</v>
      </c>
      <c r="D31" s="7">
        <v>38628.906592754916</v>
      </c>
      <c r="E31" s="7">
        <v>43.522932647146007</v>
      </c>
      <c r="F31" s="7">
        <v>17727.842598162897</v>
      </c>
      <c r="G31" s="7">
        <v>3174.2636644476852</v>
      </c>
      <c r="H31" s="7">
        <v>10903.258787205439</v>
      </c>
      <c r="I31" s="7">
        <v>5389.4370011541578</v>
      </c>
      <c r="J31" s="7">
        <v>698.90253068182244</v>
      </c>
      <c r="K31" s="7">
        <v>105741.86713043676</v>
      </c>
    </row>
    <row r="32" spans="1:11" ht="13.5" thickBot="1" x14ac:dyDescent="0.25">
      <c r="A32" s="6">
        <v>2015</v>
      </c>
      <c r="B32" s="7">
        <v>29618.821647164244</v>
      </c>
      <c r="C32" s="7">
        <v>32.75594457832571</v>
      </c>
      <c r="D32" s="7">
        <v>39450.943456913512</v>
      </c>
      <c r="E32" s="7">
        <v>54.4627729236012</v>
      </c>
      <c r="F32" s="7">
        <v>17919.671611833299</v>
      </c>
      <c r="G32" s="7">
        <v>3237.7263273631679</v>
      </c>
      <c r="H32" s="7">
        <v>10790.967402083072</v>
      </c>
      <c r="I32" s="7">
        <v>5435.5721484694186</v>
      </c>
      <c r="J32" s="7">
        <v>698.90253068182244</v>
      </c>
      <c r="K32" s="7">
        <v>107152.60512450854</v>
      </c>
    </row>
    <row r="33" spans="1:11" ht="13.5" thickBot="1" x14ac:dyDescent="0.25">
      <c r="A33" s="6">
        <v>2016</v>
      </c>
      <c r="B33" s="7">
        <v>29826.301056285338</v>
      </c>
      <c r="C33" s="7">
        <v>69.742272453531228</v>
      </c>
      <c r="D33" s="7">
        <v>39769.191881877676</v>
      </c>
      <c r="E33" s="7">
        <v>97.13541931045134</v>
      </c>
      <c r="F33" s="7">
        <v>18072.384810332289</v>
      </c>
      <c r="G33" s="7">
        <v>3190.0181790289826</v>
      </c>
      <c r="H33" s="7">
        <v>10804.943747728386</v>
      </c>
      <c r="I33" s="7">
        <v>5468.2437793670306</v>
      </c>
      <c r="J33" s="7">
        <v>698.90253068182244</v>
      </c>
      <c r="K33" s="7">
        <v>107829.98598530152</v>
      </c>
    </row>
    <row r="34" spans="1:11" ht="13.5" thickBot="1" x14ac:dyDescent="0.25">
      <c r="A34" s="6">
        <v>2017</v>
      </c>
      <c r="B34" s="7">
        <v>30295.194559003066</v>
      </c>
      <c r="C34" s="7">
        <v>132.1512178804951</v>
      </c>
      <c r="D34" s="7">
        <v>40199.35526010282</v>
      </c>
      <c r="E34" s="7">
        <v>160.03971394703387</v>
      </c>
      <c r="F34" s="7">
        <v>18102.775218593841</v>
      </c>
      <c r="G34" s="7">
        <v>3156.5875045890825</v>
      </c>
      <c r="H34" s="7">
        <v>10827.221362970004</v>
      </c>
      <c r="I34" s="7">
        <v>5503.5539142197749</v>
      </c>
      <c r="J34" s="7">
        <v>698.90253068182244</v>
      </c>
      <c r="K34" s="7">
        <v>108783.59035016042</v>
      </c>
    </row>
    <row r="35" spans="1:11" ht="13.5" thickBot="1" x14ac:dyDescent="0.25">
      <c r="A35" s="6">
        <v>2018</v>
      </c>
      <c r="B35" s="7">
        <v>30752.026035364539</v>
      </c>
      <c r="C35" s="7">
        <v>204.04669355977819</v>
      </c>
      <c r="D35" s="7">
        <v>40852.384670354855</v>
      </c>
      <c r="E35" s="7">
        <v>219.20688329419087</v>
      </c>
      <c r="F35" s="7">
        <v>18126.312529859992</v>
      </c>
      <c r="G35" s="7">
        <v>3100.7063519002891</v>
      </c>
      <c r="H35" s="7">
        <v>10869.405256452254</v>
      </c>
      <c r="I35" s="7">
        <v>5534.9289624487383</v>
      </c>
      <c r="J35" s="7">
        <v>698.90253068182244</v>
      </c>
      <c r="K35" s="7">
        <v>109934.66633706249</v>
      </c>
    </row>
    <row r="36" spans="1:11" ht="13.5" thickBot="1" x14ac:dyDescent="0.25">
      <c r="A36" s="6">
        <v>2019</v>
      </c>
      <c r="B36" s="7">
        <v>31235.190160363036</v>
      </c>
      <c r="C36" s="7">
        <v>296.26863618935482</v>
      </c>
      <c r="D36" s="7">
        <v>41360.175062038979</v>
      </c>
      <c r="E36" s="7">
        <v>285.28815218982538</v>
      </c>
      <c r="F36" s="7">
        <v>18073.497137955866</v>
      </c>
      <c r="G36" s="7">
        <v>3066.9229884659576</v>
      </c>
      <c r="H36" s="7">
        <v>10905.218178439321</v>
      </c>
      <c r="I36" s="7">
        <v>5569.2125528103088</v>
      </c>
      <c r="J36" s="7">
        <v>698.90253068182244</v>
      </c>
      <c r="K36" s="7">
        <v>110909.11861075529</v>
      </c>
    </row>
    <row r="37" spans="1:11" ht="13.5" thickBot="1" x14ac:dyDescent="0.25">
      <c r="A37" s="6">
        <v>2020</v>
      </c>
      <c r="B37" s="7">
        <v>31913.059323583013</v>
      </c>
      <c r="C37" s="7">
        <v>408.57295746661043</v>
      </c>
      <c r="D37" s="7">
        <v>41951.540952756368</v>
      </c>
      <c r="E37" s="7">
        <v>352.90398154793235</v>
      </c>
      <c r="F37" s="7">
        <v>18061.111813307234</v>
      </c>
      <c r="G37" s="7">
        <v>3057.0896845175926</v>
      </c>
      <c r="H37" s="7">
        <v>10951.067273019995</v>
      </c>
      <c r="I37" s="7">
        <v>5604.6079784665963</v>
      </c>
      <c r="J37" s="7">
        <v>698.90253068182244</v>
      </c>
      <c r="K37" s="7">
        <v>112237.3795563326</v>
      </c>
    </row>
    <row r="38" spans="1:11" ht="13.5" thickBot="1" x14ac:dyDescent="0.25">
      <c r="A38" s="6">
        <v>2021</v>
      </c>
      <c r="B38" s="7">
        <v>32631.912203308955</v>
      </c>
      <c r="C38" s="7">
        <v>542.26731614361211</v>
      </c>
      <c r="D38" s="7">
        <v>42519.268004899975</v>
      </c>
      <c r="E38" s="7">
        <v>420.24803602223949</v>
      </c>
      <c r="F38" s="7">
        <v>18103.207320486305</v>
      </c>
      <c r="G38" s="7">
        <v>3043.6100058296634</v>
      </c>
      <c r="H38" s="7">
        <v>10998.316871501524</v>
      </c>
      <c r="I38" s="7">
        <v>5641.4714459199085</v>
      </c>
      <c r="J38" s="7">
        <v>698.90253068182244</v>
      </c>
      <c r="K38" s="7">
        <v>113636.68838262813</v>
      </c>
    </row>
    <row r="39" spans="1:11" ht="13.5" thickBot="1" x14ac:dyDescent="0.25">
      <c r="A39" s="6">
        <v>2022</v>
      </c>
      <c r="B39" s="7">
        <v>33355.435444235642</v>
      </c>
      <c r="C39" s="7">
        <v>699.10059566972302</v>
      </c>
      <c r="D39" s="7">
        <v>43058.339876241742</v>
      </c>
      <c r="E39" s="7">
        <v>484.58529844992091</v>
      </c>
      <c r="F39" s="7">
        <v>18177.913458995343</v>
      </c>
      <c r="G39" s="7">
        <v>3031.8620068173732</v>
      </c>
      <c r="H39" s="7">
        <v>11044.103880013299</v>
      </c>
      <c r="I39" s="7">
        <v>5736.4987575910473</v>
      </c>
      <c r="J39" s="7">
        <v>698.90253068182244</v>
      </c>
      <c r="K39" s="7">
        <v>115103.05595457627</v>
      </c>
    </row>
    <row r="40" spans="1:11" ht="13.5" thickBot="1" x14ac:dyDescent="0.25">
      <c r="A40" s="6">
        <v>2023</v>
      </c>
      <c r="B40" s="7">
        <v>34115.006948224487</v>
      </c>
      <c r="C40" s="7">
        <v>874.32387334423174</v>
      </c>
      <c r="D40" s="7">
        <v>43529.586460031358</v>
      </c>
      <c r="E40" s="7">
        <v>540.17646229402919</v>
      </c>
      <c r="F40" s="7">
        <v>18269.772722864931</v>
      </c>
      <c r="G40" s="7">
        <v>3023.5291249357165</v>
      </c>
      <c r="H40" s="7">
        <v>11089.170950424388</v>
      </c>
      <c r="I40" s="7">
        <v>5786.565983294222</v>
      </c>
      <c r="J40" s="7">
        <v>698.90253068182244</v>
      </c>
      <c r="K40" s="7">
        <v>116512.53472045691</v>
      </c>
    </row>
    <row r="41" spans="1:11" ht="13.5" thickBot="1" x14ac:dyDescent="0.25">
      <c r="A41" s="6">
        <v>2024</v>
      </c>
      <c r="B41" s="7">
        <v>34873.790000235116</v>
      </c>
      <c r="C41" s="7">
        <v>1058.1542234759193</v>
      </c>
      <c r="D41" s="7">
        <v>43977.791898167088</v>
      </c>
      <c r="E41" s="7">
        <v>583.25149427794793</v>
      </c>
      <c r="F41" s="7">
        <v>18353.28631107671</v>
      </c>
      <c r="G41" s="7">
        <v>3014.3378620218773</v>
      </c>
      <c r="H41" s="7">
        <v>11132.528200921315</v>
      </c>
      <c r="I41" s="7">
        <v>5838.2904959805128</v>
      </c>
      <c r="J41" s="7">
        <v>698.90253068182244</v>
      </c>
      <c r="K41" s="7">
        <v>117888.92729908443</v>
      </c>
    </row>
    <row r="42" spans="1:11" ht="13.5" thickBot="1" x14ac:dyDescent="0.25">
      <c r="A42" s="6">
        <v>2025</v>
      </c>
      <c r="B42" s="7">
        <v>35649.081823645167</v>
      </c>
      <c r="C42" s="7">
        <v>1264.2940880405831</v>
      </c>
      <c r="D42" s="7">
        <v>44398.687528766124</v>
      </c>
      <c r="E42" s="7">
        <v>614.96216774290451</v>
      </c>
      <c r="F42" s="7">
        <v>18407.420613563285</v>
      </c>
      <c r="G42" s="7">
        <v>3001.1535117804874</v>
      </c>
      <c r="H42" s="7">
        <v>11173.704047912153</v>
      </c>
      <c r="I42" s="7">
        <v>5907.1790507580408</v>
      </c>
      <c r="J42" s="7">
        <v>698.90253068182244</v>
      </c>
      <c r="K42" s="7">
        <v>119236.12910710709</v>
      </c>
    </row>
    <row r="43" spans="1:11" ht="13.5" thickBot="1" x14ac:dyDescent="0.25">
      <c r="A43" s="6">
        <v>2026</v>
      </c>
      <c r="B43" s="7">
        <v>36467.88353005793</v>
      </c>
      <c r="C43" s="7">
        <v>1511.6052668501047</v>
      </c>
      <c r="D43" s="7">
        <v>44810.603080479668</v>
      </c>
      <c r="E43" s="7">
        <v>644.82862712475776</v>
      </c>
      <c r="F43" s="7">
        <v>18441.402807513918</v>
      </c>
      <c r="G43" s="7">
        <v>2985.8412262598704</v>
      </c>
      <c r="H43" s="7">
        <v>11214.379298136615</v>
      </c>
      <c r="I43" s="7">
        <v>5956.2144337025538</v>
      </c>
      <c r="J43" s="7">
        <v>698.90253068182244</v>
      </c>
      <c r="K43" s="7">
        <v>120575.22690683238</v>
      </c>
    </row>
    <row r="44" spans="1:11" x14ac:dyDescent="0.2">
      <c r="A44" s="26" t="s">
        <v>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4.1" customHeight="1" x14ac:dyDescent="0.2">
      <c r="A45" s="26" t="s">
        <v>23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4.1" customHeight="1" x14ac:dyDescent="0.2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4.1" customHeight="1" x14ac:dyDescent="0.2">
      <c r="A47" s="4"/>
    </row>
    <row r="48" spans="1:11" ht="15.75" x14ac:dyDescent="0.25">
      <c r="A48" s="25" t="s">
        <v>25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2">
      <c r="A49" s="8" t="s">
        <v>26</v>
      </c>
      <c r="B49" s="12">
        <f>EXP((LN(B17/B7)/10))-1</f>
        <v>1.6634176703521852E-2</v>
      </c>
      <c r="C49" s="13" t="s">
        <v>61</v>
      </c>
      <c r="D49" s="12">
        <f>EXP((LN(D17/D7)/10))-1</f>
        <v>2.8519894534719148E-2</v>
      </c>
      <c r="E49" s="13" t="s">
        <v>61</v>
      </c>
      <c r="F49" s="12">
        <f t="shared" ref="F49:K49" si="0">EXP((LN(F17/F7)/10))-1</f>
        <v>5.607925347048015E-3</v>
      </c>
      <c r="G49" s="12">
        <f t="shared" si="0"/>
        <v>-1.5673628762664205E-2</v>
      </c>
      <c r="H49" s="12">
        <f t="shared" si="0"/>
        <v>-2.3145431877175326E-2</v>
      </c>
      <c r="I49" s="12">
        <f t="shared" si="0"/>
        <v>2.2392046382036623E-2</v>
      </c>
      <c r="J49" s="12">
        <f t="shared" si="0"/>
        <v>3.2035241134005243E-3</v>
      </c>
      <c r="K49" s="12">
        <f t="shared" si="0"/>
        <v>1.2521551424099719E-2</v>
      </c>
    </row>
    <row r="50" spans="1:11" x14ac:dyDescent="0.2">
      <c r="A50" s="8" t="s">
        <v>27</v>
      </c>
      <c r="B50" s="12">
        <f>EXP((LN(B30/B17)/13))-1</f>
        <v>2.8098753368686058E-3</v>
      </c>
      <c r="C50" s="13" t="s">
        <v>61</v>
      </c>
      <c r="D50" s="12">
        <f>EXP((LN(D30/D17)/13))-1</f>
        <v>1.0934757027927011E-2</v>
      </c>
      <c r="E50" s="13" t="s">
        <v>61</v>
      </c>
      <c r="F50" s="12">
        <f t="shared" ref="F50:K50" si="1">EXP((LN(F30/F17)/13))-1</f>
        <v>-1.4271632244946542E-2</v>
      </c>
      <c r="G50" s="12">
        <f t="shared" si="1"/>
        <v>7.7961275012554676E-3</v>
      </c>
      <c r="H50" s="12">
        <f t="shared" si="1"/>
        <v>7.4068417365338313E-3</v>
      </c>
      <c r="I50" s="12">
        <f t="shared" si="1"/>
        <v>6.249444675909821E-3</v>
      </c>
      <c r="J50" s="12">
        <f t="shared" si="1"/>
        <v>3.761236929133327E-3</v>
      </c>
      <c r="K50" s="12">
        <f t="shared" si="1"/>
        <v>3.1888855404982319E-3</v>
      </c>
    </row>
    <row r="51" spans="1:11" x14ac:dyDescent="0.2">
      <c r="A51" s="8" t="s">
        <v>28</v>
      </c>
      <c r="B51" s="12">
        <f t="shared" ref="B51:K51" si="2">EXP((LN(B32/B30)/2))-1</f>
        <v>5.2904288976489688E-3</v>
      </c>
      <c r="C51" s="12">
        <f t="shared" si="2"/>
        <v>0.49471649815792129</v>
      </c>
      <c r="D51" s="12">
        <f t="shared" si="2"/>
        <v>6.8833079522194751E-3</v>
      </c>
      <c r="E51" s="12">
        <f t="shared" si="2"/>
        <v>0.23383076184942286</v>
      </c>
      <c r="F51" s="12">
        <f t="shared" si="2"/>
        <v>1.1239763507377321E-2</v>
      </c>
      <c r="G51" s="12">
        <f t="shared" si="2"/>
        <v>8.8164575618838725E-3</v>
      </c>
      <c r="H51" s="12">
        <f t="shared" si="2"/>
        <v>3.1098919423550253E-2</v>
      </c>
      <c r="I51" s="12">
        <f t="shared" si="2"/>
        <v>1.0172508628380372E-2</v>
      </c>
      <c r="J51" s="12">
        <f t="shared" si="2"/>
        <v>0</v>
      </c>
      <c r="K51" s="12">
        <f t="shared" si="2"/>
        <v>9.7100273782426694E-3</v>
      </c>
    </row>
    <row r="52" spans="1:11" x14ac:dyDescent="0.2">
      <c r="A52" s="8" t="s">
        <v>60</v>
      </c>
      <c r="B52" s="12">
        <f t="shared" ref="B52:K52" si="3">EXP((LN(B43/B30)/13))-1</f>
        <v>1.6955596392126626E-2</v>
      </c>
      <c r="C52" s="12">
        <f t="shared" si="3"/>
        <v>0.4284551515613817</v>
      </c>
      <c r="D52" s="12">
        <f t="shared" si="3"/>
        <v>1.0913450971345995E-2</v>
      </c>
      <c r="E52" s="12">
        <f t="shared" si="3"/>
        <v>0.249120363260521</v>
      </c>
      <c r="F52" s="12">
        <f t="shared" si="3"/>
        <v>3.9349015300780277E-3</v>
      </c>
      <c r="G52" s="12">
        <f t="shared" si="3"/>
        <v>-4.8676657594690642E-3</v>
      </c>
      <c r="H52" s="12">
        <f t="shared" si="3"/>
        <v>7.701635372871829E-3</v>
      </c>
      <c r="I52" s="12">
        <f t="shared" si="3"/>
        <v>8.6303023836480364E-3</v>
      </c>
      <c r="J52" s="12">
        <f t="shared" si="3"/>
        <v>0</v>
      </c>
      <c r="K52" s="12">
        <f t="shared" si="3"/>
        <v>1.0621099138025336E-2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1" ht="15.95" customHeight="1" x14ac:dyDescent="0.2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18"/>
      <c r="K2" s="18"/>
    </row>
    <row r="3" spans="1:11" ht="15.95" customHeight="1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</row>
    <row r="4" spans="1:11" s="20" customFormat="1" ht="1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19"/>
      <c r="K4" s="19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23960.495708000002</v>
      </c>
      <c r="C7" s="7">
        <v>25316.874673615024</v>
      </c>
      <c r="D7" s="7">
        <v>17631.679399021999</v>
      </c>
      <c r="E7" s="7">
        <v>3111.6034233682694</v>
      </c>
      <c r="F7" s="7">
        <v>11654.588696000001</v>
      </c>
      <c r="G7" s="7">
        <v>3745.1109099324876</v>
      </c>
      <c r="H7" s="7">
        <v>644.65990500000021</v>
      </c>
      <c r="I7" s="7">
        <v>86065.01271493778</v>
      </c>
    </row>
    <row r="8" spans="1:11" ht="13.5" thickBot="1" x14ac:dyDescent="0.25">
      <c r="A8" s="6">
        <v>1991</v>
      </c>
      <c r="B8" s="7">
        <v>23294.746206</v>
      </c>
      <c r="C8" s="7">
        <v>25220.455840092607</v>
      </c>
      <c r="D8" s="7">
        <v>17048.702063069708</v>
      </c>
      <c r="E8" s="7">
        <v>2969.3860185125145</v>
      </c>
      <c r="F8" s="7">
        <v>8299.5536180000017</v>
      </c>
      <c r="G8" s="7">
        <v>3723.7631942149424</v>
      </c>
      <c r="H8" s="7">
        <v>645.10079199999996</v>
      </c>
      <c r="I8" s="7">
        <v>81201.707731889765</v>
      </c>
    </row>
    <row r="9" spans="1:11" ht="13.5" thickBot="1" x14ac:dyDescent="0.25">
      <c r="A9" s="6">
        <v>1992</v>
      </c>
      <c r="B9" s="7">
        <v>24469.994176</v>
      </c>
      <c r="C9" s="7">
        <v>26418.446107564705</v>
      </c>
      <c r="D9" s="7">
        <v>17121.172999999995</v>
      </c>
      <c r="E9" s="7">
        <v>2747.6329724089342</v>
      </c>
      <c r="F9" s="7">
        <v>7432.7456089352845</v>
      </c>
      <c r="G9" s="7">
        <v>3934.898055962507</v>
      </c>
      <c r="H9" s="7">
        <v>690.70069097367195</v>
      </c>
      <c r="I9" s="7">
        <v>82815.59061184508</v>
      </c>
    </row>
    <row r="10" spans="1:11" ht="13.5" thickBot="1" x14ac:dyDescent="0.25">
      <c r="A10" s="6">
        <v>1993</v>
      </c>
      <c r="B10" s="7">
        <v>23629.188358000003</v>
      </c>
      <c r="C10" s="7">
        <v>26649.183683202944</v>
      </c>
      <c r="D10" s="7">
        <v>16788.284</v>
      </c>
      <c r="E10" s="7">
        <v>2673.9417748854903</v>
      </c>
      <c r="F10" s="7">
        <v>7445.7984568142037</v>
      </c>
      <c r="G10" s="7">
        <v>3826.7645859976865</v>
      </c>
      <c r="H10" s="7">
        <v>679.38453699999991</v>
      </c>
      <c r="I10" s="7">
        <v>81692.545395900335</v>
      </c>
    </row>
    <row r="11" spans="1:11" ht="13.5" thickBot="1" x14ac:dyDescent="0.25">
      <c r="A11" s="6">
        <v>1994</v>
      </c>
      <c r="B11" s="7">
        <v>24451.278695000001</v>
      </c>
      <c r="C11" s="7">
        <v>27097.164767219598</v>
      </c>
      <c r="D11" s="7">
        <v>16801.87</v>
      </c>
      <c r="E11" s="7">
        <v>2542.3539485726005</v>
      </c>
      <c r="F11" s="7">
        <v>8955.2028598430388</v>
      </c>
      <c r="G11" s="7">
        <v>3725.3181653660272</v>
      </c>
      <c r="H11" s="7">
        <v>672.70180932830272</v>
      </c>
      <c r="I11" s="7">
        <v>84245.89024532956</v>
      </c>
    </row>
    <row r="12" spans="1:11" ht="13.5" thickBot="1" x14ac:dyDescent="0.25">
      <c r="A12" s="6">
        <v>1995</v>
      </c>
      <c r="B12" s="7">
        <v>24373.077739000004</v>
      </c>
      <c r="C12" s="7">
        <v>27398.477872208146</v>
      </c>
      <c r="D12" s="7">
        <v>17263.867000000006</v>
      </c>
      <c r="E12" s="7">
        <v>2885.4991497593851</v>
      </c>
      <c r="F12" s="7">
        <v>6755.2636939999975</v>
      </c>
      <c r="G12" s="7">
        <v>3899.9174250807737</v>
      </c>
      <c r="H12" s="7">
        <v>629.90806273806425</v>
      </c>
      <c r="I12" s="7">
        <v>83206.010942786379</v>
      </c>
    </row>
    <row r="13" spans="1:11" ht="13.5" thickBot="1" x14ac:dyDescent="0.25">
      <c r="A13" s="6">
        <v>1996</v>
      </c>
      <c r="B13" s="7">
        <v>25023.673911500002</v>
      </c>
      <c r="C13" s="7">
        <v>28370.211009644547</v>
      </c>
      <c r="D13" s="7">
        <v>17662.270000000004</v>
      </c>
      <c r="E13" s="7">
        <v>2951.0798720733692</v>
      </c>
      <c r="F13" s="7">
        <v>8382.481295178688</v>
      </c>
      <c r="G13" s="7">
        <v>3886.7684498568478</v>
      </c>
      <c r="H13" s="7">
        <v>643.94899820325372</v>
      </c>
      <c r="I13" s="7">
        <v>86920.433536456709</v>
      </c>
    </row>
    <row r="14" spans="1:11" ht="13.5" thickBot="1" x14ac:dyDescent="0.25">
      <c r="A14" s="6">
        <v>1997</v>
      </c>
      <c r="B14" s="7">
        <v>25556.228385899998</v>
      </c>
      <c r="C14" s="7">
        <v>29311.759010708283</v>
      </c>
      <c r="D14" s="7">
        <v>18021.63</v>
      </c>
      <c r="E14" s="7">
        <v>2987.373034707522</v>
      </c>
      <c r="F14" s="7">
        <v>9081.1193915732365</v>
      </c>
      <c r="G14" s="7">
        <v>4460.6391997877636</v>
      </c>
      <c r="H14" s="7">
        <v>663.11242389039671</v>
      </c>
      <c r="I14" s="7">
        <v>90081.8614465672</v>
      </c>
    </row>
    <row r="15" spans="1:11" ht="13.5" thickBot="1" x14ac:dyDescent="0.25">
      <c r="A15" s="6">
        <v>1998</v>
      </c>
      <c r="B15" s="7">
        <v>26033.548437000005</v>
      </c>
      <c r="C15" s="7">
        <v>31339.41613961463</v>
      </c>
      <c r="D15" s="7">
        <v>16785.948</v>
      </c>
      <c r="E15" s="7">
        <v>2649.1264749617335</v>
      </c>
      <c r="F15" s="7">
        <v>6590.8376295755161</v>
      </c>
      <c r="G15" s="7">
        <v>4412.5540792347929</v>
      </c>
      <c r="H15" s="7">
        <v>693.42191746966569</v>
      </c>
      <c r="I15" s="7">
        <v>88504.852677856339</v>
      </c>
    </row>
    <row r="16" spans="1:11" ht="13.5" thickBot="1" x14ac:dyDescent="0.25">
      <c r="A16" s="6">
        <v>1999</v>
      </c>
      <c r="B16" s="7">
        <v>26005.825043000001</v>
      </c>
      <c r="C16" s="7">
        <v>31864.030975609723</v>
      </c>
      <c r="D16" s="7">
        <v>18518.353000000003</v>
      </c>
      <c r="E16" s="7">
        <v>2256.2113232230936</v>
      </c>
      <c r="F16" s="7">
        <v>8561.5664513764805</v>
      </c>
      <c r="G16" s="7">
        <v>4451.9293323879901</v>
      </c>
      <c r="H16" s="7">
        <v>665.0103466657805</v>
      </c>
      <c r="I16" s="7">
        <v>92322.926472263061</v>
      </c>
    </row>
    <row r="17" spans="1:9" ht="13.5" thickBot="1" x14ac:dyDescent="0.25">
      <c r="A17" s="6">
        <v>2000</v>
      </c>
      <c r="B17" s="7">
        <v>28257.855000000003</v>
      </c>
      <c r="C17" s="7">
        <v>33612.550628653284</v>
      </c>
      <c r="D17" s="7">
        <v>18654.886000000006</v>
      </c>
      <c r="E17" s="7">
        <v>2688.6739958134185</v>
      </c>
      <c r="F17" s="7">
        <v>9221.3831833495933</v>
      </c>
      <c r="G17" s="7">
        <v>4586.7164298983444</v>
      </c>
      <c r="H17" s="7">
        <v>665.6120120478846</v>
      </c>
      <c r="I17" s="7">
        <v>97687.677249762535</v>
      </c>
    </row>
    <row r="18" spans="1:9" ht="13.5" thickBot="1" x14ac:dyDescent="0.25">
      <c r="A18" s="6">
        <v>2001</v>
      </c>
      <c r="B18" s="7">
        <v>26417.923999999999</v>
      </c>
      <c r="C18" s="7">
        <v>33471.904765192274</v>
      </c>
      <c r="D18" s="7">
        <v>16869.469999999998</v>
      </c>
      <c r="E18" s="7">
        <v>1629.8200000000006</v>
      </c>
      <c r="F18" s="7">
        <v>10217.464700433191</v>
      </c>
      <c r="G18" s="7">
        <v>4016.0030695955156</v>
      </c>
      <c r="H18" s="7">
        <v>715.34974285796875</v>
      </c>
      <c r="I18" s="7">
        <v>93337.936278078967</v>
      </c>
    </row>
    <row r="19" spans="1:9" ht="13.5" thickBot="1" x14ac:dyDescent="0.25">
      <c r="A19" s="6">
        <v>2002</v>
      </c>
      <c r="B19" s="7">
        <v>26809.353999999999</v>
      </c>
      <c r="C19" s="7">
        <v>33808.060055557551</v>
      </c>
      <c r="D19" s="7">
        <v>17411.584000000003</v>
      </c>
      <c r="E19" s="7">
        <v>1515.7419632000003</v>
      </c>
      <c r="F19" s="7">
        <v>12022.01384548498</v>
      </c>
      <c r="G19" s="7">
        <v>3848.6014303253928</v>
      </c>
      <c r="H19" s="7">
        <v>724.91209557874981</v>
      </c>
      <c r="I19" s="7">
        <v>96140.267390146662</v>
      </c>
    </row>
    <row r="20" spans="1:9" ht="13.5" thickBot="1" x14ac:dyDescent="0.25">
      <c r="A20" s="6">
        <v>2003</v>
      </c>
      <c r="B20" s="7">
        <v>29057.587000000007</v>
      </c>
      <c r="C20" s="7">
        <v>36296.161585553702</v>
      </c>
      <c r="D20" s="7">
        <v>15422.8001249793</v>
      </c>
      <c r="E20" s="7">
        <v>1509.7708034799998</v>
      </c>
      <c r="F20" s="7">
        <v>10960.55825879757</v>
      </c>
      <c r="G20" s="7">
        <v>4082.1101805755011</v>
      </c>
      <c r="H20" s="7">
        <v>720.45288602951837</v>
      </c>
      <c r="I20" s="7">
        <v>98049.440839415605</v>
      </c>
    </row>
    <row r="21" spans="1:9" ht="13.5" thickBot="1" x14ac:dyDescent="0.25">
      <c r="A21" s="6">
        <v>2004</v>
      </c>
      <c r="B21" s="7">
        <v>29906.099000000002</v>
      </c>
      <c r="C21" s="7">
        <v>36406.369816212893</v>
      </c>
      <c r="D21" s="7">
        <v>16283.665172437826</v>
      </c>
      <c r="E21" s="7">
        <v>2039.0936390062407</v>
      </c>
      <c r="F21" s="7">
        <v>12301.145936615751</v>
      </c>
      <c r="G21" s="7">
        <v>4154.7695232451761</v>
      </c>
      <c r="H21" s="7">
        <v>720.41527882885464</v>
      </c>
      <c r="I21" s="7">
        <v>101811.55836634676</v>
      </c>
    </row>
    <row r="22" spans="1:9" ht="13.5" thickBot="1" x14ac:dyDescent="0.25">
      <c r="A22" s="6">
        <v>2005</v>
      </c>
      <c r="B22" s="7">
        <v>30821.449999999997</v>
      </c>
      <c r="C22" s="7">
        <v>36780.47389648424</v>
      </c>
      <c r="D22" s="7">
        <v>16338.289371666247</v>
      </c>
      <c r="E22" s="7">
        <v>2045.6944004621937</v>
      </c>
      <c r="F22" s="7">
        <v>10685.064989295164</v>
      </c>
      <c r="G22" s="7">
        <v>4730.1911071622817</v>
      </c>
      <c r="H22" s="7">
        <v>721.59664885614768</v>
      </c>
      <c r="I22" s="7">
        <v>102122.76041392627</v>
      </c>
    </row>
    <row r="23" spans="1:9" ht="13.5" thickBot="1" x14ac:dyDescent="0.25">
      <c r="A23" s="6">
        <v>2006</v>
      </c>
      <c r="B23" s="7">
        <v>32220.500324681372</v>
      </c>
      <c r="C23" s="7">
        <v>38277.628852953952</v>
      </c>
      <c r="D23" s="7">
        <v>15943.885109509458</v>
      </c>
      <c r="E23" s="7">
        <v>2029.807300361945</v>
      </c>
      <c r="F23" s="7">
        <v>11508.516293808103</v>
      </c>
      <c r="G23" s="7">
        <v>4751.505664256928</v>
      </c>
      <c r="H23" s="7">
        <v>723.33281718407784</v>
      </c>
      <c r="I23" s="7">
        <v>105455.17636275585</v>
      </c>
    </row>
    <row r="24" spans="1:9" ht="13.5" thickBot="1" x14ac:dyDescent="0.25">
      <c r="A24" s="6">
        <v>2007</v>
      </c>
      <c r="B24" s="7">
        <v>32030.983054999997</v>
      </c>
      <c r="C24" s="7">
        <v>37782.402062098423</v>
      </c>
      <c r="D24" s="7">
        <v>16422.936960149946</v>
      </c>
      <c r="E24" s="7">
        <v>2064.0333972219355</v>
      </c>
      <c r="F24" s="7">
        <v>11973.621514256762</v>
      </c>
      <c r="G24" s="7">
        <v>4848.1229379512124</v>
      </c>
      <c r="H24" s="7">
        <v>719.39153325847451</v>
      </c>
      <c r="I24" s="7">
        <v>105841.49145993676</v>
      </c>
    </row>
    <row r="25" spans="1:9" ht="13.5" thickBot="1" x14ac:dyDescent="0.25">
      <c r="A25" s="6">
        <v>2008</v>
      </c>
      <c r="B25" s="7">
        <v>32867.242746010008</v>
      </c>
      <c r="C25" s="7">
        <v>38567.854700055294</v>
      </c>
      <c r="D25" s="7">
        <v>15738.886507811303</v>
      </c>
      <c r="E25" s="7">
        <v>2115.704130005779</v>
      </c>
      <c r="F25" s="7">
        <v>10090.660061185916</v>
      </c>
      <c r="G25" s="7">
        <v>4904.4046374918271</v>
      </c>
      <c r="H25" s="7">
        <v>735.53793978532235</v>
      </c>
      <c r="I25" s="7">
        <v>105020.29072234545</v>
      </c>
    </row>
    <row r="26" spans="1:9" ht="13.5" thickBot="1" x14ac:dyDescent="0.25">
      <c r="A26" s="6">
        <v>2009</v>
      </c>
      <c r="B26" s="7">
        <v>32335.616184582574</v>
      </c>
      <c r="C26" s="7">
        <v>37444.724842182361</v>
      </c>
      <c r="D26" s="7">
        <v>13472.684496518865</v>
      </c>
      <c r="E26" s="7">
        <v>2047.5258977830947</v>
      </c>
      <c r="F26" s="7">
        <v>10042.766741527912</v>
      </c>
      <c r="G26" s="7">
        <v>4680.939143595785</v>
      </c>
      <c r="H26" s="7">
        <v>573.90352827940819</v>
      </c>
      <c r="I26" s="7">
        <v>100598.16083446999</v>
      </c>
    </row>
    <row r="27" spans="1:9" ht="13.5" thickBot="1" x14ac:dyDescent="0.25">
      <c r="A27" s="6">
        <v>2010</v>
      </c>
      <c r="B27" s="7">
        <v>30907.384828564536</v>
      </c>
      <c r="C27" s="7">
        <v>36025.85249379056</v>
      </c>
      <c r="D27" s="7">
        <v>13990.131064618341</v>
      </c>
      <c r="E27" s="7">
        <v>1854.3755970970992</v>
      </c>
      <c r="F27" s="7">
        <v>10744.08644965967</v>
      </c>
      <c r="G27" s="7">
        <v>4599.8676079817842</v>
      </c>
      <c r="H27" s="7">
        <v>549.42325271685888</v>
      </c>
      <c r="I27" s="7">
        <v>98671.121294428856</v>
      </c>
    </row>
    <row r="28" spans="1:9" ht="13.5" thickBot="1" x14ac:dyDescent="0.25">
      <c r="A28" s="6">
        <v>2011</v>
      </c>
      <c r="B28" s="7">
        <v>31369.014683668069</v>
      </c>
      <c r="C28" s="7">
        <v>36188.829310243636</v>
      </c>
      <c r="D28" s="7">
        <v>14088.463524381432</v>
      </c>
      <c r="E28" s="7">
        <v>1901.5055129396819</v>
      </c>
      <c r="F28" s="7">
        <v>10841.705875659662</v>
      </c>
      <c r="G28" s="7">
        <v>4730.9195688600439</v>
      </c>
      <c r="H28" s="7">
        <v>525.20873526000003</v>
      </c>
      <c r="I28" s="7">
        <v>99645.647211012532</v>
      </c>
    </row>
    <row r="29" spans="1:9" ht="13.5" thickBot="1" x14ac:dyDescent="0.25">
      <c r="A29" s="6">
        <v>2012</v>
      </c>
      <c r="B29" s="7">
        <v>32610.15646168001</v>
      </c>
      <c r="C29" s="7">
        <v>37057.352841389846</v>
      </c>
      <c r="D29" s="7">
        <v>14329.991337295956</v>
      </c>
      <c r="E29" s="7">
        <v>1958.0288755671481</v>
      </c>
      <c r="F29" s="7">
        <v>10873.450981513812</v>
      </c>
      <c r="G29" s="7">
        <v>4753.9518541200569</v>
      </c>
      <c r="H29" s="7">
        <v>525.52999254999986</v>
      </c>
      <c r="I29" s="7">
        <v>102108.46234411682</v>
      </c>
    </row>
    <row r="30" spans="1:9" ht="13.5" thickBot="1" x14ac:dyDescent="0.25">
      <c r="A30" s="6">
        <v>2013</v>
      </c>
      <c r="B30" s="7">
        <v>28898.004013922884</v>
      </c>
      <c r="C30" s="7">
        <v>37857.258847658399</v>
      </c>
      <c r="D30" s="7">
        <v>14534.806459174493</v>
      </c>
      <c r="E30" s="7">
        <v>2072.2487216992531</v>
      </c>
      <c r="F30" s="7">
        <v>10104.193523699805</v>
      </c>
      <c r="G30" s="7">
        <v>4983.3136855947523</v>
      </c>
      <c r="H30" s="7">
        <v>698.90253068182244</v>
      </c>
      <c r="I30" s="7">
        <v>99148.727782431422</v>
      </c>
    </row>
    <row r="31" spans="1:9" ht="13.5" thickBot="1" x14ac:dyDescent="0.25">
      <c r="A31" s="6">
        <v>2014</v>
      </c>
      <c r="B31" s="7">
        <v>28448.376923990334</v>
      </c>
      <c r="C31" s="7">
        <v>37320.771665043554</v>
      </c>
      <c r="D31" s="7">
        <v>14739.874055593482</v>
      </c>
      <c r="E31" s="7">
        <v>2065.3171359299454</v>
      </c>
      <c r="F31" s="7">
        <v>10857.874711638948</v>
      </c>
      <c r="G31" s="7">
        <v>5045.7825415875786</v>
      </c>
      <c r="H31" s="7">
        <v>698.90253068182244</v>
      </c>
      <c r="I31" s="7">
        <v>99176.899564465668</v>
      </c>
    </row>
    <row r="32" spans="1:9" ht="13.5" thickBot="1" x14ac:dyDescent="0.25">
      <c r="A32" s="6">
        <v>2015</v>
      </c>
      <c r="B32" s="7">
        <v>28466.95904007354</v>
      </c>
      <c r="C32" s="7">
        <v>37727.821940366099</v>
      </c>
      <c r="D32" s="7">
        <v>14932.425394425109</v>
      </c>
      <c r="E32" s="7">
        <v>2128.9646811306056</v>
      </c>
      <c r="F32" s="7">
        <v>10745.855157272244</v>
      </c>
      <c r="G32" s="7">
        <v>5091.1833154078377</v>
      </c>
      <c r="H32" s="7">
        <v>698.90253068182244</v>
      </c>
      <c r="I32" s="7">
        <v>99792.112059357256</v>
      </c>
    </row>
    <row r="33" spans="1:11" ht="13.5" thickBot="1" x14ac:dyDescent="0.25">
      <c r="A33" s="6">
        <v>2016</v>
      </c>
      <c r="B33" s="7">
        <v>28237.033472223095</v>
      </c>
      <c r="C33" s="7">
        <v>37854.261204424096</v>
      </c>
      <c r="D33" s="7">
        <v>15086.050411139948</v>
      </c>
      <c r="E33" s="7">
        <v>2081.4395662587458</v>
      </c>
      <c r="F33" s="7">
        <v>10760.100615365667</v>
      </c>
      <c r="G33" s="7">
        <v>5124.091333567987</v>
      </c>
      <c r="H33" s="7">
        <v>698.90253068182244</v>
      </c>
      <c r="I33" s="7">
        <v>99841.87913366135</v>
      </c>
      <c r="K33" s="15" t="s">
        <v>0</v>
      </c>
    </row>
    <row r="34" spans="1:11" ht="13.5" thickBot="1" x14ac:dyDescent="0.25">
      <c r="A34" s="6">
        <v>2017</v>
      </c>
      <c r="B34" s="7">
        <v>28500.11497685677</v>
      </c>
      <c r="C34" s="7">
        <v>38179.254254025116</v>
      </c>
      <c r="D34" s="7">
        <v>15117.345713018483</v>
      </c>
      <c r="E34" s="7">
        <v>2048.190094946548</v>
      </c>
      <c r="F34" s="7">
        <v>10782.644651930912</v>
      </c>
      <c r="G34" s="7">
        <v>5160.0374495013584</v>
      </c>
      <c r="H34" s="7">
        <v>698.90253068182244</v>
      </c>
      <c r="I34" s="7">
        <v>100486.489670961</v>
      </c>
    </row>
    <row r="35" spans="1:11" ht="13.5" thickBot="1" x14ac:dyDescent="0.25">
      <c r="A35" s="6">
        <v>2018</v>
      </c>
      <c r="B35" s="7">
        <v>28679.814329433357</v>
      </c>
      <c r="C35" s="7">
        <v>38714.136576658835</v>
      </c>
      <c r="D35" s="7">
        <v>15141.778737350451</v>
      </c>
      <c r="E35" s="7">
        <v>1992.4883333541802</v>
      </c>
      <c r="F35" s="7">
        <v>10825.092302523553</v>
      </c>
      <c r="G35" s="7">
        <v>5192.0410017490485</v>
      </c>
      <c r="H35" s="7">
        <v>698.90253068182244</v>
      </c>
      <c r="I35" s="7">
        <v>101244.25381175124</v>
      </c>
    </row>
    <row r="36" spans="1:11" ht="13.5" thickBot="1" x14ac:dyDescent="0.25">
      <c r="A36" s="6">
        <v>2019</v>
      </c>
      <c r="B36" s="7">
        <v>28819.390667480155</v>
      </c>
      <c r="C36" s="7">
        <v>39092.081403037788</v>
      </c>
      <c r="D36" s="7">
        <v>15089.849964501887</v>
      </c>
      <c r="E36" s="7">
        <v>1958.8825671053096</v>
      </c>
      <c r="F36" s="7">
        <v>10861.166344049907</v>
      </c>
      <c r="G36" s="7">
        <v>5226.9456491480196</v>
      </c>
      <c r="H36" s="7">
        <v>698.90253068182244</v>
      </c>
      <c r="I36" s="7">
        <v>101747.2191260049</v>
      </c>
    </row>
    <row r="37" spans="1:11" ht="13.5" thickBot="1" x14ac:dyDescent="0.25">
      <c r="A37" s="6">
        <v>2020</v>
      </c>
      <c r="B37" s="7">
        <v>29089.177300132789</v>
      </c>
      <c r="C37" s="7">
        <v>39545.758109490722</v>
      </c>
      <c r="D37" s="7">
        <v>15078.342250363479</v>
      </c>
      <c r="E37" s="7">
        <v>1949.225084370551</v>
      </c>
      <c r="F37" s="7">
        <v>10907.273946974476</v>
      </c>
      <c r="G37" s="7">
        <v>5262.9547128525501</v>
      </c>
      <c r="H37" s="7">
        <v>698.90253068182244</v>
      </c>
      <c r="I37" s="7">
        <v>102531.63393486639</v>
      </c>
    </row>
    <row r="38" spans="1:11" ht="13.5" thickBot="1" x14ac:dyDescent="0.25">
      <c r="A38" s="6">
        <v>2021</v>
      </c>
      <c r="B38" s="7">
        <v>29336.026814399218</v>
      </c>
      <c r="C38" s="7">
        <v>39973.925057369655</v>
      </c>
      <c r="D38" s="7">
        <v>15121.306443898698</v>
      </c>
      <c r="E38" s="7">
        <v>1935.9194686840924</v>
      </c>
      <c r="F38" s="7">
        <v>10954.779468716459</v>
      </c>
      <c r="G38" s="7">
        <v>5300.4244252180879</v>
      </c>
      <c r="H38" s="7">
        <v>698.90253068182244</v>
      </c>
      <c r="I38" s="7">
        <v>103321.28420896803</v>
      </c>
    </row>
    <row r="39" spans="1:11" ht="13.5" thickBot="1" x14ac:dyDescent="0.25">
      <c r="A39" s="6">
        <v>2022</v>
      </c>
      <c r="B39" s="7">
        <v>29525.256420990569</v>
      </c>
      <c r="C39" s="7">
        <v>40371.477799947563</v>
      </c>
      <c r="D39" s="7">
        <v>15196.872427929393</v>
      </c>
      <c r="E39" s="7">
        <v>1924.3437920432577</v>
      </c>
      <c r="F39" s="7">
        <v>11000.819841256085</v>
      </c>
      <c r="G39" s="7">
        <v>5396.0506123265732</v>
      </c>
      <c r="H39" s="7">
        <v>698.90253068182244</v>
      </c>
      <c r="I39" s="7">
        <v>104113.72342517528</v>
      </c>
    </row>
    <row r="40" spans="1:11" ht="13.5" thickBot="1" x14ac:dyDescent="0.25">
      <c r="A40" s="6">
        <v>2023</v>
      </c>
      <c r="B40" s="7">
        <v>29691.092399878864</v>
      </c>
      <c r="C40" s="7">
        <v>40707.17989156433</v>
      </c>
      <c r="D40" s="7">
        <v>15289.582778735652</v>
      </c>
      <c r="E40" s="7">
        <v>1916.1815093093423</v>
      </c>
      <c r="F40" s="7">
        <v>11046.137742054747</v>
      </c>
      <c r="G40" s="7">
        <v>5446.7093654059336</v>
      </c>
      <c r="H40" s="7">
        <v>698.90253068182244</v>
      </c>
      <c r="I40" s="7">
        <v>104795.7862176307</v>
      </c>
    </row>
    <row r="41" spans="1:11" ht="13.5" thickBot="1" x14ac:dyDescent="0.25">
      <c r="A41" s="6">
        <v>2024</v>
      </c>
      <c r="B41" s="7">
        <v>29803.482753404627</v>
      </c>
      <c r="C41" s="7">
        <v>41019.715567519735</v>
      </c>
      <c r="D41" s="7">
        <v>15373.938776479776</v>
      </c>
      <c r="E41" s="7">
        <v>1907.1591395517669</v>
      </c>
      <c r="F41" s="7">
        <v>11089.743314635371</v>
      </c>
      <c r="G41" s="7">
        <v>5499.018076515591</v>
      </c>
      <c r="H41" s="7">
        <v>698.90253068182244</v>
      </c>
      <c r="I41" s="7">
        <v>105391.96015878869</v>
      </c>
    </row>
    <row r="42" spans="1:11" ht="13.5" thickBot="1" x14ac:dyDescent="0.25">
      <c r="A42" s="6">
        <v>2025</v>
      </c>
      <c r="B42" s="7">
        <v>29885.854609527501</v>
      </c>
      <c r="C42" s="7">
        <v>41304.587052961622</v>
      </c>
      <c r="D42" s="7">
        <v>15428.906891207014</v>
      </c>
      <c r="E42" s="7">
        <v>1894.141993535078</v>
      </c>
      <c r="F42" s="7">
        <v>11131.165000489067</v>
      </c>
      <c r="G42" s="7">
        <v>5568.4835175060307</v>
      </c>
      <c r="H42" s="7">
        <v>698.90253068182244</v>
      </c>
      <c r="I42" s="7">
        <v>105912.04159590811</v>
      </c>
    </row>
    <row r="43" spans="1:11" ht="13.5" thickBot="1" x14ac:dyDescent="0.25">
      <c r="A43" s="6">
        <v>2026</v>
      </c>
      <c r="B43" s="7">
        <v>29974.227755432996</v>
      </c>
      <c r="C43" s="7">
        <v>41588.350578521909</v>
      </c>
      <c r="D43" s="7">
        <v>15463.71437915169</v>
      </c>
      <c r="E43" s="7">
        <v>1878.9952401969151</v>
      </c>
      <c r="F43" s="7">
        <v>11172.083631187761</v>
      </c>
      <c r="G43" s="7">
        <v>5618.0884887660559</v>
      </c>
      <c r="H43" s="7">
        <v>698.90253068182244</v>
      </c>
      <c r="I43" s="7">
        <v>106394.36260393915</v>
      </c>
    </row>
    <row r="44" spans="1:11" x14ac:dyDescent="0.2">
      <c r="A44" s="26" t="s">
        <v>0</v>
      </c>
      <c r="B44" s="26"/>
      <c r="C44" s="26"/>
      <c r="D44" s="26"/>
      <c r="E44" s="26"/>
      <c r="F44" s="26"/>
      <c r="G44" s="26"/>
      <c r="H44" s="26"/>
      <c r="I44" s="26"/>
    </row>
    <row r="45" spans="1:11" ht="14.1" customHeight="1" x14ac:dyDescent="0.2">
      <c r="A45" s="26" t="s">
        <v>31</v>
      </c>
      <c r="B45" s="26"/>
      <c r="C45" s="26"/>
      <c r="D45" s="26"/>
      <c r="E45" s="26"/>
      <c r="F45" s="26"/>
      <c r="G45" s="26"/>
      <c r="H45" s="26"/>
      <c r="I45" s="26"/>
    </row>
    <row r="46" spans="1:11" ht="14.1" customHeight="1" x14ac:dyDescent="0.2">
      <c r="A46" s="4"/>
    </row>
    <row r="47" spans="1:11" ht="15.75" x14ac:dyDescent="0.25">
      <c r="A47" s="25" t="s">
        <v>25</v>
      </c>
      <c r="B47" s="25"/>
      <c r="C47" s="25"/>
      <c r="D47" s="25"/>
      <c r="E47" s="25"/>
      <c r="F47" s="25"/>
      <c r="G47" s="25"/>
      <c r="H47" s="25"/>
      <c r="I47" s="25"/>
    </row>
    <row r="48" spans="1:11" x14ac:dyDescent="0.2">
      <c r="A48" s="8" t="s">
        <v>26</v>
      </c>
      <c r="B48" s="12">
        <f t="shared" ref="B48:I48" si="0">EXP((LN(B17/B7)/10))-1</f>
        <v>1.6633319582421757E-2</v>
      </c>
      <c r="C48" s="12">
        <f t="shared" si="0"/>
        <v>2.8748317089961395E-2</v>
      </c>
      <c r="D48" s="12">
        <f t="shared" si="0"/>
        <v>5.657025457320719E-3</v>
      </c>
      <c r="E48" s="12">
        <f t="shared" si="0"/>
        <v>-1.4502809255532489E-2</v>
      </c>
      <c r="F48" s="12">
        <f t="shared" si="0"/>
        <v>-2.3145431877175326E-2</v>
      </c>
      <c r="G48" s="12">
        <f t="shared" si="0"/>
        <v>2.0478174661354043E-2</v>
      </c>
      <c r="H48" s="12">
        <f t="shared" si="0"/>
        <v>3.2035241134005243E-3</v>
      </c>
      <c r="I48" s="12">
        <f t="shared" si="0"/>
        <v>1.2747814403845759E-2</v>
      </c>
    </row>
    <row r="49" spans="1:9" x14ac:dyDescent="0.2">
      <c r="A49" s="8" t="s">
        <v>27</v>
      </c>
      <c r="B49" s="12">
        <f t="shared" ref="B49:I49" si="1">EXP((LN(B30/B17)/13))-1</f>
        <v>1.7246436001268073E-3</v>
      </c>
      <c r="C49" s="12">
        <f t="shared" si="1"/>
        <v>9.1899097417087461E-3</v>
      </c>
      <c r="D49" s="12">
        <f t="shared" si="1"/>
        <v>-1.9013977252889336E-2</v>
      </c>
      <c r="E49" s="12">
        <f t="shared" si="1"/>
        <v>-1.9832524947634989E-2</v>
      </c>
      <c r="F49" s="12">
        <f t="shared" si="1"/>
        <v>7.0575178624621149E-3</v>
      </c>
      <c r="G49" s="12">
        <f t="shared" si="1"/>
        <v>6.3996736646547703E-3</v>
      </c>
      <c r="H49" s="12">
        <f t="shared" si="1"/>
        <v>3.761236929133327E-3</v>
      </c>
      <c r="I49" s="12">
        <f t="shared" si="1"/>
        <v>1.1426216033236791E-3</v>
      </c>
    </row>
    <row r="50" spans="1:9" x14ac:dyDescent="0.2">
      <c r="A50" s="8" t="s">
        <v>28</v>
      </c>
      <c r="B50" s="12">
        <f t="shared" ref="B50:I50" si="2">EXP((LN(B32/B30)/2))-1</f>
        <v>-7.4860611463961613E-3</v>
      </c>
      <c r="C50" s="12">
        <f t="shared" si="2"/>
        <v>-1.7110025856448274E-3</v>
      </c>
      <c r="D50" s="12">
        <f t="shared" si="2"/>
        <v>1.3585876066148028E-2</v>
      </c>
      <c r="E50" s="12">
        <f t="shared" si="2"/>
        <v>1.359226610117803E-2</v>
      </c>
      <c r="F50" s="12">
        <f t="shared" si="2"/>
        <v>3.1263539412980101E-2</v>
      </c>
      <c r="G50" s="12">
        <f t="shared" si="2"/>
        <v>1.0765138350780523E-2</v>
      </c>
      <c r="H50" s="12">
        <f t="shared" si="2"/>
        <v>0</v>
      </c>
      <c r="I50" s="12">
        <f t="shared" si="2"/>
        <v>3.2392947477570821E-3</v>
      </c>
    </row>
    <row r="51" spans="1:9" x14ac:dyDescent="0.2">
      <c r="A51" s="8" t="s">
        <v>60</v>
      </c>
      <c r="B51" s="12">
        <f t="shared" ref="B51:I51" si="3">EXP((LN(B43/B30)/13))-1</f>
        <v>2.8166832772797967E-3</v>
      </c>
      <c r="C51" s="12">
        <f t="shared" si="3"/>
        <v>7.2567692767750991E-3</v>
      </c>
      <c r="D51" s="12">
        <f t="shared" si="3"/>
        <v>4.7767612352038746E-3</v>
      </c>
      <c r="E51" s="12">
        <f t="shared" si="3"/>
        <v>-7.5022679272757076E-3</v>
      </c>
      <c r="F51" s="12">
        <f t="shared" si="3"/>
        <v>7.7582168084875391E-3</v>
      </c>
      <c r="G51" s="12">
        <f t="shared" si="3"/>
        <v>9.2654619264675997E-3</v>
      </c>
      <c r="H51" s="12">
        <f t="shared" si="3"/>
        <v>0</v>
      </c>
      <c r="I51" s="12">
        <f t="shared" si="3"/>
        <v>5.4402500011496713E-3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4:I4"/>
    <mergeCell ref="A2:I2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"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</row>
    <row r="2" spans="1:11" ht="15.75" customHeight="1" x14ac:dyDescent="0.2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95" customHeight="1" x14ac:dyDescent="0.25">
      <c r="A3" s="23" t="s">
        <v>32</v>
      </c>
      <c r="B3" s="23"/>
      <c r="C3" s="23"/>
      <c r="D3" s="23"/>
      <c r="E3" s="23"/>
      <c r="F3" s="23"/>
      <c r="G3" s="23"/>
      <c r="H3" s="23"/>
    </row>
    <row r="4" spans="1:11" s="20" customFormat="1" ht="1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19"/>
      <c r="J4" s="19"/>
      <c r="K4" s="19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89041.277414203156</v>
      </c>
      <c r="C7" s="7">
        <v>5658.1825646157731</v>
      </c>
      <c r="D7" s="7">
        <v>94699.459978818923</v>
      </c>
      <c r="E7" s="7">
        <v>2976.2646992653681</v>
      </c>
      <c r="F7" s="7">
        <v>0</v>
      </c>
      <c r="G7" s="7">
        <v>2976.2646992653681</v>
      </c>
      <c r="H7" s="7">
        <v>91723.195279553562</v>
      </c>
    </row>
    <row r="8" spans="1:11" ht="13.5" thickBot="1" x14ac:dyDescent="0.25">
      <c r="A8" s="6">
        <v>1991</v>
      </c>
      <c r="B8" s="7">
        <v>84216.752099170364</v>
      </c>
      <c r="C8" s="7">
        <v>5427.5812257685084</v>
      </c>
      <c r="D8" s="7">
        <v>89644.333324938867</v>
      </c>
      <c r="E8" s="7">
        <v>3015.0443672805941</v>
      </c>
      <c r="F8" s="7">
        <v>0</v>
      </c>
      <c r="G8" s="7">
        <v>3015.0443672805941</v>
      </c>
      <c r="H8" s="7">
        <v>86629.288957658267</v>
      </c>
    </row>
    <row r="9" spans="1:11" ht="13.5" thickBot="1" x14ac:dyDescent="0.25">
      <c r="A9" s="6">
        <v>1992</v>
      </c>
      <c r="B9" s="7">
        <v>85821.607639436159</v>
      </c>
      <c r="C9" s="7">
        <v>5542.2597406874129</v>
      </c>
      <c r="D9" s="7">
        <v>91363.867380123571</v>
      </c>
      <c r="E9" s="7">
        <v>3006.0170275910659</v>
      </c>
      <c r="F9" s="7">
        <v>0</v>
      </c>
      <c r="G9" s="7">
        <v>3006.0170275910659</v>
      </c>
      <c r="H9" s="7">
        <v>88357.850352532507</v>
      </c>
    </row>
    <row r="10" spans="1:11" ht="13.5" thickBot="1" x14ac:dyDescent="0.25">
      <c r="A10" s="6">
        <v>1993</v>
      </c>
      <c r="B10" s="7">
        <v>84753.649621014847</v>
      </c>
      <c r="C10" s="7">
        <v>5477.5466080868009</v>
      </c>
      <c r="D10" s="7">
        <v>90231.196229101653</v>
      </c>
      <c r="E10" s="7">
        <v>3061.1042251145104</v>
      </c>
      <c r="F10" s="7">
        <v>0</v>
      </c>
      <c r="G10" s="7">
        <v>3061.1042251145104</v>
      </c>
      <c r="H10" s="7">
        <v>87170.092003987142</v>
      </c>
    </row>
    <row r="11" spans="1:11" ht="13.5" thickBot="1" x14ac:dyDescent="0.25">
      <c r="A11" s="6">
        <v>1994</v>
      </c>
      <c r="B11" s="7">
        <v>87337.081296756951</v>
      </c>
      <c r="C11" s="7">
        <v>5620.4253112171227</v>
      </c>
      <c r="D11" s="7">
        <v>92957.506607974079</v>
      </c>
      <c r="E11" s="7">
        <v>3091.1910514273995</v>
      </c>
      <c r="F11" s="7">
        <v>0</v>
      </c>
      <c r="G11" s="7">
        <v>3091.1910514273995</v>
      </c>
      <c r="H11" s="7">
        <v>89866.315556546673</v>
      </c>
    </row>
    <row r="12" spans="1:11" ht="13.5" thickBot="1" x14ac:dyDescent="0.25">
      <c r="A12" s="6">
        <v>1995</v>
      </c>
      <c r="B12" s="7">
        <v>86224.753885292826</v>
      </c>
      <c r="C12" s="7">
        <v>5589.5430441094786</v>
      </c>
      <c r="D12" s="7">
        <v>91814.296929402306</v>
      </c>
      <c r="E12" s="7">
        <v>3018.7208502406156</v>
      </c>
      <c r="F12" s="7">
        <v>2.209226583104159E-2</v>
      </c>
      <c r="G12" s="7">
        <v>3018.7429425064465</v>
      </c>
      <c r="H12" s="7">
        <v>88795.553986895859</v>
      </c>
    </row>
    <row r="13" spans="1:11" ht="13.5" thickBot="1" x14ac:dyDescent="0.25">
      <c r="A13" s="6">
        <v>1996</v>
      </c>
      <c r="B13" s="7">
        <v>89929.78179320287</v>
      </c>
      <c r="C13" s="7">
        <v>5810.3273703337009</v>
      </c>
      <c r="D13" s="7">
        <v>95740.109163536574</v>
      </c>
      <c r="E13" s="7">
        <v>3009.3101279266316</v>
      </c>
      <c r="F13" s="7">
        <v>3.81288195207738E-2</v>
      </c>
      <c r="G13" s="7">
        <v>3009.3482567461524</v>
      </c>
      <c r="H13" s="7">
        <v>92730.760906790427</v>
      </c>
    </row>
    <row r="14" spans="1:11" ht="13.5" thickBot="1" x14ac:dyDescent="0.25">
      <c r="A14" s="6">
        <v>1997</v>
      </c>
      <c r="B14" s="7">
        <v>93272.897159391025</v>
      </c>
      <c r="C14" s="7">
        <v>6009.7600430593784</v>
      </c>
      <c r="D14" s="7">
        <v>99282.657202450398</v>
      </c>
      <c r="E14" s="7">
        <v>3190.9979652924781</v>
      </c>
      <c r="F14" s="7">
        <v>3.7747531325566103E-2</v>
      </c>
      <c r="G14" s="7">
        <v>3191.0357128238038</v>
      </c>
      <c r="H14" s="7">
        <v>96091.621489626588</v>
      </c>
    </row>
    <row r="15" spans="1:11" ht="13.5" thickBot="1" x14ac:dyDescent="0.25">
      <c r="A15" s="6">
        <v>1998</v>
      </c>
      <c r="B15" s="7">
        <v>91698.730100931352</v>
      </c>
      <c r="C15" s="7">
        <v>5946.2882086180243</v>
      </c>
      <c r="D15" s="7">
        <v>97645.01830954937</v>
      </c>
      <c r="E15" s="7">
        <v>3193.804525038267</v>
      </c>
      <c r="F15" s="7">
        <v>7.2898036744018846E-2</v>
      </c>
      <c r="G15" s="7">
        <v>3193.8774230750109</v>
      </c>
      <c r="H15" s="7">
        <v>94451.140886474357</v>
      </c>
    </row>
    <row r="16" spans="1:11" ht="13.5" thickBot="1" x14ac:dyDescent="0.25">
      <c r="A16" s="6">
        <v>1999</v>
      </c>
      <c r="B16" s="7">
        <v>95609.225659733434</v>
      </c>
      <c r="C16" s="7">
        <v>6158.4022194013278</v>
      </c>
      <c r="D16" s="7">
        <v>101767.62787913476</v>
      </c>
      <c r="E16" s="7">
        <v>3285.8886767769068</v>
      </c>
      <c r="F16" s="7">
        <v>0.41051069346366709</v>
      </c>
      <c r="G16" s="7">
        <v>3286.2991874703703</v>
      </c>
      <c r="H16" s="7">
        <v>98481.328691664385</v>
      </c>
    </row>
    <row r="17" spans="1:8" ht="13.5" thickBot="1" x14ac:dyDescent="0.25">
      <c r="A17" s="6">
        <v>2000</v>
      </c>
      <c r="B17" s="7">
        <v>100840.302758133</v>
      </c>
      <c r="C17" s="7">
        <v>6517.519125728305</v>
      </c>
      <c r="D17" s="7">
        <v>107357.8218838613</v>
      </c>
      <c r="E17" s="7">
        <v>3151.8990041865818</v>
      </c>
      <c r="F17" s="7">
        <v>0.72650418387158922</v>
      </c>
      <c r="G17" s="7">
        <v>3152.6255083704532</v>
      </c>
      <c r="H17" s="7">
        <v>104205.19637549084</v>
      </c>
    </row>
    <row r="18" spans="1:8" ht="13.5" thickBot="1" x14ac:dyDescent="0.25">
      <c r="A18" s="6">
        <v>2001</v>
      </c>
      <c r="B18" s="7">
        <v>97013.941634304763</v>
      </c>
      <c r="C18" s="7">
        <v>6197.1591141609442</v>
      </c>
      <c r="D18" s="7">
        <v>103211.1007484657</v>
      </c>
      <c r="E18" s="7">
        <v>3674.3809999999999</v>
      </c>
      <c r="F18" s="7">
        <v>1.6243562258089981</v>
      </c>
      <c r="G18" s="7">
        <v>3676.005356225809</v>
      </c>
      <c r="H18" s="7">
        <v>99535.095392239891</v>
      </c>
    </row>
    <row r="19" spans="1:8" ht="13.5" thickBot="1" x14ac:dyDescent="0.25">
      <c r="A19" s="6">
        <v>2002</v>
      </c>
      <c r="B19" s="7">
        <v>100546.58237220044</v>
      </c>
      <c r="C19" s="7">
        <v>6338.7334550263686</v>
      </c>
      <c r="D19" s="7">
        <v>106885.3158272268</v>
      </c>
      <c r="E19" s="7">
        <v>4401.8485637759995</v>
      </c>
      <c r="F19" s="7">
        <v>4.4664182777571479</v>
      </c>
      <c r="G19" s="7">
        <v>4406.3149820537565</v>
      </c>
      <c r="H19" s="7">
        <v>102479.00084517305</v>
      </c>
    </row>
    <row r="20" spans="1:8" ht="13.5" thickBot="1" x14ac:dyDescent="0.25">
      <c r="A20" s="6">
        <v>2003</v>
      </c>
      <c r="B20" s="7">
        <v>102975.4425727606</v>
      </c>
      <c r="C20" s="7">
        <v>6460.7571625272512</v>
      </c>
      <c r="D20" s="7">
        <v>109436.19973528785</v>
      </c>
      <c r="E20" s="7">
        <v>4916.5858309871992</v>
      </c>
      <c r="F20" s="7">
        <v>9.4159023577771919</v>
      </c>
      <c r="G20" s="7">
        <v>4926.0017333449759</v>
      </c>
      <c r="H20" s="7">
        <v>104510.19800194287</v>
      </c>
    </row>
    <row r="21" spans="1:8" ht="13.5" thickBot="1" x14ac:dyDescent="0.25">
      <c r="A21" s="6">
        <v>2004</v>
      </c>
      <c r="B21" s="7">
        <v>106677.09164122894</v>
      </c>
      <c r="C21" s="7">
        <v>6687.5417376914311</v>
      </c>
      <c r="D21" s="7">
        <v>113364.63337892036</v>
      </c>
      <c r="E21" s="7">
        <v>4844.4880541259672</v>
      </c>
      <c r="F21" s="7">
        <v>21.045220756245833</v>
      </c>
      <c r="G21" s="7">
        <v>4865.5332748822129</v>
      </c>
      <c r="H21" s="7">
        <v>108499.10010403815</v>
      </c>
    </row>
    <row r="22" spans="1:8" ht="13.5" thickBot="1" x14ac:dyDescent="0.25">
      <c r="A22" s="6">
        <v>2005</v>
      </c>
      <c r="B22" s="7">
        <v>107071.29033174302</v>
      </c>
      <c r="C22" s="7">
        <v>6760.2670304050707</v>
      </c>
      <c r="D22" s="7">
        <v>113831.55736214809</v>
      </c>
      <c r="E22" s="7">
        <v>4917.0190059530278</v>
      </c>
      <c r="F22" s="7">
        <v>31.510911863696069</v>
      </c>
      <c r="G22" s="7">
        <v>4948.5299178167243</v>
      </c>
      <c r="H22" s="7">
        <v>108883.02744433137</v>
      </c>
    </row>
    <row r="23" spans="1:8" ht="13.5" thickBot="1" x14ac:dyDescent="0.25">
      <c r="A23" s="6">
        <v>2006</v>
      </c>
      <c r="B23" s="7">
        <v>110380.16701079652</v>
      </c>
      <c r="C23" s="7">
        <v>6954.5027954372945</v>
      </c>
      <c r="D23" s="7">
        <v>117334.66980623381</v>
      </c>
      <c r="E23" s="7">
        <v>4876.9156983610183</v>
      </c>
      <c r="F23" s="7">
        <v>48.074949679654601</v>
      </c>
      <c r="G23" s="7">
        <v>4924.9906480406726</v>
      </c>
      <c r="H23" s="7">
        <v>112409.67915819313</v>
      </c>
    </row>
    <row r="24" spans="1:8" ht="13.5" thickBot="1" x14ac:dyDescent="0.25">
      <c r="A24" s="6">
        <v>2007</v>
      </c>
      <c r="B24" s="7">
        <v>110839.23929280725</v>
      </c>
      <c r="C24" s="7">
        <v>6981.6014563957051</v>
      </c>
      <c r="D24" s="7">
        <v>117820.84074920295</v>
      </c>
      <c r="E24" s="7">
        <v>4921.4026130518705</v>
      </c>
      <c r="F24" s="7">
        <v>76.345219818630355</v>
      </c>
      <c r="G24" s="7">
        <v>4997.747832870501</v>
      </c>
      <c r="H24" s="7">
        <v>112823.09291633245</v>
      </c>
    </row>
    <row r="25" spans="1:8" ht="13.5" thickBot="1" x14ac:dyDescent="0.25">
      <c r="A25" s="6">
        <v>2008</v>
      </c>
      <c r="B25" s="7">
        <v>110047.92607137047</v>
      </c>
      <c r="C25" s="7">
        <v>6994.3040676219971</v>
      </c>
      <c r="D25" s="7">
        <v>117042.23013899247</v>
      </c>
      <c r="E25" s="7">
        <v>4872.3120629018631</v>
      </c>
      <c r="F25" s="7">
        <v>155.32328612315581</v>
      </c>
      <c r="G25" s="7">
        <v>5027.6353490250185</v>
      </c>
      <c r="H25" s="7">
        <v>112014.59478996745</v>
      </c>
    </row>
    <row r="26" spans="1:8" ht="13.5" thickBot="1" x14ac:dyDescent="0.25">
      <c r="A26" s="6">
        <v>2009</v>
      </c>
      <c r="B26" s="7">
        <v>105755.46276546099</v>
      </c>
      <c r="C26" s="7">
        <v>6707.0341396672666</v>
      </c>
      <c r="D26" s="7">
        <v>112462.49690512827</v>
      </c>
      <c r="E26" s="7">
        <v>4920.8424012128644</v>
      </c>
      <c r="F26" s="7">
        <v>236.45952977812371</v>
      </c>
      <c r="G26" s="7">
        <v>5157.3019309909878</v>
      </c>
      <c r="H26" s="7">
        <v>107305.19497413728</v>
      </c>
    </row>
    <row r="27" spans="1:8" ht="13.5" thickBot="1" x14ac:dyDescent="0.25">
      <c r="A27" s="6">
        <v>2010</v>
      </c>
      <c r="B27" s="7">
        <v>104025.16696783424</v>
      </c>
      <c r="C27" s="7">
        <v>6543.6445440211683</v>
      </c>
      <c r="D27" s="7">
        <v>110568.81151185541</v>
      </c>
      <c r="E27" s="7">
        <v>5049.4739729017683</v>
      </c>
      <c r="F27" s="7">
        <v>304.57170050362555</v>
      </c>
      <c r="G27" s="7">
        <v>5354.0456734053942</v>
      </c>
      <c r="H27" s="7">
        <v>105214.76583845002</v>
      </c>
    </row>
    <row r="28" spans="1:8" ht="13.5" thickBot="1" x14ac:dyDescent="0.25">
      <c r="A28" s="6">
        <v>2011</v>
      </c>
      <c r="B28" s="7">
        <v>105149.8889977403</v>
      </c>
      <c r="C28" s="7">
        <v>6577.7166601688577</v>
      </c>
      <c r="D28" s="7">
        <v>111727.60565790915</v>
      </c>
      <c r="E28" s="7">
        <v>5072.584621668846</v>
      </c>
      <c r="F28" s="7">
        <v>431.65716505891118</v>
      </c>
      <c r="G28" s="7">
        <v>5504.2417867277572</v>
      </c>
      <c r="H28" s="7">
        <v>106223.3638711814</v>
      </c>
    </row>
    <row r="29" spans="1:8" ht="13.5" thickBot="1" x14ac:dyDescent="0.25">
      <c r="A29" s="6">
        <v>2012</v>
      </c>
      <c r="B29" s="7">
        <v>107669.79984137519</v>
      </c>
      <c r="C29" s="7">
        <v>6760.8420906599504</v>
      </c>
      <c r="D29" s="7">
        <v>114430.64193203514</v>
      </c>
      <c r="E29" s="7">
        <v>4891.1810914889202</v>
      </c>
      <c r="F29" s="7">
        <v>670.15640576944099</v>
      </c>
      <c r="G29" s="7">
        <v>5561.3374972583615</v>
      </c>
      <c r="H29" s="7">
        <v>108869.30443477679</v>
      </c>
    </row>
    <row r="30" spans="1:8" ht="13.5" thickBot="1" x14ac:dyDescent="0.25">
      <c r="A30" s="6">
        <v>2013</v>
      </c>
      <c r="B30" s="7">
        <v>105101.61650969296</v>
      </c>
      <c r="C30" s="7">
        <v>6601.948926805343</v>
      </c>
      <c r="D30" s="7">
        <v>111703.56543649831</v>
      </c>
      <c r="E30" s="7">
        <v>5015.8912647118887</v>
      </c>
      <c r="F30" s="7">
        <v>936.9974625496518</v>
      </c>
      <c r="G30" s="7">
        <v>5952.8887272615402</v>
      </c>
      <c r="H30" s="7">
        <v>105750.67670923677</v>
      </c>
    </row>
    <row r="31" spans="1:8" ht="13.5" thickBot="1" x14ac:dyDescent="0.25">
      <c r="A31" s="6">
        <v>2014</v>
      </c>
      <c r="B31" s="7">
        <v>105741.86713043676</v>
      </c>
      <c r="C31" s="7">
        <v>6579.9256179043314</v>
      </c>
      <c r="D31" s="7">
        <v>112321.79274834109</v>
      </c>
      <c r="E31" s="7">
        <v>5109.0261615847321</v>
      </c>
      <c r="F31" s="7">
        <v>1455.941404386346</v>
      </c>
      <c r="G31" s="7">
        <v>6564.9675659710783</v>
      </c>
      <c r="H31" s="7">
        <v>105756.82518237001</v>
      </c>
    </row>
    <row r="32" spans="1:8" ht="13.5" thickBot="1" x14ac:dyDescent="0.25">
      <c r="A32" s="6">
        <v>2015</v>
      </c>
      <c r="B32" s="7">
        <v>107152.60512450854</v>
      </c>
      <c r="C32" s="7">
        <v>6621.7600675569593</v>
      </c>
      <c r="D32" s="7">
        <v>113774.3651920655</v>
      </c>
      <c r="E32" s="7">
        <v>5261.817766196953</v>
      </c>
      <c r="F32" s="7">
        <v>2098.6752989543256</v>
      </c>
      <c r="G32" s="7">
        <v>7360.4930651512786</v>
      </c>
      <c r="H32" s="7">
        <v>106413.87212691421</v>
      </c>
    </row>
    <row r="33" spans="1:8" ht="13.5" thickBot="1" x14ac:dyDescent="0.25">
      <c r="A33" s="6">
        <v>2016</v>
      </c>
      <c r="B33" s="7">
        <v>107829.98598530152</v>
      </c>
      <c r="C33" s="7">
        <v>6625.144228609639</v>
      </c>
      <c r="D33" s="7">
        <v>114455.13021391116</v>
      </c>
      <c r="E33" s="7">
        <v>5337.4200889649946</v>
      </c>
      <c r="F33" s="7">
        <v>2650.6867626751696</v>
      </c>
      <c r="G33" s="7">
        <v>7988.1068516401647</v>
      </c>
      <c r="H33" s="7">
        <v>106467.02336227099</v>
      </c>
    </row>
    <row r="34" spans="1:8" ht="13.5" thickBot="1" x14ac:dyDescent="0.25">
      <c r="A34" s="6">
        <v>2017</v>
      </c>
      <c r="B34" s="7">
        <v>108783.59035016042</v>
      </c>
      <c r="C34" s="7">
        <v>6668.977745146015</v>
      </c>
      <c r="D34" s="7">
        <v>115452.56809530643</v>
      </c>
      <c r="E34" s="7">
        <v>5379.0416306682528</v>
      </c>
      <c r="F34" s="7">
        <v>2918.0590485311436</v>
      </c>
      <c r="G34" s="7">
        <v>8297.1006791993968</v>
      </c>
      <c r="H34" s="7">
        <v>107155.46741610703</v>
      </c>
    </row>
    <row r="35" spans="1:8" ht="13.5" thickBot="1" x14ac:dyDescent="0.25">
      <c r="A35" s="6">
        <v>2018</v>
      </c>
      <c r="B35" s="7">
        <v>109934.66633706249</v>
      </c>
      <c r="C35" s="7">
        <v>6720.5057067197513</v>
      </c>
      <c r="D35" s="7">
        <v>116655.17204378224</v>
      </c>
      <c r="E35" s="7">
        <v>5421.4935930741904</v>
      </c>
      <c r="F35" s="7">
        <v>3268.9189322370567</v>
      </c>
      <c r="G35" s="7">
        <v>8690.412525311247</v>
      </c>
      <c r="H35" s="7">
        <v>107964.75951847099</v>
      </c>
    </row>
    <row r="36" spans="1:8" ht="13.5" thickBot="1" x14ac:dyDescent="0.25">
      <c r="A36" s="6">
        <v>2019</v>
      </c>
      <c r="B36" s="7">
        <v>110909.11861075529</v>
      </c>
      <c r="C36" s="7">
        <v>6754.7073480889994</v>
      </c>
      <c r="D36" s="7">
        <v>117663.82595884429</v>
      </c>
      <c r="E36" s="7">
        <v>5465.6245987183283</v>
      </c>
      <c r="F36" s="7">
        <v>3696.2748860320712</v>
      </c>
      <c r="G36" s="7">
        <v>9161.8994847504</v>
      </c>
      <c r="H36" s="7">
        <v>108501.9264740939</v>
      </c>
    </row>
    <row r="37" spans="1:8" ht="13.5" thickBot="1" x14ac:dyDescent="0.25">
      <c r="A37" s="6">
        <v>2020</v>
      </c>
      <c r="B37" s="7">
        <v>112237.3795563326</v>
      </c>
      <c r="C37" s="7">
        <v>6808.0475550915808</v>
      </c>
      <c r="D37" s="7">
        <v>119045.42711142419</v>
      </c>
      <c r="E37" s="7">
        <v>5509.0999735113255</v>
      </c>
      <c r="F37" s="7">
        <v>4196.645647954907</v>
      </c>
      <c r="G37" s="7">
        <v>9705.7456214662325</v>
      </c>
      <c r="H37" s="7">
        <v>109339.68148995795</v>
      </c>
    </row>
    <row r="38" spans="1:8" ht="13.5" thickBot="1" x14ac:dyDescent="0.25">
      <c r="A38" s="6">
        <v>2021</v>
      </c>
      <c r="B38" s="7">
        <v>113636.68838262813</v>
      </c>
      <c r="C38" s="7">
        <v>6861.7437737304917</v>
      </c>
      <c r="D38" s="7">
        <v>120498.43215635861</v>
      </c>
      <c r="E38" s="7">
        <v>5549.743216906656</v>
      </c>
      <c r="F38" s="7">
        <v>4765.660956753467</v>
      </c>
      <c r="G38" s="7">
        <v>10315.404173660123</v>
      </c>
      <c r="H38" s="7">
        <v>110183.02798269849</v>
      </c>
    </row>
    <row r="39" spans="1:8" ht="13.5" thickBot="1" x14ac:dyDescent="0.25">
      <c r="A39" s="6">
        <v>2022</v>
      </c>
      <c r="B39" s="7">
        <v>115103.05595457627</v>
      </c>
      <c r="C39" s="7">
        <v>6915.6296404325849</v>
      </c>
      <c r="D39" s="7">
        <v>122018.68559500885</v>
      </c>
      <c r="E39" s="7">
        <v>5589.8617533706674</v>
      </c>
      <c r="F39" s="7">
        <v>5399.4707760303372</v>
      </c>
      <c r="G39" s="7">
        <v>10989.332529401005</v>
      </c>
      <c r="H39" s="7">
        <v>111029.35306560785</v>
      </c>
    </row>
    <row r="40" spans="1:8" ht="13.5" thickBot="1" x14ac:dyDescent="0.25">
      <c r="A40" s="6">
        <v>2023</v>
      </c>
      <c r="B40" s="7">
        <v>116512.53472045691</v>
      </c>
      <c r="C40" s="7">
        <v>6962.0099103195525</v>
      </c>
      <c r="D40" s="7">
        <v>123474.54463077647</v>
      </c>
      <c r="E40" s="7">
        <v>5624.3512414262559</v>
      </c>
      <c r="F40" s="7">
        <v>6092.3972613999786</v>
      </c>
      <c r="G40" s="7">
        <v>11716.748502826234</v>
      </c>
      <c r="H40" s="7">
        <v>111757.79612795023</v>
      </c>
    </row>
    <row r="41" spans="1:8" ht="13.5" thickBot="1" x14ac:dyDescent="0.25">
      <c r="A41" s="6">
        <v>2024</v>
      </c>
      <c r="B41" s="7">
        <v>117888.92729908443</v>
      </c>
      <c r="C41" s="7">
        <v>7002.5497383182965</v>
      </c>
      <c r="D41" s="7">
        <v>124891.47703740273</v>
      </c>
      <c r="E41" s="7">
        <v>5660.6508460049172</v>
      </c>
      <c r="F41" s="7">
        <v>6836.3162942908384</v>
      </c>
      <c r="G41" s="7">
        <v>12496.967140295756</v>
      </c>
      <c r="H41" s="7">
        <v>112394.50989710697</v>
      </c>
    </row>
    <row r="42" spans="1:8" ht="13.5" thickBot="1" x14ac:dyDescent="0.25">
      <c r="A42" s="6">
        <v>2025</v>
      </c>
      <c r="B42" s="7">
        <v>119236.12910710709</v>
      </c>
      <c r="C42" s="7">
        <v>7037.9152760424204</v>
      </c>
      <c r="D42" s="7">
        <v>126274.04438314951</v>
      </c>
      <c r="E42" s="7">
        <v>5702.5101339667781</v>
      </c>
      <c r="F42" s="7">
        <v>7621.5773772321663</v>
      </c>
      <c r="G42" s="7">
        <v>13324.087511198944</v>
      </c>
      <c r="H42" s="7">
        <v>112949.95687195056</v>
      </c>
    </row>
    <row r="43" spans="1:8" ht="13.5" thickBot="1" x14ac:dyDescent="0.25">
      <c r="A43" s="6">
        <v>2026</v>
      </c>
      <c r="B43" s="7">
        <v>120575.22690683238</v>
      </c>
      <c r="C43" s="7">
        <v>7070.7131045885289</v>
      </c>
      <c r="D43" s="7">
        <v>127645.94001142091</v>
      </c>
      <c r="E43" s="7">
        <v>5741.7390631966737</v>
      </c>
      <c r="F43" s="7">
        <v>8439.1252396965574</v>
      </c>
      <c r="G43" s="7">
        <v>14180.864302893231</v>
      </c>
      <c r="H43" s="7">
        <v>113465.07570852769</v>
      </c>
    </row>
    <row r="44" spans="1:8" ht="14.1" customHeight="1" x14ac:dyDescent="0.2">
      <c r="A44" s="4"/>
    </row>
    <row r="45" spans="1:8" ht="15.75" x14ac:dyDescent="0.25">
      <c r="A45" s="25" t="s">
        <v>25</v>
      </c>
      <c r="B45" s="25"/>
      <c r="C45" s="25"/>
      <c r="D45" s="25"/>
      <c r="E45" s="25"/>
      <c r="F45" s="25"/>
      <c r="G45" s="25"/>
      <c r="H45" s="25"/>
    </row>
    <row r="46" spans="1:8" x14ac:dyDescent="0.2">
      <c r="A46" s="8" t="s">
        <v>26</v>
      </c>
      <c r="B46" s="12">
        <f>EXP((LN(B17/B7)/10))-1</f>
        <v>1.2521551424099719E-2</v>
      </c>
      <c r="C46" s="12">
        <f t="shared" ref="C46:H46" si="0">EXP((LN(C17/C7)/10))-1</f>
        <v>1.4239536168904499E-2</v>
      </c>
      <c r="D46" s="12">
        <f t="shared" si="0"/>
        <v>1.2624938800064767E-2</v>
      </c>
      <c r="E46" s="12">
        <f t="shared" ref="E46:G46" si="1">EXP((LN(E17/E7)/10))-1</f>
        <v>5.7500757857367191E-3</v>
      </c>
      <c r="F46" s="13" t="s">
        <v>61</v>
      </c>
      <c r="G46" s="12">
        <f t="shared" si="1"/>
        <v>5.773255648385156E-3</v>
      </c>
      <c r="H46" s="12">
        <f t="shared" si="0"/>
        <v>1.2840409352203874E-2</v>
      </c>
    </row>
    <row r="47" spans="1:8" x14ac:dyDescent="0.2">
      <c r="A47" s="8" t="s">
        <v>27</v>
      </c>
      <c r="B47" s="12">
        <f>EXP((LN(B30/B17)/13))-1</f>
        <v>3.1888855404982319E-3</v>
      </c>
      <c r="C47" s="12">
        <f t="shared" ref="C47:H47" si="2">EXP((LN(C30/C17)/13))-1</f>
        <v>9.9057460620577409E-4</v>
      </c>
      <c r="D47" s="12">
        <f t="shared" si="2"/>
        <v>3.0570664235243239E-3</v>
      </c>
      <c r="E47" s="12">
        <f t="shared" ref="E47" si="3">EXP((LN(E30/E17)/13))-1</f>
        <v>3.6385234559640489E-2</v>
      </c>
      <c r="F47" s="12">
        <f t="shared" si="2"/>
        <v>0.73487925314503322</v>
      </c>
      <c r="G47" s="12">
        <f t="shared" si="2"/>
        <v>5.0110568198061145E-2</v>
      </c>
      <c r="H47" s="12">
        <f t="shared" si="2"/>
        <v>1.1331199362494271E-3</v>
      </c>
    </row>
    <row r="48" spans="1:8" x14ac:dyDescent="0.2">
      <c r="A48" s="8" t="s">
        <v>28</v>
      </c>
      <c r="B48" s="12">
        <f>EXP((LN(B32/B30)/2))-1</f>
        <v>9.7100273782426694E-3</v>
      </c>
      <c r="C48" s="12">
        <f t="shared" ref="C48:H48" si="4">EXP((LN(C32/C30)/2))-1</f>
        <v>1.4992770242321374E-3</v>
      </c>
      <c r="D48" s="12">
        <f t="shared" si="4"/>
        <v>9.2266096725110991E-3</v>
      </c>
      <c r="E48" s="12">
        <f t="shared" si="4"/>
        <v>2.4221398054457E-2</v>
      </c>
      <c r="F48" s="12">
        <f t="shared" si="4"/>
        <v>0.49659199556137978</v>
      </c>
      <c r="G48" s="12">
        <f t="shared" si="4"/>
        <v>0.11196104135513218</v>
      </c>
      <c r="H48" s="12">
        <f t="shared" si="4"/>
        <v>3.1307548552128583E-3</v>
      </c>
    </row>
    <row r="49" spans="1:8" x14ac:dyDescent="0.2">
      <c r="A49" s="8" t="s">
        <v>60</v>
      </c>
      <c r="B49" s="12">
        <f>EXP((LN(B43/B30)/13))-1</f>
        <v>1.0621099138025336E-2</v>
      </c>
      <c r="C49" s="12">
        <f t="shared" ref="C49:H49" si="5">EXP((LN(C43/C30)/13))-1</f>
        <v>5.2905953317323728E-3</v>
      </c>
      <c r="D49" s="12">
        <f t="shared" si="5"/>
        <v>1.0315278832904395E-2</v>
      </c>
      <c r="E49" s="12">
        <f t="shared" si="5"/>
        <v>1.0450460248627946E-2</v>
      </c>
      <c r="F49" s="12">
        <f t="shared" si="5"/>
        <v>0.1842069803288342</v>
      </c>
      <c r="G49" s="12">
        <f t="shared" si="5"/>
        <v>6.9050133395664792E-2</v>
      </c>
      <c r="H49" s="12">
        <f t="shared" si="5"/>
        <v>5.4309149725348949E-3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K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11" ht="15.95" customHeight="1" x14ac:dyDescent="0.2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2"/>
      <c r="K2" s="22"/>
    </row>
    <row r="3" spans="1:11" ht="15.95" customHeight="1" x14ac:dyDescent="0.25">
      <c r="A3" s="23" t="s">
        <v>39</v>
      </c>
      <c r="B3" s="23"/>
      <c r="C3" s="23"/>
      <c r="D3" s="23"/>
      <c r="E3" s="23"/>
      <c r="F3" s="23"/>
      <c r="G3" s="23"/>
      <c r="H3" s="23"/>
      <c r="I3" s="23"/>
    </row>
    <row r="4" spans="1:11" s="20" customFormat="1" ht="1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17193.206596859705</v>
      </c>
      <c r="C7" s="7">
        <v>1267.0247101868158</v>
      </c>
      <c r="D7" s="7">
        <v>18460.231307046521</v>
      </c>
      <c r="E7" s="7">
        <v>490.05127414340689</v>
      </c>
      <c r="F7" s="7">
        <v>0</v>
      </c>
      <c r="G7" s="7">
        <v>490.05127414340689</v>
      </c>
      <c r="H7" s="7">
        <v>17970.180032903114</v>
      </c>
      <c r="I7" s="9">
        <v>58.266997734421381</v>
      </c>
    </row>
    <row r="8" spans="1:11" ht="13.5" thickBot="1" x14ac:dyDescent="0.25">
      <c r="A8" s="6">
        <v>1991</v>
      </c>
      <c r="B8" s="7">
        <v>16305.493718411008</v>
      </c>
      <c r="C8" s="7">
        <v>1199.354300976624</v>
      </c>
      <c r="D8" s="7">
        <v>17504.848019387631</v>
      </c>
      <c r="E8" s="7">
        <v>492.73851688144714</v>
      </c>
      <c r="F8" s="7">
        <v>0</v>
      </c>
      <c r="G8" s="7">
        <v>492.73851688144714</v>
      </c>
      <c r="H8" s="7">
        <v>17012.109502506184</v>
      </c>
      <c r="I8" s="9">
        <v>58.130287932362236</v>
      </c>
    </row>
    <row r="9" spans="1:11" ht="13.5" thickBot="1" x14ac:dyDescent="0.25">
      <c r="A9" s="6">
        <v>1992</v>
      </c>
      <c r="B9" s="7">
        <v>17910.575444583341</v>
      </c>
      <c r="C9" s="7">
        <v>1320.9578005155536</v>
      </c>
      <c r="D9" s="7">
        <v>19231.533245098894</v>
      </c>
      <c r="E9" s="7">
        <v>497.77419648891754</v>
      </c>
      <c r="F9" s="7">
        <v>0</v>
      </c>
      <c r="G9" s="7">
        <v>497.77419648891754</v>
      </c>
      <c r="H9" s="7">
        <v>18733.759048609976</v>
      </c>
      <c r="I9" s="9">
        <v>53.841370389940344</v>
      </c>
    </row>
    <row r="10" spans="1:11" ht="13.5" thickBot="1" x14ac:dyDescent="0.25">
      <c r="A10" s="6">
        <v>1993</v>
      </c>
      <c r="B10" s="7">
        <v>16096.993191257576</v>
      </c>
      <c r="C10" s="7">
        <v>1182.4617622524984</v>
      </c>
      <c r="D10" s="7">
        <v>17279.454953510074</v>
      </c>
      <c r="E10" s="7">
        <v>506.50823609808782</v>
      </c>
      <c r="F10" s="7">
        <v>0</v>
      </c>
      <c r="G10" s="7">
        <v>506.50823609808782</v>
      </c>
      <c r="H10" s="7">
        <v>16772.946717411985</v>
      </c>
      <c r="I10" s="9">
        <v>59.32722444302135</v>
      </c>
    </row>
    <row r="11" spans="1:11" ht="13.5" thickBot="1" x14ac:dyDescent="0.25">
      <c r="A11" s="6">
        <v>1994</v>
      </c>
      <c r="B11" s="7">
        <v>17578.739678990645</v>
      </c>
      <c r="C11" s="7">
        <v>1295.01958595315</v>
      </c>
      <c r="D11" s="7">
        <v>18873.759264943794</v>
      </c>
      <c r="E11" s="7">
        <v>507.23072776995144</v>
      </c>
      <c r="F11" s="7">
        <v>0</v>
      </c>
      <c r="G11" s="7">
        <v>507.23072776995144</v>
      </c>
      <c r="H11" s="7">
        <v>18366.528537173843</v>
      </c>
      <c r="I11" s="9">
        <v>55.855475359755474</v>
      </c>
    </row>
    <row r="12" spans="1:11" ht="13.5" thickBot="1" x14ac:dyDescent="0.25">
      <c r="A12" s="6">
        <v>1995</v>
      </c>
      <c r="B12" s="7">
        <v>17095.919060532946</v>
      </c>
      <c r="C12" s="7">
        <v>1259.2630242418177</v>
      </c>
      <c r="D12" s="7">
        <v>18355.182084774762</v>
      </c>
      <c r="E12" s="7">
        <v>494.88318446136111</v>
      </c>
      <c r="F12" s="7">
        <v>8.0000000000000002E-3</v>
      </c>
      <c r="G12" s="7">
        <v>494.89118446136109</v>
      </c>
      <c r="H12" s="7">
        <v>17860.290900313401</v>
      </c>
      <c r="I12" s="9">
        <v>56.754275852525517</v>
      </c>
    </row>
    <row r="13" spans="1:11" ht="13.5" thickBot="1" x14ac:dyDescent="0.25">
      <c r="A13" s="6">
        <v>1996</v>
      </c>
      <c r="B13" s="7">
        <v>17712.156629561177</v>
      </c>
      <c r="C13" s="7">
        <v>1306.2425764178001</v>
      </c>
      <c r="D13" s="7">
        <v>19018.399205978978</v>
      </c>
      <c r="E13" s="7">
        <v>492.96883117403246</v>
      </c>
      <c r="F13" s="7">
        <v>7.92E-3</v>
      </c>
      <c r="G13" s="7">
        <v>492.97675117403247</v>
      </c>
      <c r="H13" s="7">
        <v>18525.422454804946</v>
      </c>
      <c r="I13" s="9">
        <v>57.141494752343981</v>
      </c>
    </row>
    <row r="14" spans="1:11" ht="13.5" thickBot="1" x14ac:dyDescent="0.25">
      <c r="A14" s="6">
        <v>1997</v>
      </c>
      <c r="B14" s="7">
        <v>18604.224234224468</v>
      </c>
      <c r="C14" s="7">
        <v>1371.60067049708</v>
      </c>
      <c r="D14" s="7">
        <v>19975.824904721547</v>
      </c>
      <c r="E14" s="7">
        <v>525.0615929415377</v>
      </c>
      <c r="F14" s="7">
        <v>7.8408000000000002E-3</v>
      </c>
      <c r="G14" s="7">
        <v>525.06943374153775</v>
      </c>
      <c r="H14" s="7">
        <v>19450.75547098001</v>
      </c>
      <c r="I14" s="9">
        <v>56.395563658765411</v>
      </c>
    </row>
    <row r="15" spans="1:11" ht="13.5" thickBot="1" x14ac:dyDescent="0.25">
      <c r="A15" s="6">
        <v>1998</v>
      </c>
      <c r="B15" s="7">
        <v>19373.290902638113</v>
      </c>
      <c r="C15" s="7">
        <v>1430.1024231207098</v>
      </c>
      <c r="D15" s="7">
        <v>20803.393325758821</v>
      </c>
      <c r="E15" s="7">
        <v>524.31644194068554</v>
      </c>
      <c r="F15" s="7">
        <v>5.9757272E-2</v>
      </c>
      <c r="G15" s="7">
        <v>524.37619921268549</v>
      </c>
      <c r="H15" s="7">
        <v>20279.017126546136</v>
      </c>
      <c r="I15" s="9">
        <v>53.168719377367651</v>
      </c>
    </row>
    <row r="16" spans="1:11" ht="13.5" thickBot="1" x14ac:dyDescent="0.25">
      <c r="A16" s="6">
        <v>1999</v>
      </c>
      <c r="B16" s="7">
        <v>18619.71927939673</v>
      </c>
      <c r="C16" s="7">
        <v>1371.9562657004672</v>
      </c>
      <c r="D16" s="7">
        <v>19991.675545097198</v>
      </c>
      <c r="E16" s="7">
        <v>535.72684058762798</v>
      </c>
      <c r="F16" s="7">
        <v>0.15875407108</v>
      </c>
      <c r="G16" s="7">
        <v>535.88559465870799</v>
      </c>
      <c r="H16" s="7">
        <v>19455.789950438491</v>
      </c>
      <c r="I16" s="9">
        <v>57.783111547713609</v>
      </c>
    </row>
    <row r="17" spans="1:9" ht="13.5" thickBot="1" x14ac:dyDescent="0.25">
      <c r="A17" s="6">
        <v>2000</v>
      </c>
      <c r="B17" s="7">
        <v>18949.165014435494</v>
      </c>
      <c r="C17" s="7">
        <v>1398.3550662044795</v>
      </c>
      <c r="D17" s="7">
        <v>20347.520080639973</v>
      </c>
      <c r="E17" s="7">
        <v>517.70894503281158</v>
      </c>
      <c r="F17" s="7">
        <v>0.2697464539692</v>
      </c>
      <c r="G17" s="7">
        <v>517.9786914867808</v>
      </c>
      <c r="H17" s="7">
        <v>19829.541389153193</v>
      </c>
      <c r="I17" s="9">
        <v>59.989135043767881</v>
      </c>
    </row>
    <row r="18" spans="1:9" ht="13.5" thickBot="1" x14ac:dyDescent="0.25">
      <c r="A18" s="6">
        <v>2001</v>
      </c>
      <c r="B18" s="7">
        <v>17497.42946585517</v>
      </c>
      <c r="C18" s="7">
        <v>1286.6550813331578</v>
      </c>
      <c r="D18" s="7">
        <v>18784.084547188329</v>
      </c>
      <c r="E18" s="7">
        <v>535.35975921853264</v>
      </c>
      <c r="F18" s="7">
        <v>0.62002673162950805</v>
      </c>
      <c r="G18" s="7">
        <v>535.97978595016218</v>
      </c>
      <c r="H18" s="7">
        <v>18248.104761238166</v>
      </c>
      <c r="I18" s="9">
        <v>62.266487180823098</v>
      </c>
    </row>
    <row r="19" spans="1:9" ht="13.5" thickBot="1" x14ac:dyDescent="0.25">
      <c r="A19" s="6">
        <v>2002</v>
      </c>
      <c r="B19" s="7">
        <v>18395.130170220429</v>
      </c>
      <c r="C19" s="7">
        <v>1348.3364149886997</v>
      </c>
      <c r="D19" s="7">
        <v>19743.466585209128</v>
      </c>
      <c r="E19" s="7">
        <v>620.27418596635175</v>
      </c>
      <c r="F19" s="7">
        <v>1.8098088814132138</v>
      </c>
      <c r="G19" s="7">
        <v>622.08399484776498</v>
      </c>
      <c r="H19" s="7">
        <v>19121.382590361362</v>
      </c>
      <c r="I19" s="9">
        <v>61.18028350163889</v>
      </c>
    </row>
    <row r="20" spans="1:9" ht="13.5" thickBot="1" x14ac:dyDescent="0.25">
      <c r="A20" s="6">
        <v>2003</v>
      </c>
      <c r="B20" s="7">
        <v>19722.758782440793</v>
      </c>
      <c r="C20" s="7">
        <v>1443.287079970798</v>
      </c>
      <c r="D20" s="7">
        <v>21166.045862411593</v>
      </c>
      <c r="E20" s="7">
        <v>696.58104646152026</v>
      </c>
      <c r="F20" s="7">
        <v>3.7807055789990849</v>
      </c>
      <c r="G20" s="7">
        <v>700.36175204051938</v>
      </c>
      <c r="H20" s="7">
        <v>20465.684110371072</v>
      </c>
      <c r="I20" s="9">
        <v>58.294596141642749</v>
      </c>
    </row>
    <row r="21" spans="1:9" ht="13.5" thickBot="1" x14ac:dyDescent="0.25">
      <c r="A21" s="6">
        <v>2004</v>
      </c>
      <c r="B21" s="7">
        <v>20266.914949940488</v>
      </c>
      <c r="C21" s="7">
        <v>1484.5294301488902</v>
      </c>
      <c r="D21" s="7">
        <v>21751.444380089379</v>
      </c>
      <c r="E21" s="7">
        <v>694.42220592488934</v>
      </c>
      <c r="F21" s="7">
        <v>7.4332112720090908</v>
      </c>
      <c r="G21" s="7">
        <v>701.85541719689843</v>
      </c>
      <c r="H21" s="7">
        <v>21049.588962892482</v>
      </c>
      <c r="I21" s="9">
        <v>58.840778519919198</v>
      </c>
    </row>
    <row r="22" spans="1:9" ht="13.5" thickBot="1" x14ac:dyDescent="0.25">
      <c r="A22" s="6">
        <v>2005</v>
      </c>
      <c r="B22" s="7">
        <v>21425.295230191099</v>
      </c>
      <c r="C22" s="7">
        <v>1571.0795590464809</v>
      </c>
      <c r="D22" s="7">
        <v>22996.37478923758</v>
      </c>
      <c r="E22" s="7">
        <v>710.59570355750384</v>
      </c>
      <c r="F22" s="7">
        <v>10.822508395389001</v>
      </c>
      <c r="G22" s="7">
        <v>721.41821195289288</v>
      </c>
      <c r="H22" s="7">
        <v>22274.956577284687</v>
      </c>
      <c r="I22" s="9">
        <v>55.800644548216511</v>
      </c>
    </row>
    <row r="23" spans="1:9" ht="13.5" thickBot="1" x14ac:dyDescent="0.25">
      <c r="A23" s="6">
        <v>2006</v>
      </c>
      <c r="B23" s="7">
        <v>22063.895373358395</v>
      </c>
      <c r="C23" s="7">
        <v>1621.1971850574741</v>
      </c>
      <c r="D23" s="7">
        <v>23685.092558415869</v>
      </c>
      <c r="E23" s="7">
        <v>684.05377368028792</v>
      </c>
      <c r="F23" s="7">
        <v>16.522133926835114</v>
      </c>
      <c r="G23" s="7">
        <v>700.57590760712299</v>
      </c>
      <c r="H23" s="7">
        <v>22984.516650808746</v>
      </c>
      <c r="I23" s="9">
        <v>55.829562787840302</v>
      </c>
    </row>
    <row r="24" spans="1:9" ht="13.5" thickBot="1" x14ac:dyDescent="0.25">
      <c r="A24" s="6">
        <v>2007</v>
      </c>
      <c r="B24" s="7">
        <v>22527.244295422002</v>
      </c>
      <c r="C24" s="7">
        <v>1655.7319296667183</v>
      </c>
      <c r="D24" s="7">
        <v>24182.976225088722</v>
      </c>
      <c r="E24" s="7">
        <v>680.79652588794306</v>
      </c>
      <c r="F24" s="7">
        <v>28.723769450623685</v>
      </c>
      <c r="G24" s="7">
        <v>709.52029533856671</v>
      </c>
      <c r="H24" s="7">
        <v>23473.455929750155</v>
      </c>
      <c r="I24" s="9">
        <v>54.867713322550919</v>
      </c>
    </row>
    <row r="25" spans="1:9" ht="13.5" thickBot="1" x14ac:dyDescent="0.25">
      <c r="A25" s="6">
        <v>2008</v>
      </c>
      <c r="B25" s="7">
        <v>21535.20527392298</v>
      </c>
      <c r="C25" s="7">
        <v>1577.7323965560367</v>
      </c>
      <c r="D25" s="7">
        <v>23112.937670479016</v>
      </c>
      <c r="E25" s="7">
        <v>683.01893983356513</v>
      </c>
      <c r="F25" s="7">
        <v>60.77198019916176</v>
      </c>
      <c r="G25" s="7">
        <v>743.79092003272683</v>
      </c>
      <c r="H25" s="7">
        <v>22369.146750446289</v>
      </c>
      <c r="I25" s="9">
        <v>57.163799506625608</v>
      </c>
    </row>
    <row r="26" spans="1:9" ht="13.5" thickBot="1" x14ac:dyDescent="0.25">
      <c r="A26" s="6">
        <v>2009</v>
      </c>
      <c r="B26" s="7">
        <v>21643.885842995718</v>
      </c>
      <c r="C26" s="7">
        <v>1583.7148033023491</v>
      </c>
      <c r="D26" s="7">
        <v>23227.600646298066</v>
      </c>
      <c r="E26" s="7">
        <v>698.20197714980543</v>
      </c>
      <c r="F26" s="7">
        <v>75.553633714704773</v>
      </c>
      <c r="G26" s="7">
        <v>773.75561086451023</v>
      </c>
      <c r="H26" s="7">
        <v>22453.845035433555</v>
      </c>
      <c r="I26" s="9">
        <v>54.553914760414123</v>
      </c>
    </row>
    <row r="27" spans="1:9" ht="13.5" thickBot="1" x14ac:dyDescent="0.25">
      <c r="A27" s="6">
        <v>2010</v>
      </c>
      <c r="B27" s="7">
        <v>22464.053844453902</v>
      </c>
      <c r="C27" s="7">
        <v>1642.4689743561553</v>
      </c>
      <c r="D27" s="7">
        <v>24106.522818810055</v>
      </c>
      <c r="E27" s="7">
        <v>716.55014809235252</v>
      </c>
      <c r="F27" s="7">
        <v>104.29226615394309</v>
      </c>
      <c r="G27" s="7">
        <v>820.84241424629556</v>
      </c>
      <c r="H27" s="7">
        <v>23285.680404563758</v>
      </c>
      <c r="I27" s="9">
        <v>51.580275127944738</v>
      </c>
    </row>
    <row r="28" spans="1:9" ht="13.5" thickBot="1" x14ac:dyDescent="0.25">
      <c r="A28" s="6">
        <v>2011</v>
      </c>
      <c r="B28" s="7">
        <v>21583.405731813662</v>
      </c>
      <c r="C28" s="7">
        <v>1571.5277889433119</v>
      </c>
      <c r="D28" s="7">
        <v>23154.933520756975</v>
      </c>
      <c r="E28" s="7">
        <v>734.53124408999383</v>
      </c>
      <c r="F28" s="7">
        <v>139.09970768505565</v>
      </c>
      <c r="G28" s="7">
        <v>873.63095177504943</v>
      </c>
      <c r="H28" s="7">
        <v>22281.302568981926</v>
      </c>
      <c r="I28" s="9">
        <v>54.422109040859752</v>
      </c>
    </row>
    <row r="29" spans="1:9" ht="13.5" thickBot="1" x14ac:dyDescent="0.25">
      <c r="A29" s="6">
        <v>2012</v>
      </c>
      <c r="B29" s="7">
        <v>21765.745251361346</v>
      </c>
      <c r="C29" s="7">
        <v>1581.6022124039655</v>
      </c>
      <c r="D29" s="7">
        <v>23347.347463765313</v>
      </c>
      <c r="E29" s="7">
        <v>707.78150553269484</v>
      </c>
      <c r="F29" s="7">
        <v>215.63076236038359</v>
      </c>
      <c r="G29" s="7">
        <v>923.41226789307848</v>
      </c>
      <c r="H29" s="7">
        <v>22423.935195872233</v>
      </c>
      <c r="I29" s="9">
        <v>55.422933935546737</v>
      </c>
    </row>
    <row r="30" spans="1:9" ht="13.5" thickBot="1" x14ac:dyDescent="0.25">
      <c r="A30" s="6">
        <v>2013</v>
      </c>
      <c r="B30" s="7">
        <v>21622.502550222165</v>
      </c>
      <c r="C30" s="7">
        <v>1565.0875832124971</v>
      </c>
      <c r="D30" s="7">
        <v>23187.590133434664</v>
      </c>
      <c r="E30" s="7">
        <v>707.22288891899348</v>
      </c>
      <c r="F30" s="7">
        <v>290.24443035422388</v>
      </c>
      <c r="G30" s="7">
        <v>997.46731927321741</v>
      </c>
      <c r="H30" s="7">
        <v>22190.122814161445</v>
      </c>
      <c r="I30" s="9">
        <v>54.402560811551091</v>
      </c>
    </row>
    <row r="31" spans="1:9" ht="13.5" thickBot="1" x14ac:dyDescent="0.25">
      <c r="A31" s="6">
        <v>2014</v>
      </c>
      <c r="B31" s="7">
        <v>22857.153982350403</v>
      </c>
      <c r="C31" s="7">
        <v>1646.8081050375254</v>
      </c>
      <c r="D31" s="7">
        <v>24503.962087387928</v>
      </c>
      <c r="E31" s="7">
        <v>720.94663819266259</v>
      </c>
      <c r="F31" s="7">
        <v>435.90208919526606</v>
      </c>
      <c r="G31" s="7">
        <v>1156.8487273879286</v>
      </c>
      <c r="H31" s="7">
        <v>23347.113359999999</v>
      </c>
      <c r="I31" s="9">
        <v>51.709591470569336</v>
      </c>
    </row>
    <row r="32" spans="1:9" ht="13.5" thickBot="1" x14ac:dyDescent="0.25">
      <c r="A32" s="6">
        <v>2015</v>
      </c>
      <c r="B32" s="7">
        <v>23440.930571197117</v>
      </c>
      <c r="C32" s="7">
        <v>1678.6967202911346</v>
      </c>
      <c r="D32" s="7">
        <v>25119.62729148825</v>
      </c>
      <c r="E32" s="7">
        <v>743.51640981357275</v>
      </c>
      <c r="F32" s="7">
        <v>577.52186361042016</v>
      </c>
      <c r="G32" s="7">
        <v>1321.0382734239929</v>
      </c>
      <c r="H32" s="7">
        <v>23798.589018064256</v>
      </c>
      <c r="I32" s="9">
        <v>51.043792085204146</v>
      </c>
    </row>
    <row r="33" spans="1:9" ht="13.5" thickBot="1" x14ac:dyDescent="0.25">
      <c r="A33" s="6">
        <v>2016</v>
      </c>
      <c r="B33" s="7">
        <v>23661.674263995643</v>
      </c>
      <c r="C33" s="7">
        <v>1687.0532261764397</v>
      </c>
      <c r="D33" s="7">
        <v>25348.727490172081</v>
      </c>
      <c r="E33" s="7">
        <v>752.8240052039946</v>
      </c>
      <c r="F33" s="7">
        <v>679.00393621187641</v>
      </c>
      <c r="G33" s="7">
        <v>1431.827941415871</v>
      </c>
      <c r="H33" s="7">
        <v>23916.89954875621</v>
      </c>
      <c r="I33" s="9">
        <v>50.81666110374092</v>
      </c>
    </row>
    <row r="34" spans="1:9" ht="13.5" thickBot="1" x14ac:dyDescent="0.25">
      <c r="A34" s="6">
        <v>2017</v>
      </c>
      <c r="B34" s="7">
        <v>23827.224993426596</v>
      </c>
      <c r="C34" s="7">
        <v>1695.0051310500485</v>
      </c>
      <c r="D34" s="7">
        <v>25522.230124476646</v>
      </c>
      <c r="E34" s="7">
        <v>759.0786217904149</v>
      </c>
      <c r="F34" s="7">
        <v>733.6697217720839</v>
      </c>
      <c r="G34" s="7">
        <v>1492.7483435624988</v>
      </c>
      <c r="H34" s="7">
        <v>24029.481780914146</v>
      </c>
      <c r="I34" s="9">
        <v>50.905630864631966</v>
      </c>
    </row>
    <row r="35" spans="1:9" ht="13.5" thickBot="1" x14ac:dyDescent="0.25">
      <c r="A35" s="6">
        <v>2018</v>
      </c>
      <c r="B35" s="7">
        <v>24148.595681080464</v>
      </c>
      <c r="C35" s="7">
        <v>1713.464799611294</v>
      </c>
      <c r="D35" s="7">
        <v>25862.060480691758</v>
      </c>
      <c r="E35" s="7">
        <v>765.51174804318623</v>
      </c>
      <c r="F35" s="7">
        <v>805.71690736732182</v>
      </c>
      <c r="G35" s="7">
        <v>1571.2286554105081</v>
      </c>
      <c r="H35" s="7">
        <v>24290.83182528125</v>
      </c>
      <c r="I35" s="9">
        <v>50.738255181698285</v>
      </c>
    </row>
    <row r="36" spans="1:9" ht="13.5" thickBot="1" x14ac:dyDescent="0.25">
      <c r="A36" s="6">
        <v>2019</v>
      </c>
      <c r="B36" s="7">
        <v>24361.882061654171</v>
      </c>
      <c r="C36" s="7">
        <v>1722.5200296144972</v>
      </c>
      <c r="D36" s="7">
        <v>26084.402091268668</v>
      </c>
      <c r="E36" s="7">
        <v>772.14385875955679</v>
      </c>
      <c r="F36" s="7">
        <v>893.22341402461564</v>
      </c>
      <c r="G36" s="7">
        <v>1665.3672727841724</v>
      </c>
      <c r="H36" s="7">
        <v>24419.034818484495</v>
      </c>
      <c r="I36" s="9">
        <v>50.722990314983974</v>
      </c>
    </row>
    <row r="37" spans="1:9" ht="13.5" thickBot="1" x14ac:dyDescent="0.25">
      <c r="A37" s="6">
        <v>2020</v>
      </c>
      <c r="B37" s="7">
        <v>24663.192324668431</v>
      </c>
      <c r="C37" s="7">
        <v>1737.1659476674999</v>
      </c>
      <c r="D37" s="7">
        <v>26400.358272335932</v>
      </c>
      <c r="E37" s="7">
        <v>778.65242757216095</v>
      </c>
      <c r="F37" s="7">
        <v>995.31566016044496</v>
      </c>
      <c r="G37" s="7">
        <v>1773.9680877326059</v>
      </c>
      <c r="H37" s="7">
        <v>24626.390184603326</v>
      </c>
      <c r="I37" s="9">
        <v>50.684240388699749</v>
      </c>
    </row>
    <row r="38" spans="1:9" ht="13.5" thickBot="1" x14ac:dyDescent="0.25">
      <c r="A38" s="6">
        <v>2021</v>
      </c>
      <c r="B38" s="7">
        <v>24979.999361936836</v>
      </c>
      <c r="C38" s="7">
        <v>1751.9855446229117</v>
      </c>
      <c r="D38" s="7">
        <v>26731.984906559748</v>
      </c>
      <c r="E38" s="7">
        <v>784.75206163937401</v>
      </c>
      <c r="F38" s="7">
        <v>1111.0283665799079</v>
      </c>
      <c r="G38" s="7">
        <v>1895.7804282192819</v>
      </c>
      <c r="H38" s="7">
        <v>24836.204478340467</v>
      </c>
      <c r="I38" s="9">
        <v>50.643693330318818</v>
      </c>
    </row>
    <row r="39" spans="1:9" ht="13.5" thickBot="1" x14ac:dyDescent="0.25">
      <c r="A39" s="6">
        <v>2022</v>
      </c>
      <c r="B39" s="7">
        <v>25292.531606039582</v>
      </c>
      <c r="C39" s="7">
        <v>1765.5138967048802</v>
      </c>
      <c r="D39" s="7">
        <v>27058.045502744462</v>
      </c>
      <c r="E39" s="7">
        <v>790.8823932083435</v>
      </c>
      <c r="F39" s="7">
        <v>1239.4256464562004</v>
      </c>
      <c r="G39" s="7">
        <v>2030.3080396645439</v>
      </c>
      <c r="H39" s="7">
        <v>25027.737463079917</v>
      </c>
      <c r="I39" s="9">
        <v>50.642147345462966</v>
      </c>
    </row>
    <row r="40" spans="1:9" ht="13.5" thickBot="1" x14ac:dyDescent="0.25">
      <c r="A40" s="6">
        <v>2023</v>
      </c>
      <c r="B40" s="7">
        <v>25591.761033434988</v>
      </c>
      <c r="C40" s="7">
        <v>1777.2371502972642</v>
      </c>
      <c r="D40" s="7">
        <v>27368.998183732252</v>
      </c>
      <c r="E40" s="7">
        <v>796.08390613413803</v>
      </c>
      <c r="F40" s="7">
        <v>1379.2002241839209</v>
      </c>
      <c r="G40" s="7">
        <v>2175.2841303180589</v>
      </c>
      <c r="H40" s="7">
        <v>25193.714053414194</v>
      </c>
      <c r="I40" s="9">
        <v>50.638580945089693</v>
      </c>
    </row>
    <row r="41" spans="1:9" ht="13.5" thickBot="1" x14ac:dyDescent="0.25">
      <c r="A41" s="6">
        <v>2024</v>
      </c>
      <c r="B41" s="7">
        <v>25874.673030895447</v>
      </c>
      <c r="C41" s="7">
        <v>1786.9448762171173</v>
      </c>
      <c r="D41" s="7">
        <v>27661.617907112563</v>
      </c>
      <c r="E41" s="7">
        <v>801.8849992408218</v>
      </c>
      <c r="F41" s="7">
        <v>1528.5778927501519</v>
      </c>
      <c r="G41" s="7">
        <v>2330.4628919909737</v>
      </c>
      <c r="H41" s="7">
        <v>25331.155015121589</v>
      </c>
      <c r="I41" s="9">
        <v>50.650763838351452</v>
      </c>
    </row>
    <row r="42" spans="1:9" ht="13.5" thickBot="1" x14ac:dyDescent="0.25">
      <c r="A42" s="6">
        <v>2025</v>
      </c>
      <c r="B42" s="7">
        <v>26145.270731052522</v>
      </c>
      <c r="C42" s="7">
        <v>1795.0684308774753</v>
      </c>
      <c r="D42" s="7">
        <v>27940.339161929998</v>
      </c>
      <c r="E42" s="7">
        <v>808.69102931824455</v>
      </c>
      <c r="F42" s="7">
        <v>1685.4806857198259</v>
      </c>
      <c r="G42" s="7">
        <v>2494.1717150380705</v>
      </c>
      <c r="H42" s="7">
        <v>25446.167446891926</v>
      </c>
      <c r="I42" s="9">
        <v>50.671012521062117</v>
      </c>
    </row>
    <row r="43" spans="1:9" ht="13.5" thickBot="1" x14ac:dyDescent="0.25">
      <c r="A43" s="6">
        <v>2026</v>
      </c>
      <c r="B43" s="7">
        <v>26409.615702562052</v>
      </c>
      <c r="C43" s="7">
        <v>1802.3089305171125</v>
      </c>
      <c r="D43" s="7">
        <v>28211.924633079165</v>
      </c>
      <c r="E43" s="7">
        <v>815.24143382852321</v>
      </c>
      <c r="F43" s="7">
        <v>1848.0055206185909</v>
      </c>
      <c r="G43" s="7">
        <v>2663.2469544471141</v>
      </c>
      <c r="H43" s="7">
        <v>25548.677678632052</v>
      </c>
      <c r="I43" s="9">
        <v>50.697865369898736</v>
      </c>
    </row>
    <row r="44" spans="1:9" x14ac:dyDescent="0.2">
      <c r="A44" s="26" t="s">
        <v>0</v>
      </c>
      <c r="B44" s="26"/>
      <c r="C44" s="26"/>
      <c r="D44" s="26"/>
      <c r="E44" s="26"/>
      <c r="F44" s="26"/>
      <c r="G44" s="26"/>
      <c r="H44" s="26"/>
      <c r="I44" s="26"/>
    </row>
    <row r="45" spans="1:9" ht="14.1" customHeight="1" x14ac:dyDescent="0.2">
      <c r="A45" s="26" t="s">
        <v>45</v>
      </c>
      <c r="B45" s="26"/>
      <c r="C45" s="26"/>
      <c r="D45" s="26"/>
      <c r="E45" s="26"/>
      <c r="F45" s="26"/>
      <c r="G45" s="26"/>
      <c r="H45" s="26"/>
      <c r="I45" s="26"/>
    </row>
    <row r="46" spans="1:9" ht="14.1" customHeight="1" x14ac:dyDescent="0.2">
      <c r="A46" s="4"/>
    </row>
    <row r="47" spans="1:9" ht="15.75" x14ac:dyDescent="0.25">
      <c r="A47" s="25" t="s">
        <v>25</v>
      </c>
      <c r="B47" s="25"/>
      <c r="C47" s="25"/>
      <c r="D47" s="25"/>
      <c r="E47" s="25"/>
      <c r="F47" s="25"/>
      <c r="G47" s="25"/>
      <c r="H47" s="25"/>
      <c r="I47" s="25"/>
    </row>
    <row r="48" spans="1:9" x14ac:dyDescent="0.2">
      <c r="A48" s="8" t="s">
        <v>26</v>
      </c>
      <c r="B48" s="12">
        <f>EXP((LN(B17/B7)/10))-1</f>
        <v>9.7719898559780471E-3</v>
      </c>
      <c r="C48" s="12">
        <f t="shared" ref="C48:I48" si="0">EXP((LN(C17/C7)/10))-1</f>
        <v>9.9113138265967127E-3</v>
      </c>
      <c r="D48" s="12">
        <f t="shared" si="0"/>
        <v>9.7815579390201357E-3</v>
      </c>
      <c r="E48" s="12">
        <f t="shared" ref="E48:G48" si="1">EXP((LN(E17/E7)/10))-1</f>
        <v>5.5054169571728817E-3</v>
      </c>
      <c r="F48" s="13" t="s">
        <v>61</v>
      </c>
      <c r="G48" s="12">
        <f t="shared" si="1"/>
        <v>5.5577954121490691E-3</v>
      </c>
      <c r="H48" s="12">
        <f t="shared" si="0"/>
        <v>9.8945400274594864E-3</v>
      </c>
      <c r="I48" s="12">
        <f t="shared" si="0"/>
        <v>2.9170068833765939E-3</v>
      </c>
    </row>
    <row r="49" spans="1:9" x14ac:dyDescent="0.2">
      <c r="A49" s="8" t="s">
        <v>46</v>
      </c>
      <c r="B49" s="12">
        <f>EXP((LN(B30/B17)/13))-1</f>
        <v>1.0203604514496201E-2</v>
      </c>
      <c r="C49" s="12">
        <f t="shared" ref="C49:I49" si="2">EXP((LN(C30/C17)/13))-1</f>
        <v>8.7026647565886517E-3</v>
      </c>
      <c r="D49" s="12">
        <f t="shared" si="2"/>
        <v>1.0101306940008214E-2</v>
      </c>
      <c r="E49" s="12">
        <f t="shared" ref="E49" si="3">EXP((LN(E30/E17)/13))-1</f>
        <v>2.4285013198095173E-2</v>
      </c>
      <c r="F49" s="12">
        <f t="shared" si="2"/>
        <v>0.71086606263211416</v>
      </c>
      <c r="G49" s="12">
        <f t="shared" si="2"/>
        <v>5.1698588072379703E-2</v>
      </c>
      <c r="H49" s="12">
        <f t="shared" si="2"/>
        <v>8.6894169634996743E-3</v>
      </c>
      <c r="I49" s="12">
        <f t="shared" si="2"/>
        <v>-7.4912028421962873E-3</v>
      </c>
    </row>
    <row r="50" spans="1:9" x14ac:dyDescent="0.2">
      <c r="A50" s="8" t="s">
        <v>47</v>
      </c>
      <c r="B50" s="12">
        <f>EXP((LN(B32/B30)/2))-1</f>
        <v>4.1200686483754856E-2</v>
      </c>
      <c r="C50" s="12">
        <f t="shared" ref="C50:I50" si="4">EXP((LN(C32/C30)/2))-1</f>
        <v>3.565903434876927E-2</v>
      </c>
      <c r="D50" s="12">
        <f t="shared" si="4"/>
        <v>4.0827571375239957E-2</v>
      </c>
      <c r="E50" s="12">
        <f t="shared" si="4"/>
        <v>2.5338170040599017E-2</v>
      </c>
      <c r="F50" s="12">
        <f t="shared" si="4"/>
        <v>0.4105947652025399</v>
      </c>
      <c r="G50" s="12">
        <f t="shared" si="4"/>
        <v>0.1508225479529135</v>
      </c>
      <c r="H50" s="12">
        <f t="shared" si="4"/>
        <v>3.5608846434613373E-2</v>
      </c>
      <c r="I50" s="12">
        <f t="shared" si="4"/>
        <v>-3.1361350080405304E-2</v>
      </c>
    </row>
    <row r="51" spans="1:9" x14ac:dyDescent="0.2">
      <c r="A51" s="8" t="s">
        <v>63</v>
      </c>
      <c r="B51" s="12">
        <f>EXP((LN(B43/B30)/13))-1</f>
        <v>1.5503069263900882E-2</v>
      </c>
      <c r="C51" s="12">
        <f t="shared" ref="C51:I51" si="5">EXP((LN(C43/C30)/13))-1</f>
        <v>1.0915046551206453E-2</v>
      </c>
      <c r="D51" s="12">
        <f t="shared" si="5"/>
        <v>1.5201111562023195E-2</v>
      </c>
      <c r="E51" s="12">
        <f t="shared" si="5"/>
        <v>1.0993717070324482E-2</v>
      </c>
      <c r="F51" s="12">
        <f t="shared" si="5"/>
        <v>0.15303234401530141</v>
      </c>
      <c r="G51" s="12">
        <f t="shared" si="5"/>
        <v>7.8471503281924315E-2</v>
      </c>
      <c r="H51" s="12">
        <f t="shared" si="5"/>
        <v>1.0900387885931284E-2</v>
      </c>
      <c r="I51" s="12">
        <f t="shared" si="5"/>
        <v>-5.410496403937981E-3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3" t="s">
        <v>74</v>
      </c>
      <c r="B1" s="23"/>
      <c r="C1" s="23"/>
      <c r="D1" s="23"/>
      <c r="E1" s="23"/>
      <c r="F1" s="23"/>
      <c r="G1" s="23"/>
      <c r="H1" s="23"/>
      <c r="I1" s="22"/>
    </row>
    <row r="2" spans="1:11" ht="15.95" customHeight="1" x14ac:dyDescent="0.25">
      <c r="A2" s="23" t="s">
        <v>62</v>
      </c>
      <c r="B2" s="23"/>
      <c r="C2" s="23"/>
      <c r="D2" s="23"/>
      <c r="E2" s="23"/>
      <c r="F2" s="23"/>
      <c r="G2" s="23"/>
      <c r="H2" s="23"/>
      <c r="I2" s="22"/>
      <c r="J2" s="22"/>
      <c r="K2" s="22"/>
    </row>
    <row r="3" spans="1:11" ht="15.95" customHeight="1" x14ac:dyDescent="0.25">
      <c r="A3" s="23" t="s">
        <v>48</v>
      </c>
      <c r="B3" s="23"/>
      <c r="C3" s="23"/>
      <c r="D3" s="23"/>
      <c r="E3" s="23"/>
      <c r="F3" s="23"/>
      <c r="G3" s="23"/>
      <c r="H3" s="23"/>
      <c r="I3" s="22"/>
    </row>
    <row r="4" spans="1:11" s="20" customFormat="1" ht="1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22190.122814161445</v>
      </c>
      <c r="C7" s="10">
        <v>1.0580000000000001</v>
      </c>
      <c r="D7" s="7">
        <v>23477.149937382808</v>
      </c>
      <c r="E7" s="10">
        <v>1.1000000000000001</v>
      </c>
      <c r="F7" s="7">
        <v>24409.135095577592</v>
      </c>
      <c r="G7" s="10">
        <v>1.1100000000000001</v>
      </c>
      <c r="H7" s="7">
        <v>24631.036323719207</v>
      </c>
    </row>
    <row r="8" spans="1:11" ht="13.5" thickBot="1" x14ac:dyDescent="0.25">
      <c r="A8" s="6">
        <v>2014</v>
      </c>
      <c r="B8" s="7">
        <v>23347.113359999999</v>
      </c>
      <c r="C8" s="10">
        <v>1.0580000000000001</v>
      </c>
      <c r="D8" s="7">
        <v>24701.24593488</v>
      </c>
      <c r="E8" s="10">
        <v>1.1000000000000001</v>
      </c>
      <c r="F8" s="7">
        <v>25681.824696</v>
      </c>
      <c r="G8" s="10">
        <v>1.1100000000000001</v>
      </c>
      <c r="H8" s="7">
        <v>25915.295829600003</v>
      </c>
    </row>
    <row r="9" spans="1:11" ht="13.5" thickBot="1" x14ac:dyDescent="0.25">
      <c r="A9" s="6">
        <v>2015</v>
      </c>
      <c r="B9" s="7">
        <v>23798.58901806426</v>
      </c>
      <c r="C9" s="10">
        <v>1.0580000000000001</v>
      </c>
      <c r="D9" s="7">
        <v>25178.907181111987</v>
      </c>
      <c r="E9" s="10">
        <v>1.1000000000000001</v>
      </c>
      <c r="F9" s="7">
        <v>26178.447919870687</v>
      </c>
      <c r="G9" s="10">
        <v>1.1100000000000001</v>
      </c>
      <c r="H9" s="7">
        <v>26416.433810051331</v>
      </c>
    </row>
    <row r="10" spans="1:11" ht="13.5" thickBot="1" x14ac:dyDescent="0.25">
      <c r="A10" s="6">
        <v>2016</v>
      </c>
      <c r="B10" s="7">
        <v>23916.899548756213</v>
      </c>
      <c r="C10" s="10">
        <v>1.0580000000000001</v>
      </c>
      <c r="D10" s="7">
        <v>25304.079722584076</v>
      </c>
      <c r="E10" s="10">
        <v>1.1000000000000001</v>
      </c>
      <c r="F10" s="7">
        <v>26308.589503631836</v>
      </c>
      <c r="G10" s="10">
        <v>1.1100000000000001</v>
      </c>
      <c r="H10" s="7">
        <v>26547.758499119398</v>
      </c>
    </row>
    <row r="11" spans="1:11" ht="13.5" thickBot="1" x14ac:dyDescent="0.25">
      <c r="A11" s="6">
        <v>2017</v>
      </c>
      <c r="B11" s="7">
        <v>24029.481780914146</v>
      </c>
      <c r="C11" s="10">
        <v>1.0580000000000001</v>
      </c>
      <c r="D11" s="7">
        <v>25423.191724207169</v>
      </c>
      <c r="E11" s="10">
        <v>1.1000000000000001</v>
      </c>
      <c r="F11" s="7">
        <v>26432.429959005563</v>
      </c>
      <c r="G11" s="10">
        <v>1.1100000000000001</v>
      </c>
      <c r="H11" s="7">
        <v>26672.724776814703</v>
      </c>
    </row>
    <row r="12" spans="1:11" ht="13.5" thickBot="1" x14ac:dyDescent="0.25">
      <c r="A12" s="6">
        <v>2018</v>
      </c>
      <c r="B12" s="7">
        <v>24290.831825281253</v>
      </c>
      <c r="C12" s="10">
        <v>1.0580000000000001</v>
      </c>
      <c r="D12" s="7">
        <v>25699.700071147567</v>
      </c>
      <c r="E12" s="10">
        <v>1.1000000000000001</v>
      </c>
      <c r="F12" s="7">
        <v>26719.915007809381</v>
      </c>
      <c r="G12" s="10">
        <v>1.1100000000000001</v>
      </c>
      <c r="H12" s="7">
        <v>26962.823326062193</v>
      </c>
    </row>
    <row r="13" spans="1:11" ht="13.5" thickBot="1" x14ac:dyDescent="0.25">
      <c r="A13" s="6">
        <v>2019</v>
      </c>
      <c r="B13" s="7">
        <v>24419.034818484495</v>
      </c>
      <c r="C13" s="10">
        <v>1.0580000000000001</v>
      </c>
      <c r="D13" s="7">
        <v>25835.338837956599</v>
      </c>
      <c r="E13" s="10">
        <v>1.1000000000000001</v>
      </c>
      <c r="F13" s="7">
        <v>26860.938300332946</v>
      </c>
      <c r="G13" s="10">
        <v>1.1100000000000001</v>
      </c>
      <c r="H13" s="7">
        <v>27105.128648517792</v>
      </c>
    </row>
    <row r="14" spans="1:11" ht="13.5" thickBot="1" x14ac:dyDescent="0.25">
      <c r="A14" s="6">
        <v>2020</v>
      </c>
      <c r="B14" s="7">
        <v>24626.390184603326</v>
      </c>
      <c r="C14" s="10">
        <v>1.0580000000000001</v>
      </c>
      <c r="D14" s="7">
        <v>26054.72081531032</v>
      </c>
      <c r="E14" s="10">
        <v>1.1000000000000001</v>
      </c>
      <c r="F14" s="7">
        <v>27089.029203063659</v>
      </c>
      <c r="G14" s="10">
        <v>1.1100000000000001</v>
      </c>
      <c r="H14" s="7">
        <v>27335.293104909695</v>
      </c>
    </row>
    <row r="15" spans="1:11" ht="13.5" thickBot="1" x14ac:dyDescent="0.25">
      <c r="A15" s="6">
        <v>2021</v>
      </c>
      <c r="B15" s="7">
        <v>24836.204478340467</v>
      </c>
      <c r="C15" s="10">
        <v>1.0580000000000001</v>
      </c>
      <c r="D15" s="7">
        <v>26276.704338084215</v>
      </c>
      <c r="E15" s="10">
        <v>1.1000000000000001</v>
      </c>
      <c r="F15" s="7">
        <v>27319.824926174515</v>
      </c>
      <c r="G15" s="10">
        <v>1.1100000000000001</v>
      </c>
      <c r="H15" s="7">
        <v>27568.186970957922</v>
      </c>
    </row>
    <row r="16" spans="1:11" ht="13.5" thickBot="1" x14ac:dyDescent="0.25">
      <c r="A16" s="6">
        <v>2022</v>
      </c>
      <c r="B16" s="7">
        <v>25027.737463079917</v>
      </c>
      <c r="C16" s="10">
        <v>1.0580000000000001</v>
      </c>
      <c r="D16" s="7">
        <v>26479.346235938552</v>
      </c>
      <c r="E16" s="10">
        <v>1.1000000000000001</v>
      </c>
      <c r="F16" s="7">
        <v>27530.511209387911</v>
      </c>
      <c r="G16" s="10">
        <v>1.1100000000000001</v>
      </c>
      <c r="H16" s="7">
        <v>27780.788584018712</v>
      </c>
    </row>
    <row r="17" spans="1:8" ht="13.5" thickBot="1" x14ac:dyDescent="0.25">
      <c r="A17" s="6">
        <v>2023</v>
      </c>
      <c r="B17" s="7">
        <v>25193.714053414194</v>
      </c>
      <c r="C17" s="10">
        <v>1.0580000000000001</v>
      </c>
      <c r="D17" s="7">
        <v>26654.949468512219</v>
      </c>
      <c r="E17" s="10">
        <v>1.1000000000000001</v>
      </c>
      <c r="F17" s="7">
        <v>27713.085458755617</v>
      </c>
      <c r="G17" s="10">
        <v>1.1100000000000001</v>
      </c>
      <c r="H17" s="7">
        <v>27965.022599289758</v>
      </c>
    </row>
    <row r="18" spans="1:8" ht="13.5" thickBot="1" x14ac:dyDescent="0.25">
      <c r="A18" s="6">
        <v>2024</v>
      </c>
      <c r="B18" s="7">
        <v>25331.155015121589</v>
      </c>
      <c r="C18" s="10">
        <v>1.0580000000000001</v>
      </c>
      <c r="D18" s="7">
        <v>26800.362005998642</v>
      </c>
      <c r="E18" s="10">
        <v>1.1000000000000001</v>
      </c>
      <c r="F18" s="7">
        <v>27864.270516633751</v>
      </c>
      <c r="G18" s="10">
        <v>1.1100000000000001</v>
      </c>
      <c r="H18" s="7">
        <v>28117.582066784966</v>
      </c>
    </row>
    <row r="19" spans="1:8" ht="13.5" thickBot="1" x14ac:dyDescent="0.25">
      <c r="A19" s="6">
        <v>2025</v>
      </c>
      <c r="B19" s="7">
        <v>25446.167446891926</v>
      </c>
      <c r="C19" s="10">
        <v>1.0580000000000001</v>
      </c>
      <c r="D19" s="7">
        <v>26922.045158811659</v>
      </c>
      <c r="E19" s="10">
        <v>1.1000000000000001</v>
      </c>
      <c r="F19" s="7">
        <v>27990.784191581122</v>
      </c>
      <c r="G19" s="10">
        <v>1.1100000000000001</v>
      </c>
      <c r="H19" s="7">
        <v>28245.245866050042</v>
      </c>
    </row>
    <row r="20" spans="1:8" ht="14.1" customHeight="1" thickBot="1" x14ac:dyDescent="0.25">
      <c r="A20" s="6">
        <v>2026</v>
      </c>
      <c r="B20" s="7">
        <v>25548.677678632052</v>
      </c>
      <c r="C20" s="10">
        <v>1.0580000000000001</v>
      </c>
      <c r="D20" s="7">
        <v>27030.500983992712</v>
      </c>
      <c r="E20" s="10">
        <v>1.1000000000000001</v>
      </c>
      <c r="F20" s="7">
        <v>28103.54544649526</v>
      </c>
      <c r="G20" s="10">
        <v>1.1100000000000001</v>
      </c>
      <c r="H20" s="7">
        <v>28359.032223281578</v>
      </c>
    </row>
  </sheetData>
  <mergeCells count="4">
    <mergeCell ref="A1:H1"/>
    <mergeCell ref="A2:H2"/>
    <mergeCell ref="A3:H3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3" t="s">
        <v>75</v>
      </c>
      <c r="B1" s="23"/>
      <c r="C1" s="23"/>
      <c r="D1" s="23"/>
      <c r="E1" s="23"/>
      <c r="F1" s="23"/>
      <c r="G1" s="23"/>
      <c r="H1" s="23"/>
    </row>
    <row r="2" spans="1:11" ht="15.75" customHeight="1" x14ac:dyDescent="0.25">
      <c r="A2" s="23" t="s">
        <v>62</v>
      </c>
      <c r="B2" s="23"/>
      <c r="C2" s="23"/>
      <c r="D2" s="23"/>
      <c r="E2" s="23"/>
      <c r="F2" s="23"/>
      <c r="G2" s="23"/>
      <c r="H2" s="23"/>
      <c r="I2" s="22"/>
      <c r="J2" s="22"/>
      <c r="K2" s="22"/>
    </row>
    <row r="3" spans="1:11" ht="15.95" customHeight="1" x14ac:dyDescent="0.25">
      <c r="A3" s="23" t="s">
        <v>56</v>
      </c>
      <c r="B3" s="23"/>
      <c r="C3" s="23"/>
      <c r="D3" s="23"/>
      <c r="E3" s="23"/>
      <c r="F3" s="23"/>
      <c r="G3" s="23"/>
      <c r="H3" s="23"/>
    </row>
    <row r="4" spans="1:11" s="20" customFormat="1" ht="1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184.96299999999974</v>
      </c>
      <c r="D7" s="7">
        <f>'Form 1.1-Mid'!F7-'Form 1.1b-Mid'!D7</f>
        <v>2343.494999999999</v>
      </c>
      <c r="E7" s="7">
        <f>'Form 1.1-Mid'!G7-'Form 1.1b-Mid'!E7</f>
        <v>256.45569926536791</v>
      </c>
      <c r="F7" s="7">
        <f>'Form 1.1-Mid'!H7-'Form 1.1b-Mid'!F7</f>
        <v>0</v>
      </c>
      <c r="G7" s="7">
        <f>'Form 1.1-Mid'!I7-'Form 1.1b-Mid'!G7</f>
        <v>191.35100000000011</v>
      </c>
      <c r="H7" s="7">
        <f>SUM(B7:G7)</f>
        <v>2976.2646992653667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154.77300000000105</v>
      </c>
      <c r="D8" s="7">
        <f>'Form 1.1-Mid'!F8-'Form 1.1b-Mid'!D8</f>
        <v>2351.4589999999989</v>
      </c>
      <c r="E8" s="7">
        <f>'Form 1.1-Mid'!G8-'Form 1.1b-Mid'!E8</f>
        <v>277.86736728059395</v>
      </c>
      <c r="F8" s="7">
        <f>'Form 1.1-Mid'!H8-'Form 1.1b-Mid'!F8</f>
        <v>0</v>
      </c>
      <c r="G8" s="7">
        <f>'Form 1.1-Mid'!I8-'Form 1.1b-Mid'!G8</f>
        <v>230.94500000000016</v>
      </c>
      <c r="H8" s="7">
        <f t="shared" ref="H8:H43" si="0">SUM(B8:G8)</f>
        <v>3015.0443672805941</v>
      </c>
    </row>
    <row r="9" spans="1:11" ht="13.5" thickBot="1" x14ac:dyDescent="0.25">
      <c r="A9" s="6">
        <v>1992</v>
      </c>
      <c r="B9" s="7">
        <f>'Form 1.1-Mid'!B9-'Form 1.1b-Mid'!B9</f>
        <v>0</v>
      </c>
      <c r="C9" s="7">
        <f>'Form 1.1-Mid'!D9-'Form 1.1b-Mid'!C9</f>
        <v>206.52000000000044</v>
      </c>
      <c r="D9" s="7">
        <f>'Form 1.1-Mid'!F9-'Form 1.1b-Mid'!D9</f>
        <v>2319.1630000000005</v>
      </c>
      <c r="E9" s="7">
        <f>'Form 1.1-Mid'!G9-'Form 1.1b-Mid'!E9</f>
        <v>275.59802759106606</v>
      </c>
      <c r="F9" s="7">
        <f>'Form 1.1-Mid'!H9-'Form 1.1b-Mid'!F9</f>
        <v>0</v>
      </c>
      <c r="G9" s="7">
        <f>'Form 1.1-Mid'!I9-'Form 1.1b-Mid'!G9</f>
        <v>204.73599999999988</v>
      </c>
      <c r="H9" s="7">
        <f t="shared" si="0"/>
        <v>3006.0170275910668</v>
      </c>
    </row>
    <row r="10" spans="1:11" ht="13.5" thickBot="1" x14ac:dyDescent="0.25">
      <c r="A10" s="6">
        <v>1993</v>
      </c>
      <c r="B10" s="7">
        <f>'Form 1.1-Mid'!B10-'Form 1.1b-Mid'!B10</f>
        <v>0</v>
      </c>
      <c r="C10" s="7">
        <f>'Form 1.1-Mid'!D10-'Form 1.1b-Mid'!C10</f>
        <v>203.98500000000058</v>
      </c>
      <c r="D10" s="7">
        <f>'Form 1.1-Mid'!F10-'Form 1.1b-Mid'!D10</f>
        <v>2383.6110000000008</v>
      </c>
      <c r="E10" s="7">
        <f>'Form 1.1-Mid'!G10-'Form 1.1b-Mid'!E10</f>
        <v>204.6492251145105</v>
      </c>
      <c r="F10" s="7">
        <f>'Form 1.1-Mid'!H10-'Form 1.1b-Mid'!F10</f>
        <v>0</v>
      </c>
      <c r="G10" s="7">
        <f>'Form 1.1-Mid'!I10-'Form 1.1b-Mid'!G10</f>
        <v>268.85899999999992</v>
      </c>
      <c r="H10" s="7">
        <f t="shared" si="0"/>
        <v>3061.1042251145118</v>
      </c>
    </row>
    <row r="11" spans="1:11" ht="13.5" thickBot="1" x14ac:dyDescent="0.25">
      <c r="A11" s="6">
        <v>1994</v>
      </c>
      <c r="B11" s="7">
        <f>'Form 1.1-Mid'!B11-'Form 1.1b-Mid'!B11</f>
        <v>0</v>
      </c>
      <c r="C11" s="7">
        <f>'Form 1.1-Mid'!D11-'Form 1.1b-Mid'!C11</f>
        <v>168.88999999999942</v>
      </c>
      <c r="D11" s="7">
        <f>'Form 1.1-Mid'!F11-'Form 1.1b-Mid'!D11</f>
        <v>2406.9140000000007</v>
      </c>
      <c r="E11" s="7">
        <f>'Form 1.1-Mid'!G11-'Form 1.1b-Mid'!E11</f>
        <v>212.76705142739957</v>
      </c>
      <c r="F11" s="7">
        <f>'Form 1.1-Mid'!H11-'Form 1.1b-Mid'!F11</f>
        <v>0</v>
      </c>
      <c r="G11" s="7">
        <f>'Form 1.1-Mid'!I11-'Form 1.1b-Mid'!G11</f>
        <v>302.61999999999989</v>
      </c>
      <c r="H11" s="7">
        <f t="shared" si="0"/>
        <v>3091.1910514273995</v>
      </c>
    </row>
    <row r="12" spans="1:11" ht="13.5" thickBot="1" x14ac:dyDescent="0.25">
      <c r="A12" s="6">
        <v>1995</v>
      </c>
      <c r="B12" s="7">
        <f>'Form 1.1-Mid'!B12-'Form 1.1b-Mid'!B12</f>
        <v>6.6276797479076777E-3</v>
      </c>
      <c r="C12" s="7">
        <f>'Form 1.1-Mid'!D12-'Form 1.1b-Mid'!C12</f>
        <v>155.80946458608014</v>
      </c>
      <c r="D12" s="7">
        <f>'Form 1.1-Mid'!F12-'Form 1.1b-Mid'!D12</f>
        <v>2388.0849999999991</v>
      </c>
      <c r="E12" s="7">
        <f>'Form 1.1-Mid'!G12-'Form 1.1b-Mid'!E12</f>
        <v>172.22185024061582</v>
      </c>
      <c r="F12" s="7">
        <f>'Form 1.1-Mid'!H12-'Form 1.1b-Mid'!F12</f>
        <v>0</v>
      </c>
      <c r="G12" s="7">
        <f>'Form 1.1-Mid'!I12-'Form 1.1b-Mid'!G12</f>
        <v>302.61999999999989</v>
      </c>
      <c r="H12" s="7">
        <f t="shared" si="0"/>
        <v>3018.7429425064429</v>
      </c>
    </row>
    <row r="13" spans="1:11" ht="13.5" thickBot="1" x14ac:dyDescent="0.25">
      <c r="A13" s="6">
        <v>1996</v>
      </c>
      <c r="B13" s="7">
        <f>'Form 1.1-Mid'!B13-'Form 1.1b-Mid'!B13</f>
        <v>1.1438645855378127E-2</v>
      </c>
      <c r="C13" s="7">
        <f>'Form 1.1-Mid'!D13-'Form 1.1b-Mid'!C13</f>
        <v>154.3036901736632</v>
      </c>
      <c r="D13" s="7">
        <f>'Form 1.1-Mid'!F13-'Form 1.1b-Mid'!D13</f>
        <v>2380.8919999999998</v>
      </c>
      <c r="E13" s="7">
        <f>'Form 1.1-Mid'!G13-'Form 1.1b-Mid'!E13</f>
        <v>171.52112792663138</v>
      </c>
      <c r="F13" s="7">
        <f>'Form 1.1-Mid'!H13-'Form 1.1b-Mid'!F13</f>
        <v>0</v>
      </c>
      <c r="G13" s="7">
        <f>'Form 1.1-Mid'!I13-'Form 1.1b-Mid'!G13</f>
        <v>302.61999999999989</v>
      </c>
      <c r="H13" s="7">
        <f t="shared" si="0"/>
        <v>3009.3482567461497</v>
      </c>
    </row>
    <row r="14" spans="1:11" ht="13.5" thickBot="1" x14ac:dyDescent="0.25">
      <c r="A14" s="6">
        <v>1997</v>
      </c>
      <c r="B14" s="7">
        <f>'Form 1.1-Mid'!B14-'Form 1.1b-Mid'!B14</f>
        <v>1.1324259397952119E-2</v>
      </c>
      <c r="C14" s="7">
        <f>'Form 1.1-Mid'!D14-'Form 1.1b-Mid'!C14</f>
        <v>163.90042327192714</v>
      </c>
      <c r="D14" s="7">
        <f>'Form 1.1-Mid'!F14-'Form 1.1b-Mid'!D14</f>
        <v>2536.0420000000013</v>
      </c>
      <c r="E14" s="7">
        <f>'Form 1.1-Mid'!G14-'Form 1.1b-Mid'!E14</f>
        <v>185.53796529247848</v>
      </c>
      <c r="F14" s="7">
        <f>'Form 1.1-Mid'!H14-'Form 1.1b-Mid'!F14</f>
        <v>0</v>
      </c>
      <c r="G14" s="7">
        <f>'Form 1.1-Mid'!I14-'Form 1.1b-Mid'!G14</f>
        <v>305.54399999999987</v>
      </c>
      <c r="H14" s="7">
        <f t="shared" si="0"/>
        <v>3191.0357128238047</v>
      </c>
    </row>
    <row r="15" spans="1:11" ht="13.5" thickBot="1" x14ac:dyDescent="0.25">
      <c r="A15" s="6">
        <v>1998</v>
      </c>
      <c r="B15" s="7">
        <f>'Form 1.1-Mid'!B15-'Form 1.1b-Mid'!B15</f>
        <v>1.7474001495429548E-2</v>
      </c>
      <c r="C15" s="7">
        <f>'Form 1.1-Mid'!D15-'Form 1.1b-Mid'!C15</f>
        <v>161.03442403524605</v>
      </c>
      <c r="D15" s="7">
        <f>'Form 1.1-Mid'!F15-'Form 1.1b-Mid'!D15</f>
        <v>2535.1440000000002</v>
      </c>
      <c r="E15" s="7">
        <f>'Form 1.1-Mid'!G15-'Form 1.1b-Mid'!E15</f>
        <v>200.76452503826704</v>
      </c>
      <c r="F15" s="7">
        <f>'Form 1.1-Mid'!H15-'Form 1.1b-Mid'!F15</f>
        <v>0</v>
      </c>
      <c r="G15" s="7">
        <f>'Form 1.1-Mid'!I15-'Form 1.1b-Mid'!G15</f>
        <v>296.91700000000037</v>
      </c>
      <c r="H15" s="7">
        <f t="shared" si="0"/>
        <v>3193.8774230750091</v>
      </c>
    </row>
    <row r="16" spans="1:11" ht="13.5" thickBot="1" x14ac:dyDescent="0.25">
      <c r="A16" s="6">
        <v>1999</v>
      </c>
      <c r="B16" s="7">
        <f>'Form 1.1-Mid'!B16-'Form 1.1b-Mid'!B16</f>
        <v>9.2522800925507909E-2</v>
      </c>
      <c r="C16" s="7">
        <f>'Form 1.1-Mid'!D16-'Form 1.1b-Mid'!C16</f>
        <v>177.57198789253744</v>
      </c>
      <c r="D16" s="7">
        <f>'Form 1.1-Mid'!F16-'Form 1.1b-Mid'!D16</f>
        <v>2563.0489999999991</v>
      </c>
      <c r="E16" s="7">
        <f>'Form 1.1-Mid'!G16-'Form 1.1b-Mid'!E16</f>
        <v>216.71967677690691</v>
      </c>
      <c r="F16" s="7">
        <f>'Form 1.1-Mid'!H16-'Form 1.1b-Mid'!F16</f>
        <v>0</v>
      </c>
      <c r="G16" s="7">
        <f>'Form 1.1-Mid'!I16-'Form 1.1b-Mid'!G16</f>
        <v>328.86599999999999</v>
      </c>
      <c r="H16" s="7">
        <f t="shared" si="0"/>
        <v>3286.2991874703689</v>
      </c>
    </row>
    <row r="17" spans="1:8" ht="13.5" thickBot="1" x14ac:dyDescent="0.25">
      <c r="A17" s="6">
        <v>2000</v>
      </c>
      <c r="B17" s="7">
        <f>'Form 1.1-Mid'!B17-'Form 1.1b-Mid'!B17</f>
        <v>0.23824219793823431</v>
      </c>
      <c r="C17" s="7">
        <f>'Form 1.1-Mid'!D17-'Form 1.1b-Mid'!C17</f>
        <v>170.46726198593387</v>
      </c>
      <c r="D17" s="7">
        <f>'Form 1.1-Mid'!F17-'Form 1.1b-Mid'!D17</f>
        <v>2469.1769999999997</v>
      </c>
      <c r="E17" s="7">
        <f>'Form 1.1-Mid'!G17-'Form 1.1b-Mid'!E17</f>
        <v>187.20700418658134</v>
      </c>
      <c r="F17" s="7">
        <f>'Form 1.1-Mid'!H17-'Form 1.1b-Mid'!F17</f>
        <v>0</v>
      </c>
      <c r="G17" s="7">
        <f>'Form 1.1-Mid'!I17-'Form 1.1b-Mid'!G17</f>
        <v>325.53600000000006</v>
      </c>
      <c r="H17" s="7">
        <f t="shared" si="0"/>
        <v>3152.6255083704532</v>
      </c>
    </row>
    <row r="18" spans="1:8" ht="13.5" thickBot="1" x14ac:dyDescent="0.25">
      <c r="A18" s="6">
        <v>2001</v>
      </c>
      <c r="B18" s="7">
        <f>'Form 1.1-Mid'!B18-'Form 1.1b-Mid'!B18</f>
        <v>0.61548214463618933</v>
      </c>
      <c r="C18" s="7">
        <f>'Form 1.1-Mid'!D18-'Form 1.1b-Mid'!C18</f>
        <v>74.320874081175134</v>
      </c>
      <c r="D18" s="7">
        <f>'Form 1.1-Mid'!F18-'Form 1.1b-Mid'!D18</f>
        <v>2778.3430000000008</v>
      </c>
      <c r="E18" s="7">
        <f>'Form 1.1-Mid'!G18-'Form 1.1b-Mid'!E18</f>
        <v>629.33199999999988</v>
      </c>
      <c r="F18" s="7">
        <f>'Form 1.1-Mid'!H18-'Form 1.1b-Mid'!F18</f>
        <v>0</v>
      </c>
      <c r="G18" s="7">
        <f>'Form 1.1-Mid'!I18-'Form 1.1b-Mid'!G18</f>
        <v>193.39400000000023</v>
      </c>
      <c r="H18" s="7">
        <f t="shared" si="0"/>
        <v>3676.0053562258122</v>
      </c>
    </row>
    <row r="19" spans="1:8" ht="13.5" thickBot="1" x14ac:dyDescent="0.25">
      <c r="A19" s="6">
        <v>2002</v>
      </c>
      <c r="B19" s="7">
        <f>'Form 1.1-Mid'!B19-'Form 1.1b-Mid'!B19</f>
        <v>2.92528245491485</v>
      </c>
      <c r="C19" s="7">
        <f>'Form 1.1-Mid'!D19-'Form 1.1b-Mid'!C19</f>
        <v>146.86066279884108</v>
      </c>
      <c r="D19" s="7">
        <f>'Form 1.1-Mid'!F19-'Form 1.1b-Mid'!D19</f>
        <v>3207.4889999999978</v>
      </c>
      <c r="E19" s="7">
        <f>'Form 1.1-Mid'!G19-'Form 1.1b-Mid'!E19</f>
        <v>768.36003679999999</v>
      </c>
      <c r="F19" s="7">
        <f>'Form 1.1-Mid'!H19-'Form 1.1b-Mid'!F19</f>
        <v>0</v>
      </c>
      <c r="G19" s="7">
        <f>'Form 1.1-Mid'!I19-'Form 1.1b-Mid'!G19</f>
        <v>280.67999999999984</v>
      </c>
      <c r="H19" s="7">
        <f t="shared" si="0"/>
        <v>4406.3149820537528</v>
      </c>
    </row>
    <row r="20" spans="1:8" ht="13.5" thickBot="1" x14ac:dyDescent="0.25">
      <c r="A20" s="6">
        <v>2003</v>
      </c>
      <c r="B20" s="7">
        <f>'Form 1.1-Mid'!B20-'Form 1.1b-Mid'!B20</f>
        <v>5.9841123700025491</v>
      </c>
      <c r="C20" s="7">
        <f>'Form 1.1-Mid'!D20-'Form 1.1b-Mid'!C20</f>
        <v>199.21160599371797</v>
      </c>
      <c r="D20" s="7">
        <f>'Form 1.1-Mid'!F20-'Form 1.1b-Mid'!D20</f>
        <v>3276.1328750207012</v>
      </c>
      <c r="E20" s="7">
        <f>'Form 1.1-Mid'!G20-'Form 1.1b-Mid'!E20</f>
        <v>1152.2211965199999</v>
      </c>
      <c r="F20" s="7">
        <f>'Form 1.1-Mid'!H20-'Form 1.1b-Mid'!F20</f>
        <v>1.8484634032975009</v>
      </c>
      <c r="G20" s="7">
        <f>'Form 1.1-Mid'!I20-'Form 1.1b-Mid'!G20</f>
        <v>290.60348003725949</v>
      </c>
      <c r="H20" s="7">
        <f t="shared" si="0"/>
        <v>4926.0017333449796</v>
      </c>
    </row>
    <row r="21" spans="1:8" ht="13.5" thickBot="1" x14ac:dyDescent="0.25">
      <c r="A21" s="6">
        <v>2004</v>
      </c>
      <c r="B21" s="7">
        <f>'Form 1.1-Mid'!B21-'Form 1.1b-Mid'!B21</f>
        <v>11.427311882071081</v>
      </c>
      <c r="C21" s="7">
        <f>'Form 1.1-Mid'!D21-'Form 1.1b-Mid'!C21</f>
        <v>276.82633043907845</v>
      </c>
      <c r="D21" s="7">
        <f>'Form 1.1-Mid'!F21-'Form 1.1b-Mid'!D21</f>
        <v>3159.70882756217</v>
      </c>
      <c r="E21" s="7">
        <f>'Form 1.1-Mid'!G21-'Form 1.1b-Mid'!E21</f>
        <v>1070.5983609937593</v>
      </c>
      <c r="F21" s="7">
        <f>'Form 1.1-Mid'!H21-'Form 1.1b-Mid'!F21</f>
        <v>5.0668189200005145</v>
      </c>
      <c r="G21" s="7">
        <f>'Form 1.1-Mid'!I21-'Form 1.1b-Mid'!G21</f>
        <v>341.90562508513722</v>
      </c>
      <c r="H21" s="7">
        <f t="shared" si="0"/>
        <v>4865.5332748822166</v>
      </c>
    </row>
    <row r="22" spans="1:8" ht="13.5" thickBot="1" x14ac:dyDescent="0.25">
      <c r="A22" s="6">
        <v>2005</v>
      </c>
      <c r="B22" s="7">
        <f>'Form 1.1-Mid'!B22-'Form 1.1b-Mid'!B22</f>
        <v>15.989959218284639</v>
      </c>
      <c r="C22" s="7">
        <f>'Form 1.1-Mid'!D22-'Form 1.1b-Mid'!C22</f>
        <v>295.46698602863034</v>
      </c>
      <c r="D22" s="7">
        <f>'Form 1.1-Mid'!F22-'Form 1.1b-Mid'!D22</f>
        <v>3137.4946283337486</v>
      </c>
      <c r="E22" s="7">
        <f>'Form 1.1-Mid'!G22-'Form 1.1b-Mid'!E22</f>
        <v>1175.1475995378069</v>
      </c>
      <c r="F22" s="7">
        <f>'Form 1.1-Mid'!H22-'Form 1.1b-Mid'!F22</f>
        <v>8.2651906688897725</v>
      </c>
      <c r="G22" s="7">
        <f>'Form 1.1-Mid'!I22-'Form 1.1b-Mid'!G22</f>
        <v>316.1655540293641</v>
      </c>
      <c r="H22" s="7">
        <f t="shared" si="0"/>
        <v>4948.5299178167243</v>
      </c>
    </row>
    <row r="23" spans="1:8" ht="13.5" thickBot="1" x14ac:dyDescent="0.25">
      <c r="A23" s="6">
        <v>2006</v>
      </c>
      <c r="B23" s="7">
        <f>'Form 1.1-Mid'!B23-'Form 1.1b-Mid'!B23</f>
        <v>21.305385659648891</v>
      </c>
      <c r="C23" s="7">
        <f>'Form 1.1-Mid'!D23-'Form 1.1b-Mid'!C23</f>
        <v>347.49130766995222</v>
      </c>
      <c r="D23" s="7">
        <f>'Form 1.1-Mid'!F23-'Form 1.1b-Mid'!D23</f>
        <v>2979.8688904905393</v>
      </c>
      <c r="E23" s="7">
        <f>'Form 1.1-Mid'!G23-'Form 1.1b-Mid'!E23</f>
        <v>1268.6746996380555</v>
      </c>
      <c r="F23" s="7">
        <f>'Form 1.1-Mid'!H23-'Form 1.1b-Mid'!F23</f>
        <v>10.118229254245307</v>
      </c>
      <c r="G23" s="7">
        <f>'Form 1.1-Mid'!I23-'Form 1.1b-Mid'!G23</f>
        <v>297.53213532823156</v>
      </c>
      <c r="H23" s="7">
        <f t="shared" si="0"/>
        <v>4924.9906480406726</v>
      </c>
    </row>
    <row r="24" spans="1:8" ht="13.5" thickBot="1" x14ac:dyDescent="0.25">
      <c r="A24" s="6">
        <v>2007</v>
      </c>
      <c r="B24" s="7">
        <f>'Form 1.1-Mid'!B24-'Form 1.1b-Mid'!B24</f>
        <v>30.802136965568934</v>
      </c>
      <c r="C24" s="7">
        <f>'Form 1.1-Mid'!D24-'Form 1.1b-Mid'!C24</f>
        <v>421.77961219857389</v>
      </c>
      <c r="D24" s="7">
        <f>'Form 1.1-Mid'!F24-'Form 1.1b-Mid'!D24</f>
        <v>3011.2680398500561</v>
      </c>
      <c r="E24" s="7">
        <f>'Form 1.1-Mid'!G24-'Form 1.1b-Mid'!E24</f>
        <v>1228.8386027780643</v>
      </c>
      <c r="F24" s="7">
        <f>'Form 1.1-Mid'!H24-'Form 1.1b-Mid'!F24</f>
        <v>10.802564366009392</v>
      </c>
      <c r="G24" s="7">
        <f>'Form 1.1-Mid'!I24-'Form 1.1b-Mid'!G24</f>
        <v>294.25687671223113</v>
      </c>
      <c r="H24" s="7">
        <f t="shared" si="0"/>
        <v>4997.7478328705038</v>
      </c>
    </row>
    <row r="25" spans="1:8" ht="13.5" thickBot="1" x14ac:dyDescent="0.25">
      <c r="A25" s="6">
        <v>2008</v>
      </c>
      <c r="B25" s="7">
        <f>'Form 1.1-Mid'!B25-'Form 1.1b-Mid'!B25</f>
        <v>46.032078440672194</v>
      </c>
      <c r="C25" s="7">
        <f>'Form 1.1-Mid'!D25-'Form 1.1b-Mid'!C25</f>
        <v>523.25967293442955</v>
      </c>
      <c r="D25" s="7">
        <f>'Form 1.1-Mid'!F25-'Form 1.1b-Mid'!D25</f>
        <v>2916.0604921886934</v>
      </c>
      <c r="E25" s="7">
        <f>'Form 1.1-Mid'!G25-'Form 1.1b-Mid'!E25</f>
        <v>1246.5678699942205</v>
      </c>
      <c r="F25" s="7">
        <f>'Form 1.1-Mid'!H25-'Form 1.1b-Mid'!F25</f>
        <v>12.815775348059105</v>
      </c>
      <c r="G25" s="7">
        <f>'Form 1.1-Mid'!I25-'Form 1.1b-Mid'!G25</f>
        <v>282.8994601189388</v>
      </c>
      <c r="H25" s="7">
        <f t="shared" si="0"/>
        <v>5027.6353490250131</v>
      </c>
    </row>
    <row r="26" spans="1:8" ht="13.5" thickBot="1" x14ac:dyDescent="0.25">
      <c r="A26" s="6">
        <v>2009</v>
      </c>
      <c r="B26" s="7">
        <f>'Form 1.1-Mid'!B26-'Form 1.1b-Mid'!B26</f>
        <v>67.670796077007253</v>
      </c>
      <c r="C26" s="7">
        <f>'Form 1.1-Mid'!D26-'Form 1.1b-Mid'!C26</f>
        <v>633.54747769661481</v>
      </c>
      <c r="D26" s="7">
        <f>'Form 1.1-Mid'!F26-'Form 1.1b-Mid'!D26</f>
        <v>2919.5715034811328</v>
      </c>
      <c r="E26" s="7">
        <f>'Form 1.1-Mid'!G26-'Form 1.1b-Mid'!E26</f>
        <v>1206.0361022169047</v>
      </c>
      <c r="F26" s="7">
        <f>'Form 1.1-Mid'!H26-'Form 1.1b-Mid'!F26</f>
        <v>21.272884597017764</v>
      </c>
      <c r="G26" s="7">
        <f>'Form 1.1-Mid'!I26-'Form 1.1b-Mid'!G26</f>
        <v>309.20316692230972</v>
      </c>
      <c r="H26" s="7">
        <f t="shared" si="0"/>
        <v>5157.3019309909869</v>
      </c>
    </row>
    <row r="27" spans="1:8" ht="13.5" thickBot="1" x14ac:dyDescent="0.25">
      <c r="A27" s="6">
        <v>2010</v>
      </c>
      <c r="B27" s="7">
        <f>'Form 1.1-Mid'!B27-'Form 1.1b-Mid'!B27</f>
        <v>103.82945009726973</v>
      </c>
      <c r="C27" s="7">
        <f>'Form 1.1-Mid'!D27-'Form 1.1b-Mid'!C27</f>
        <v>676.68127558993729</v>
      </c>
      <c r="D27" s="7">
        <f>'Form 1.1-Mid'!F27-'Form 1.1b-Mid'!D27</f>
        <v>3049.3069353816609</v>
      </c>
      <c r="E27" s="7">
        <f>'Form 1.1-Mid'!G27-'Form 1.1b-Mid'!E27</f>
        <v>1181.5264029029013</v>
      </c>
      <c r="F27" s="7">
        <f>'Form 1.1-Mid'!H27-'Form 1.1b-Mid'!F27</f>
        <v>22.838906736102217</v>
      </c>
      <c r="G27" s="7">
        <f>'Form 1.1-Mid'!I27-'Form 1.1b-Mid'!G27</f>
        <v>319.86270269752822</v>
      </c>
      <c r="H27" s="7">
        <f t="shared" si="0"/>
        <v>5354.0456734053996</v>
      </c>
    </row>
    <row r="28" spans="1:8" ht="13.5" thickBot="1" x14ac:dyDescent="0.25">
      <c r="A28" s="6">
        <v>2011</v>
      </c>
      <c r="B28" s="7">
        <f>'Form 1.1-Mid'!B28-'Form 1.1b-Mid'!B28</f>
        <v>159.97406370735916</v>
      </c>
      <c r="C28" s="7">
        <f>'Form 1.1-Mid'!D28-'Form 1.1b-Mid'!C28</f>
        <v>711.36934270701022</v>
      </c>
      <c r="D28" s="7">
        <f>'Form 1.1-Mid'!F28-'Form 1.1b-Mid'!D28</f>
        <v>3081.5434756185623</v>
      </c>
      <c r="E28" s="7">
        <f>'Form 1.1-Mid'!G28-'Form 1.1b-Mid'!E28</f>
        <v>1205.1364870603188</v>
      </c>
      <c r="F28" s="7">
        <f>'Form 1.1-Mid'!H28-'Form 1.1b-Mid'!F28</f>
        <v>21.983370180043494</v>
      </c>
      <c r="G28" s="7">
        <f>'Form 1.1-Mid'!I28-'Form 1.1b-Mid'!G28</f>
        <v>324.23504745446189</v>
      </c>
      <c r="H28" s="7">
        <f t="shared" si="0"/>
        <v>5504.2417867277563</v>
      </c>
    </row>
    <row r="29" spans="1:8" ht="13.5" thickBot="1" x14ac:dyDescent="0.25">
      <c r="A29" s="6">
        <v>2012</v>
      </c>
      <c r="B29" s="7">
        <f>'Form 1.1-Mid'!B29-'Form 1.1b-Mid'!B29</f>
        <v>259.17701842914539</v>
      </c>
      <c r="C29" s="7">
        <f>'Form 1.1-Mid'!D29-'Form 1.1b-Mid'!C29</f>
        <v>883.37376519982354</v>
      </c>
      <c r="D29" s="7">
        <f>'Form 1.1-Mid'!F29-'Form 1.1b-Mid'!D29</f>
        <v>3002.0156627040378</v>
      </c>
      <c r="E29" s="7">
        <f>'Form 1.1-Mid'!G29-'Form 1.1b-Mid'!E29</f>
        <v>1053.9031244328517</v>
      </c>
      <c r="F29" s="7">
        <f>'Form 1.1-Mid'!H29-'Form 1.1b-Mid'!F29</f>
        <v>27.716303235058149</v>
      </c>
      <c r="G29" s="7">
        <f>'Form 1.1-Mid'!I29-'Form 1.1b-Mid'!G29</f>
        <v>335.15162325744859</v>
      </c>
      <c r="H29" s="7">
        <f t="shared" si="0"/>
        <v>5561.3374972583651</v>
      </c>
    </row>
    <row r="30" spans="1:8" ht="13.5" thickBot="1" x14ac:dyDescent="0.25">
      <c r="A30" s="6">
        <v>2013</v>
      </c>
      <c r="B30" s="7">
        <f>'Form 1.1-Mid'!B30-'Form 1.1b-Mid'!B30</f>
        <v>409.89463717155377</v>
      </c>
      <c r="C30" s="7">
        <f>'Form 1.1-Mid'!D30-'Form 1.1b-Mid'!C30</f>
        <v>1056.1351467757486</v>
      </c>
      <c r="D30" s="7">
        <f>'Form 1.1-Mid'!F30-'Form 1.1b-Mid'!D30</f>
        <v>2988.730540825507</v>
      </c>
      <c r="E30" s="7">
        <f>'Form 1.1-Mid'!G30-'Form 1.1b-Mid'!E30</f>
        <v>1109.1332783007474</v>
      </c>
      <c r="F30" s="7">
        <f>'Form 1.1-Mid'!H30-'Form 1.1b-Mid'!F30</f>
        <v>45.658652087366136</v>
      </c>
      <c r="G30" s="7">
        <f>'Form 1.1-Mid'!I30-'Form 1.1b-Mid'!G30</f>
        <v>343.33647210061554</v>
      </c>
      <c r="H30" s="7">
        <f t="shared" si="0"/>
        <v>5952.8887272615384</v>
      </c>
    </row>
    <row r="31" spans="1:8" ht="13.5" thickBot="1" x14ac:dyDescent="0.25">
      <c r="A31" s="6">
        <v>2014</v>
      </c>
      <c r="B31" s="7">
        <f>'Form 1.1-Mid'!B31-'Form 1.1b-Mid'!B31</f>
        <v>770.87903203949099</v>
      </c>
      <c r="C31" s="7">
        <f>'Form 1.1-Mid'!D31-'Form 1.1b-Mid'!C31</f>
        <v>1308.1349277113623</v>
      </c>
      <c r="D31" s="7">
        <f>'Form 1.1-Mid'!F31-'Form 1.1b-Mid'!D31</f>
        <v>2987.9685425694151</v>
      </c>
      <c r="E31" s="7">
        <f>'Form 1.1-Mid'!G31-'Form 1.1b-Mid'!E31</f>
        <v>1108.9465285177398</v>
      </c>
      <c r="F31" s="7">
        <f>'Form 1.1-Mid'!H31-'Form 1.1b-Mid'!F31</f>
        <v>45.384075566491447</v>
      </c>
      <c r="G31" s="7">
        <f>'Form 1.1-Mid'!I31-'Form 1.1b-Mid'!G31</f>
        <v>343.65445956657913</v>
      </c>
      <c r="H31" s="7">
        <f t="shared" si="0"/>
        <v>6564.9675659710783</v>
      </c>
    </row>
    <row r="32" spans="1:8" ht="13.5" thickBot="1" x14ac:dyDescent="0.25">
      <c r="A32" s="6">
        <v>2015</v>
      </c>
      <c r="B32" s="7">
        <f>'Form 1.1-Mid'!B32-'Form 1.1b-Mid'!B32</f>
        <v>1151.8626070907048</v>
      </c>
      <c r="C32" s="7">
        <f>'Form 1.1-Mid'!D32-'Form 1.1b-Mid'!C32</f>
        <v>1723.1215165474132</v>
      </c>
      <c r="D32" s="7">
        <f>'Form 1.1-Mid'!F32-'Form 1.1b-Mid'!D32</f>
        <v>2987.2462174081902</v>
      </c>
      <c r="E32" s="7">
        <f>'Form 1.1-Mid'!G32-'Form 1.1b-Mid'!E32</f>
        <v>1108.7616462325623</v>
      </c>
      <c r="F32" s="7">
        <f>'Form 1.1-Mid'!H32-'Form 1.1b-Mid'!F32</f>
        <v>45.112244810827178</v>
      </c>
      <c r="G32" s="7">
        <f>'Form 1.1-Mid'!I32-'Form 1.1b-Mid'!G32</f>
        <v>344.38883306158095</v>
      </c>
      <c r="H32" s="7">
        <f t="shared" si="0"/>
        <v>7360.4930651512786</v>
      </c>
    </row>
    <row r="33" spans="1:8" ht="13.5" thickBot="1" x14ac:dyDescent="0.25">
      <c r="A33" s="6">
        <v>2016</v>
      </c>
      <c r="B33" s="7">
        <f>'Form 1.1-Mid'!B33-'Form 1.1b-Mid'!B33</f>
        <v>1589.2675840622433</v>
      </c>
      <c r="C33" s="7">
        <f>'Form 1.1-Mid'!D33-'Form 1.1b-Mid'!C33</f>
        <v>1914.9306774535798</v>
      </c>
      <c r="D33" s="7">
        <f>'Form 1.1-Mid'!F33-'Form 1.1b-Mid'!D33</f>
        <v>2986.3343991923412</v>
      </c>
      <c r="E33" s="7">
        <f>'Form 1.1-Mid'!G33-'Form 1.1b-Mid'!E33</f>
        <v>1108.5786127702368</v>
      </c>
      <c r="F33" s="7">
        <f>'Form 1.1-Mid'!H33-'Form 1.1b-Mid'!F33</f>
        <v>44.843132362719189</v>
      </c>
      <c r="G33" s="7">
        <f>'Form 1.1-Mid'!I33-'Form 1.1b-Mid'!G33</f>
        <v>344.15244579904356</v>
      </c>
      <c r="H33" s="7">
        <f t="shared" si="0"/>
        <v>7988.1068516401638</v>
      </c>
    </row>
    <row r="34" spans="1:8" ht="14.1" customHeight="1" thickBot="1" x14ac:dyDescent="0.25">
      <c r="A34" s="6">
        <v>2017</v>
      </c>
      <c r="B34" s="7">
        <f>'Form 1.1-Mid'!B34-'Form 1.1b-Mid'!B34</f>
        <v>1795.0795821462962</v>
      </c>
      <c r="C34" s="7">
        <f>'Form 1.1-Mid'!D34-'Form 1.1b-Mid'!C34</f>
        <v>2020.1010060777044</v>
      </c>
      <c r="D34" s="7">
        <f>'Form 1.1-Mid'!F34-'Form 1.1b-Mid'!D34</f>
        <v>2985.4295055753573</v>
      </c>
      <c r="E34" s="7">
        <f>'Form 1.1-Mid'!G34-'Form 1.1b-Mid'!E34</f>
        <v>1108.3974096425345</v>
      </c>
      <c r="F34" s="7">
        <f>'Form 1.1-Mid'!H34-'Form 1.1b-Mid'!F34</f>
        <v>44.576711039091606</v>
      </c>
      <c r="G34" s="7">
        <f>'Form 1.1-Mid'!I34-'Form 1.1b-Mid'!G34</f>
        <v>343.5164647184165</v>
      </c>
      <c r="H34" s="7">
        <f t="shared" si="0"/>
        <v>8297.1006791994005</v>
      </c>
    </row>
    <row r="35" spans="1:8" ht="13.5" thickBot="1" x14ac:dyDescent="0.25">
      <c r="A35" s="6">
        <v>2018</v>
      </c>
      <c r="B35" s="7">
        <f>'Form 1.1-Mid'!B35-'Form 1.1b-Mid'!B35</f>
        <v>2072.2117059311822</v>
      </c>
      <c r="C35" s="7">
        <f>'Form 1.1-Mid'!D35-'Form 1.1b-Mid'!C35</f>
        <v>2138.2480936960201</v>
      </c>
      <c r="D35" s="7">
        <f>'Form 1.1-Mid'!F35-'Form 1.1b-Mid'!D35</f>
        <v>2984.5337925095409</v>
      </c>
      <c r="E35" s="7">
        <f>'Form 1.1-Mid'!G35-'Form 1.1b-Mid'!E35</f>
        <v>1108.2180185461089</v>
      </c>
      <c r="F35" s="7">
        <f>'Form 1.1-Mid'!H35-'Form 1.1b-Mid'!F35</f>
        <v>44.312953928700153</v>
      </c>
      <c r="G35" s="7">
        <f>'Form 1.1-Mid'!I35-'Form 1.1b-Mid'!G35</f>
        <v>342.88796069968976</v>
      </c>
      <c r="H35" s="7">
        <f t="shared" si="0"/>
        <v>8690.4125253112434</v>
      </c>
    </row>
    <row r="36" spans="1:8" ht="13.5" thickBot="1" x14ac:dyDescent="0.25">
      <c r="A36" s="6">
        <v>2019</v>
      </c>
      <c r="B36" s="7">
        <f>'Form 1.1-Mid'!B36-'Form 1.1b-Mid'!B36</f>
        <v>2415.7994928828812</v>
      </c>
      <c r="C36" s="7">
        <f>'Form 1.1-Mid'!D36-'Form 1.1b-Mid'!C36</f>
        <v>2268.0936590011916</v>
      </c>
      <c r="D36" s="7">
        <f>'Form 1.1-Mid'!F36-'Form 1.1b-Mid'!D36</f>
        <v>2983.6471734539791</v>
      </c>
      <c r="E36" s="7">
        <f>'Form 1.1-Mid'!G36-'Form 1.1b-Mid'!E36</f>
        <v>1108.040421360648</v>
      </c>
      <c r="F36" s="7">
        <f>'Form 1.1-Mid'!H36-'Form 1.1b-Mid'!F36</f>
        <v>44.05183438941458</v>
      </c>
      <c r="G36" s="7">
        <f>'Form 1.1-Mid'!I36-'Form 1.1b-Mid'!G36</f>
        <v>342.26690366228922</v>
      </c>
      <c r="H36" s="7">
        <f t="shared" si="0"/>
        <v>9161.8994847504036</v>
      </c>
    </row>
    <row r="37" spans="1:8" ht="13.5" thickBot="1" x14ac:dyDescent="0.25">
      <c r="A37" s="6">
        <v>2020</v>
      </c>
      <c r="B37" s="7">
        <f>'Form 1.1-Mid'!B37-'Form 1.1b-Mid'!B37</f>
        <v>2823.8820234502236</v>
      </c>
      <c r="C37" s="7">
        <f>'Form 1.1-Mid'!D37-'Form 1.1b-Mid'!C37</f>
        <v>2405.7828432656461</v>
      </c>
      <c r="D37" s="7">
        <f>'Form 1.1-Mid'!F37-'Form 1.1b-Mid'!D37</f>
        <v>2982.7695629437549</v>
      </c>
      <c r="E37" s="7">
        <f>'Form 1.1-Mid'!G37-'Form 1.1b-Mid'!E37</f>
        <v>1107.8646001470415</v>
      </c>
      <c r="F37" s="7">
        <f>'Form 1.1-Mid'!H37-'Form 1.1b-Mid'!F37</f>
        <v>43.793326045519279</v>
      </c>
      <c r="G37" s="7">
        <f>'Form 1.1-Mid'!I37-'Form 1.1b-Mid'!G37</f>
        <v>341.65326561404618</v>
      </c>
      <c r="H37" s="7">
        <f t="shared" si="0"/>
        <v>9705.7456214662307</v>
      </c>
    </row>
    <row r="38" spans="1:8" ht="13.5" thickBot="1" x14ac:dyDescent="0.25">
      <c r="A38" s="6">
        <v>2021</v>
      </c>
      <c r="B38" s="7">
        <f>'Form 1.1-Mid'!B38-'Form 1.1b-Mid'!B38</f>
        <v>3295.8853889097372</v>
      </c>
      <c r="C38" s="7">
        <f>'Form 1.1-Mid'!D38-'Form 1.1b-Mid'!C38</f>
        <v>2545.3429475303201</v>
      </c>
      <c r="D38" s="7">
        <f>'Form 1.1-Mid'!F38-'Form 1.1b-Mid'!D38</f>
        <v>2981.900876587606</v>
      </c>
      <c r="E38" s="7">
        <f>'Form 1.1-Mid'!G38-'Form 1.1b-Mid'!E38</f>
        <v>1107.6905371455709</v>
      </c>
      <c r="F38" s="7">
        <f>'Form 1.1-Mid'!H38-'Form 1.1b-Mid'!F38</f>
        <v>43.537402785064842</v>
      </c>
      <c r="G38" s="7">
        <f>'Form 1.1-Mid'!I38-'Form 1.1b-Mid'!G38</f>
        <v>341.04702070182066</v>
      </c>
      <c r="H38" s="7">
        <f t="shared" si="0"/>
        <v>10315.404173660119</v>
      </c>
    </row>
    <row r="39" spans="1:8" ht="13.5" thickBot="1" x14ac:dyDescent="0.25">
      <c r="A39" s="6">
        <v>2022</v>
      </c>
      <c r="B39" s="7">
        <f>'Form 1.1-Mid'!B39-'Form 1.1b-Mid'!B39</f>
        <v>3830.179023245073</v>
      </c>
      <c r="C39" s="7">
        <f>'Form 1.1-Mid'!D39-'Form 1.1b-Mid'!C39</f>
        <v>2686.8620762941791</v>
      </c>
      <c r="D39" s="7">
        <f>'Form 1.1-Mid'!F39-'Form 1.1b-Mid'!D39</f>
        <v>2981.0410310659499</v>
      </c>
      <c r="E39" s="7">
        <f>'Form 1.1-Mid'!G39-'Form 1.1b-Mid'!E39</f>
        <v>1107.5182147741154</v>
      </c>
      <c r="F39" s="7">
        <f>'Form 1.1-Mid'!H39-'Form 1.1b-Mid'!F39</f>
        <v>43.284038757214148</v>
      </c>
      <c r="G39" s="7">
        <f>'Form 1.1-Mid'!I39-'Form 1.1b-Mid'!G39</f>
        <v>340.44814526447408</v>
      </c>
      <c r="H39" s="7">
        <f t="shared" si="0"/>
        <v>10989.332529401006</v>
      </c>
    </row>
    <row r="40" spans="1:8" ht="14.1" customHeight="1" thickBot="1" x14ac:dyDescent="0.25">
      <c r="A40" s="6">
        <v>2023</v>
      </c>
      <c r="B40" s="7">
        <f>'Form 1.1-Mid'!B40-'Form 1.1b-Mid'!B40</f>
        <v>4423.9145483456232</v>
      </c>
      <c r="C40" s="7">
        <f>'Form 1.1-Mid'!D40-'Form 1.1b-Mid'!C40</f>
        <v>2822.4065684670277</v>
      </c>
      <c r="D40" s="7">
        <f>'Form 1.1-Mid'!F40-'Form 1.1b-Mid'!D40</f>
        <v>2980.189944129279</v>
      </c>
      <c r="E40" s="7">
        <f>'Form 1.1-Mid'!G40-'Form 1.1b-Mid'!E40</f>
        <v>1107.3476156263741</v>
      </c>
      <c r="F40" s="7">
        <f>'Form 1.1-Mid'!H40-'Form 1.1b-Mid'!F40</f>
        <v>43.033208369641216</v>
      </c>
      <c r="G40" s="7">
        <f>'Form 1.1-Mid'!I40-'Form 1.1b-Mid'!G40</f>
        <v>339.85661788828838</v>
      </c>
      <c r="H40" s="7">
        <f t="shared" si="0"/>
        <v>11716.748502826233</v>
      </c>
    </row>
    <row r="41" spans="1:8" ht="13.5" thickBot="1" x14ac:dyDescent="0.25">
      <c r="A41" s="6">
        <v>2024</v>
      </c>
      <c r="B41" s="7">
        <f>'Form 1.1-Mid'!B41-'Form 1.1b-Mid'!B41</f>
        <v>5070.307246830489</v>
      </c>
      <c r="C41" s="7">
        <f>'Form 1.1-Mid'!D41-'Form 1.1b-Mid'!C41</f>
        <v>2958.0763306473527</v>
      </c>
      <c r="D41" s="7">
        <f>'Form 1.1-Mid'!F41-'Form 1.1b-Mid'!D41</f>
        <v>2979.3475345969346</v>
      </c>
      <c r="E41" s="7">
        <f>'Form 1.1-Mid'!G41-'Form 1.1b-Mid'!E41</f>
        <v>1107.1787224701104</v>
      </c>
      <c r="F41" s="7">
        <f>'Form 1.1-Mid'!H41-'Form 1.1b-Mid'!F41</f>
        <v>42.784886285944594</v>
      </c>
      <c r="G41" s="7">
        <f>'Form 1.1-Mid'!I41-'Form 1.1b-Mid'!G41</f>
        <v>339.27241946492177</v>
      </c>
      <c r="H41" s="7">
        <f t="shared" si="0"/>
        <v>12496.967140295754</v>
      </c>
    </row>
    <row r="42" spans="1:8" ht="13.5" thickBot="1" x14ac:dyDescent="0.25">
      <c r="A42" s="6">
        <v>2025</v>
      </c>
      <c r="B42" s="7">
        <f>'Form 1.1-Mid'!B42-'Form 1.1b-Mid'!B42</f>
        <v>5763.2272141176654</v>
      </c>
      <c r="C42" s="7">
        <f>'Form 1.1-Mid'!D42-'Form 1.1b-Mid'!C42</f>
        <v>3094.1004758045019</v>
      </c>
      <c r="D42" s="7">
        <f>'Form 1.1-Mid'!F42-'Form 1.1b-Mid'!D42</f>
        <v>2978.5137223562706</v>
      </c>
      <c r="E42" s="7">
        <f>'Form 1.1-Mid'!G42-'Form 1.1b-Mid'!E42</f>
        <v>1107.0115182454094</v>
      </c>
      <c r="F42" s="7">
        <f>'Form 1.1-Mid'!H42-'Form 1.1b-Mid'!F42</f>
        <v>42.539047423086231</v>
      </c>
      <c r="G42" s="7">
        <f>'Form 1.1-Mid'!I42-'Form 1.1b-Mid'!G42</f>
        <v>338.69553325201014</v>
      </c>
      <c r="H42" s="7">
        <f t="shared" si="0"/>
        <v>13324.087511198944</v>
      </c>
    </row>
    <row r="43" spans="1:8" ht="13.5" thickBot="1" x14ac:dyDescent="0.25">
      <c r="A43" s="6">
        <v>2026</v>
      </c>
      <c r="B43" s="7">
        <f>'Form 1.1-Mid'!B43-'Form 1.1b-Mid'!B43</f>
        <v>6493.6557746249346</v>
      </c>
      <c r="C43" s="7">
        <f>'Form 1.1-Mid'!D43-'Form 1.1b-Mid'!C43</f>
        <v>3222.2525019577588</v>
      </c>
      <c r="D43" s="7">
        <f>'Form 1.1-Mid'!F43-'Form 1.1b-Mid'!D43</f>
        <v>2977.6884283622276</v>
      </c>
      <c r="E43" s="7">
        <f>'Form 1.1-Mid'!G43-'Form 1.1b-Mid'!E43</f>
        <v>1106.8459860629553</v>
      </c>
      <c r="F43" s="7">
        <f>'Form 1.1-Mid'!H43-'Form 1.1b-Mid'!F43</f>
        <v>42.295666948853977</v>
      </c>
      <c r="G43" s="7">
        <f>'Form 1.1-Mid'!I43-'Form 1.1b-Mid'!G43</f>
        <v>338.12594493649794</v>
      </c>
      <c r="H43" s="7">
        <f t="shared" si="0"/>
        <v>14180.864302893227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3" t="s">
        <v>76</v>
      </c>
      <c r="B1" s="23"/>
      <c r="C1" s="23"/>
      <c r="D1" s="23"/>
      <c r="E1" s="23"/>
      <c r="F1" s="23"/>
      <c r="G1" s="23"/>
    </row>
    <row r="2" spans="1:11" ht="15.95" customHeight="1" x14ac:dyDescent="0.25">
      <c r="A2" s="23" t="s">
        <v>62</v>
      </c>
      <c r="B2" s="23"/>
      <c r="C2" s="23"/>
      <c r="D2" s="23"/>
      <c r="E2" s="23"/>
      <c r="F2" s="23"/>
      <c r="G2" s="23"/>
      <c r="H2" s="22"/>
      <c r="I2" s="22"/>
      <c r="J2" s="22"/>
      <c r="K2" s="22"/>
    </row>
    <row r="3" spans="1:11" ht="15.95" customHeight="1" x14ac:dyDescent="0.25">
      <c r="A3" s="23" t="s">
        <v>57</v>
      </c>
      <c r="B3" s="23"/>
      <c r="C3" s="23"/>
      <c r="D3" s="23"/>
      <c r="E3" s="23"/>
      <c r="F3" s="23"/>
      <c r="G3" s="23"/>
    </row>
    <row r="4" spans="1:11" s="20" customFormat="1" ht="15" customHeight="1" x14ac:dyDescent="0.25">
      <c r="A4" s="24" t="s">
        <v>79</v>
      </c>
      <c r="B4" s="24"/>
      <c r="C4" s="24"/>
      <c r="D4" s="24"/>
      <c r="E4" s="24"/>
      <c r="F4" s="24"/>
      <c r="G4" s="24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3730207.2215065868</v>
      </c>
      <c r="C7" s="16">
        <v>2.9476553595856751</v>
      </c>
      <c r="D7" s="17">
        <v>10995365.308839081</v>
      </c>
      <c r="E7" s="7">
        <v>369746.54733945196</v>
      </c>
      <c r="F7" s="7">
        <v>37564.624696520877</v>
      </c>
      <c r="G7" s="16">
        <v>1960.4053655528021</v>
      </c>
    </row>
    <row r="8" spans="1:11" ht="13.5" thickBot="1" x14ac:dyDescent="0.25">
      <c r="A8" s="6">
        <v>1991</v>
      </c>
      <c r="B8" s="7">
        <v>3797271.6224540626</v>
      </c>
      <c r="C8" s="16">
        <v>2.9617387858566366</v>
      </c>
      <c r="D8" s="17">
        <v>11246526.644654956</v>
      </c>
      <c r="E8" s="7">
        <v>366579.73917525919</v>
      </c>
      <c r="F8" s="7">
        <v>36047.691321694874</v>
      </c>
      <c r="G8" s="16">
        <v>2037.5656879325336</v>
      </c>
    </row>
    <row r="9" spans="1:11" ht="13.5" thickBot="1" x14ac:dyDescent="0.25">
      <c r="A9" s="6">
        <v>1992</v>
      </c>
      <c r="B9" s="7">
        <v>3838487.6910437862</v>
      </c>
      <c r="C9" s="16">
        <v>2.9836792826853245</v>
      </c>
      <c r="D9" s="17">
        <v>11452816.200609971</v>
      </c>
      <c r="E9" s="7">
        <v>374575.78013894008</v>
      </c>
      <c r="F9" s="7">
        <v>35300.404840238516</v>
      </c>
      <c r="G9" s="16">
        <v>2086.5195650156702</v>
      </c>
    </row>
    <row r="10" spans="1:11" ht="13.5" thickBot="1" x14ac:dyDescent="0.25">
      <c r="A10" s="6">
        <v>1993</v>
      </c>
      <c r="B10" s="7">
        <v>3873128.4694563276</v>
      </c>
      <c r="C10" s="16">
        <v>2.9851559977353999</v>
      </c>
      <c r="D10" s="17">
        <v>11561892.680597287</v>
      </c>
      <c r="E10" s="7">
        <v>371545.43992682907</v>
      </c>
      <c r="F10" s="7">
        <v>35062.595369860086</v>
      </c>
      <c r="G10" s="16">
        <v>2117.0967629076395</v>
      </c>
    </row>
    <row r="11" spans="1:11" ht="13.5" thickBot="1" x14ac:dyDescent="0.25">
      <c r="A11" s="6">
        <v>1994</v>
      </c>
      <c r="B11" s="7">
        <v>3905635.1955118761</v>
      </c>
      <c r="C11" s="16">
        <v>2.9832544618812715</v>
      </c>
      <c r="D11" s="17">
        <v>11651503.623491338</v>
      </c>
      <c r="E11" s="7">
        <v>374326.47119097115</v>
      </c>
      <c r="F11" s="7">
        <v>36261.398021337736</v>
      </c>
      <c r="G11" s="16">
        <v>2140.291707299426</v>
      </c>
    </row>
    <row r="12" spans="1:11" ht="13.5" thickBot="1" x14ac:dyDescent="0.25">
      <c r="A12" s="6">
        <v>1995</v>
      </c>
      <c r="B12" s="7">
        <v>3936983.9023557077</v>
      </c>
      <c r="C12" s="16">
        <v>2.9859333082685806</v>
      </c>
      <c r="D12" s="17">
        <v>11755571.368161125</v>
      </c>
      <c r="E12" s="7">
        <v>383656.01965245372</v>
      </c>
      <c r="F12" s="7">
        <v>38353.636129042476</v>
      </c>
      <c r="G12" s="16">
        <v>2166.5051890057698</v>
      </c>
    </row>
    <row r="13" spans="1:11" ht="13.5" thickBot="1" x14ac:dyDescent="0.25">
      <c r="A13" s="6">
        <v>1996</v>
      </c>
      <c r="B13" s="7">
        <v>3967970.9078013501</v>
      </c>
      <c r="C13" s="16">
        <v>2.987071913203037</v>
      </c>
      <c r="D13" s="17">
        <v>11852614.451100171</v>
      </c>
      <c r="E13" s="7">
        <v>396907.73905407626</v>
      </c>
      <c r="F13" s="7">
        <v>41155.695728208142</v>
      </c>
      <c r="G13" s="16">
        <v>2191.6720737013475</v>
      </c>
    </row>
    <row r="14" spans="1:11" ht="13.5" thickBot="1" x14ac:dyDescent="0.25">
      <c r="A14" s="6">
        <v>1997</v>
      </c>
      <c r="B14" s="7">
        <v>3997120.7893099585</v>
      </c>
      <c r="C14" s="16">
        <v>3.0048872745688384</v>
      </c>
      <c r="D14" s="17">
        <v>12010897.394712046</v>
      </c>
      <c r="E14" s="7">
        <v>412689.64096776012</v>
      </c>
      <c r="F14" s="7">
        <v>44828.078421216007</v>
      </c>
      <c r="G14" s="16">
        <v>2207.6626561540702</v>
      </c>
    </row>
    <row r="15" spans="1:11" ht="13.5" thickBot="1" x14ac:dyDescent="0.25">
      <c r="A15" s="6">
        <v>1998</v>
      </c>
      <c r="B15" s="7">
        <v>4029144.9815489342</v>
      </c>
      <c r="C15" s="16">
        <v>3.0170910916822224</v>
      </c>
      <c r="D15" s="17">
        <v>12156297.430927422</v>
      </c>
      <c r="E15" s="7">
        <v>443982.24409242504</v>
      </c>
      <c r="F15" s="7">
        <v>50116.210814793092</v>
      </c>
      <c r="G15" s="16">
        <v>2238.97151074965</v>
      </c>
    </row>
    <row r="16" spans="1:11" ht="13.5" thickBot="1" x14ac:dyDescent="0.25">
      <c r="A16" s="6">
        <v>1999</v>
      </c>
      <c r="B16" s="7">
        <v>4063739.21758876</v>
      </c>
      <c r="C16" s="16">
        <v>3.0432000835984163</v>
      </c>
      <c r="D16" s="17">
        <v>12366771.526688278</v>
      </c>
      <c r="E16" s="7">
        <v>460805.46867153345</v>
      </c>
      <c r="F16" s="7">
        <v>58129.827115658896</v>
      </c>
      <c r="G16" s="16">
        <v>2287.1387490754228</v>
      </c>
    </row>
    <row r="17" spans="1:7" ht="13.5" thickBot="1" x14ac:dyDescent="0.25">
      <c r="A17" s="6">
        <v>2000</v>
      </c>
      <c r="B17" s="7">
        <v>4086517.5932559748</v>
      </c>
      <c r="C17" s="16">
        <v>3.0810802554919516</v>
      </c>
      <c r="D17" s="17">
        <v>12590888.670301475</v>
      </c>
      <c r="E17" s="7">
        <v>483021.89185154485</v>
      </c>
      <c r="F17" s="7">
        <v>69379.437566954774</v>
      </c>
      <c r="G17" s="16">
        <v>2341.1468343526212</v>
      </c>
    </row>
    <row r="18" spans="1:7" ht="13.5" thickBot="1" x14ac:dyDescent="0.25">
      <c r="A18" s="6">
        <v>2001</v>
      </c>
      <c r="B18" s="7">
        <v>4148349.1968975933</v>
      </c>
      <c r="C18" s="16">
        <v>3.0850250850401242</v>
      </c>
      <c r="D18" s="17">
        <v>12797761.333935129</v>
      </c>
      <c r="E18" s="7">
        <v>502463.73150476377</v>
      </c>
      <c r="F18" s="7">
        <v>64447.958094254362</v>
      </c>
      <c r="G18" s="16">
        <v>2404.5609289644358</v>
      </c>
    </row>
    <row r="19" spans="1:7" ht="13.5" thickBot="1" x14ac:dyDescent="0.25">
      <c r="A19" s="6">
        <v>2002</v>
      </c>
      <c r="B19" s="7">
        <v>4181617.717886697</v>
      </c>
      <c r="C19" s="16">
        <v>3.1064241162220436</v>
      </c>
      <c r="D19" s="17">
        <v>12989878.123664621</v>
      </c>
      <c r="E19" s="7">
        <v>511986.8234242152</v>
      </c>
      <c r="F19" s="7">
        <v>60432.687050360015</v>
      </c>
      <c r="G19" s="16">
        <v>2465.6223545565417</v>
      </c>
    </row>
    <row r="20" spans="1:7" ht="13.5" thickBot="1" x14ac:dyDescent="0.25">
      <c r="A20" s="6">
        <v>2003</v>
      </c>
      <c r="B20" s="7">
        <v>4226541.3340530237</v>
      </c>
      <c r="C20" s="16">
        <v>3.1251177316276681</v>
      </c>
      <c r="D20" s="17">
        <v>13208439.266506365</v>
      </c>
      <c r="E20" s="7">
        <v>529151.68215373741</v>
      </c>
      <c r="F20" s="7">
        <v>67554.895744409179</v>
      </c>
      <c r="G20" s="16">
        <v>2525.1150016216043</v>
      </c>
    </row>
    <row r="21" spans="1:7" ht="13.5" thickBot="1" x14ac:dyDescent="0.25">
      <c r="A21" s="6">
        <v>2004</v>
      </c>
      <c r="B21" s="7">
        <v>4266477.2106783949</v>
      </c>
      <c r="C21" s="16">
        <v>3.1386049000719307</v>
      </c>
      <c r="D21" s="17">
        <v>13390786.279480433</v>
      </c>
      <c r="E21" s="7">
        <v>548913.0495128365</v>
      </c>
      <c r="F21" s="7">
        <v>71406.871494817809</v>
      </c>
      <c r="G21" s="16">
        <v>2573.147863836246</v>
      </c>
    </row>
    <row r="22" spans="1:7" ht="13.5" thickBot="1" x14ac:dyDescent="0.25">
      <c r="A22" s="6">
        <v>2005</v>
      </c>
      <c r="B22" s="7">
        <v>4310423.182743228</v>
      </c>
      <c r="C22" s="16">
        <v>3.1351117014713874</v>
      </c>
      <c r="D22" s="17">
        <v>13513658.158511834</v>
      </c>
      <c r="E22" s="7">
        <v>566457.26530703134</v>
      </c>
      <c r="F22" s="7">
        <v>77762.03191966514</v>
      </c>
      <c r="G22" s="16">
        <v>2621.3092049219326</v>
      </c>
    </row>
    <row r="23" spans="1:7" ht="13.5" thickBot="1" x14ac:dyDescent="0.25">
      <c r="A23" s="6">
        <v>2006</v>
      </c>
      <c r="B23" s="7">
        <v>4370031.693920088</v>
      </c>
      <c r="C23" s="16">
        <v>3.115587914971079</v>
      </c>
      <c r="D23" s="17">
        <v>13615217.93361802</v>
      </c>
      <c r="E23" s="7">
        <v>591968.00567530806</v>
      </c>
      <c r="F23" s="7">
        <v>82925.140459366114</v>
      </c>
      <c r="G23" s="16">
        <v>2675.0610965474366</v>
      </c>
    </row>
    <row r="24" spans="1:7" ht="13.5" thickBot="1" x14ac:dyDescent="0.25">
      <c r="A24" s="6">
        <v>2007</v>
      </c>
      <c r="B24" s="7">
        <v>4423539.9686776651</v>
      </c>
      <c r="C24" s="16">
        <v>3.1004093667150485</v>
      </c>
      <c r="D24" s="17">
        <v>13714784.752926625</v>
      </c>
      <c r="E24" s="7">
        <v>597522.86658065743</v>
      </c>
      <c r="F24" s="7">
        <v>86605.99807931589</v>
      </c>
      <c r="G24" s="16">
        <v>2726.2204907748765</v>
      </c>
    </row>
    <row r="25" spans="1:7" ht="13.5" thickBot="1" x14ac:dyDescent="0.25">
      <c r="A25" s="6">
        <v>2008</v>
      </c>
      <c r="B25" s="7">
        <v>4462455.2905279249</v>
      </c>
      <c r="C25" s="16">
        <v>3.0926541517255894</v>
      </c>
      <c r="D25" s="17">
        <v>13800830.881141009</v>
      </c>
      <c r="E25" s="7">
        <v>591261.88299847336</v>
      </c>
      <c r="F25" s="7">
        <v>87661.678974820912</v>
      </c>
      <c r="G25" s="16">
        <v>2780.8579816535871</v>
      </c>
    </row>
    <row r="26" spans="1:7" ht="13.5" thickBot="1" x14ac:dyDescent="0.25">
      <c r="A26" s="6">
        <v>2009</v>
      </c>
      <c r="B26" s="7">
        <v>4477248.391842166</v>
      </c>
      <c r="C26" s="16">
        <v>3.0978071762238812</v>
      </c>
      <c r="D26" s="17">
        <v>13869652.197985493</v>
      </c>
      <c r="E26" s="7">
        <v>570718.37699127186</v>
      </c>
      <c r="F26" s="7">
        <v>82681.786754073837</v>
      </c>
      <c r="G26" s="16">
        <v>2824.2995547701312</v>
      </c>
    </row>
    <row r="27" spans="1:7" ht="13.5" thickBot="1" x14ac:dyDescent="0.25">
      <c r="A27" s="6">
        <v>2010</v>
      </c>
      <c r="B27" s="7">
        <v>4489519.7656598985</v>
      </c>
      <c r="C27" s="16">
        <v>3.1135119687985373</v>
      </c>
      <c r="D27" s="17">
        <v>13978173.524539698</v>
      </c>
      <c r="E27" s="7">
        <v>573912.08162415889</v>
      </c>
      <c r="F27" s="7">
        <v>80141.158138708473</v>
      </c>
      <c r="G27" s="16">
        <v>2851.9088706713542</v>
      </c>
    </row>
    <row r="28" spans="1:7" ht="13.5" thickBot="1" x14ac:dyDescent="0.25">
      <c r="A28" s="6">
        <v>2011</v>
      </c>
      <c r="B28" s="7">
        <v>4512013.842209952</v>
      </c>
      <c r="C28" s="16">
        <v>3.1193403392182057</v>
      </c>
      <c r="D28" s="17">
        <v>14074506.789116431</v>
      </c>
      <c r="E28" s="7">
        <v>591930.78224610141</v>
      </c>
      <c r="F28" s="7">
        <v>75824.793382546981</v>
      </c>
      <c r="G28" s="16">
        <v>2858.2416330686988</v>
      </c>
    </row>
    <row r="29" spans="1:7" ht="13.5" thickBot="1" x14ac:dyDescent="0.25">
      <c r="A29" s="6">
        <v>2012</v>
      </c>
      <c r="B29" s="7">
        <v>4532780.0809754245</v>
      </c>
      <c r="C29" s="16">
        <v>3.1292394815089022</v>
      </c>
      <c r="D29" s="17">
        <v>14184154.390385417</v>
      </c>
      <c r="E29" s="7">
        <v>617860.5073380993</v>
      </c>
      <c r="F29" s="7">
        <v>78216.529898629946</v>
      </c>
      <c r="G29" s="16">
        <v>2867.5052567501225</v>
      </c>
    </row>
    <row r="30" spans="1:7" ht="13.5" thickBot="1" x14ac:dyDescent="0.25">
      <c r="A30" s="6">
        <v>2013</v>
      </c>
      <c r="B30" s="7">
        <v>4530851.8706940813</v>
      </c>
      <c r="C30" s="16">
        <v>3.15214114409945</v>
      </c>
      <c r="D30" s="17">
        <v>14281884.599434774</v>
      </c>
      <c r="E30" s="7">
        <v>624909.58281310741</v>
      </c>
      <c r="F30" s="7">
        <v>79691.36281956709</v>
      </c>
      <c r="G30" s="16">
        <v>2909.4512083520249</v>
      </c>
    </row>
    <row r="31" spans="1:7" ht="13.5" thickBot="1" x14ac:dyDescent="0.25">
      <c r="A31" s="6">
        <v>2014</v>
      </c>
      <c r="B31" s="7">
        <v>4551117.6066685123</v>
      </c>
      <c r="C31" s="16">
        <v>3.1847075524582924</v>
      </c>
      <c r="D31" s="17">
        <v>14493978.614083119</v>
      </c>
      <c r="E31" s="7">
        <v>643296.58358726522</v>
      </c>
      <c r="F31" s="7">
        <v>85683.644721212186</v>
      </c>
      <c r="G31" s="16">
        <v>2958.0434625265989</v>
      </c>
    </row>
    <row r="32" spans="1:7" ht="13.5" thickBot="1" x14ac:dyDescent="0.25">
      <c r="A32" s="6">
        <v>2015</v>
      </c>
      <c r="B32" s="7">
        <v>4551488.8547948515</v>
      </c>
      <c r="C32" s="16">
        <v>3.2105664348659304</v>
      </c>
      <c r="D32" s="17">
        <v>14612857.345870722</v>
      </c>
      <c r="E32" s="7">
        <v>672589.3298347966</v>
      </c>
      <c r="F32" s="7">
        <v>87892.068077375487</v>
      </c>
      <c r="G32" s="16">
        <v>3005.4760594643176</v>
      </c>
    </row>
    <row r="33" spans="1:7" ht="13.5" thickBot="1" x14ac:dyDescent="0.25">
      <c r="A33" s="6">
        <v>2016</v>
      </c>
      <c r="B33" s="7">
        <v>4629004.0141921183</v>
      </c>
      <c r="C33" s="16">
        <v>3.1826510451108909</v>
      </c>
      <c r="D33" s="17">
        <v>14732504.463591054</v>
      </c>
      <c r="E33" s="7">
        <v>701103.46776524954</v>
      </c>
      <c r="F33" s="7">
        <v>90785.711003524426</v>
      </c>
      <c r="G33" s="16">
        <v>3053.2215581458495</v>
      </c>
    </row>
    <row r="34" spans="1:7" ht="13.5" thickBot="1" x14ac:dyDescent="0.25">
      <c r="A34" s="6">
        <v>2017</v>
      </c>
      <c r="B34" s="7">
        <v>4709046.3013644367</v>
      </c>
      <c r="C34" s="16">
        <v>3.1538959073306874</v>
      </c>
      <c r="D34" s="17">
        <v>14851841.857304007</v>
      </c>
      <c r="E34" s="7">
        <v>726139.39024650026</v>
      </c>
      <c r="F34" s="7">
        <v>93252.030084111306</v>
      </c>
      <c r="G34" s="16">
        <v>3103.8615175506334</v>
      </c>
    </row>
    <row r="35" spans="1:7" ht="13.5" thickBot="1" x14ac:dyDescent="0.25">
      <c r="A35" s="6">
        <v>2018</v>
      </c>
      <c r="B35" s="7">
        <v>4759650.1722181309</v>
      </c>
      <c r="C35" s="16">
        <v>3.1454562232148606</v>
      </c>
      <c r="D35" s="17">
        <v>14971271.254529202</v>
      </c>
      <c r="E35" s="7">
        <v>747331.08186169318</v>
      </c>
      <c r="F35" s="7">
        <v>95439.273397787692</v>
      </c>
      <c r="G35" s="16">
        <v>3154.8000699695567</v>
      </c>
    </row>
    <row r="36" spans="1:7" ht="13.5" thickBot="1" x14ac:dyDescent="0.25">
      <c r="A36" s="6">
        <v>2019</v>
      </c>
      <c r="B36" s="7">
        <v>4801117.2347001657</v>
      </c>
      <c r="C36" s="16">
        <v>3.1433307080602226</v>
      </c>
      <c r="D36" s="17">
        <v>15091499.23683021</v>
      </c>
      <c r="E36" s="7">
        <v>761839.72544512816</v>
      </c>
      <c r="F36" s="7">
        <v>97259.182341417327</v>
      </c>
      <c r="G36" s="16">
        <v>3204.5057598398976</v>
      </c>
    </row>
    <row r="37" spans="1:7" ht="13.5" thickBot="1" x14ac:dyDescent="0.25">
      <c r="A37" s="6">
        <v>2020</v>
      </c>
      <c r="B37" s="7">
        <v>4841565.1310002273</v>
      </c>
      <c r="C37" s="16">
        <v>3.1420387118727295</v>
      </c>
      <c r="D37" s="17">
        <v>15212385.067655876</v>
      </c>
      <c r="E37" s="7">
        <v>777494.0320877803</v>
      </c>
      <c r="F37" s="7">
        <v>98899.058788140566</v>
      </c>
      <c r="G37" s="16">
        <v>3251.8983725326725</v>
      </c>
    </row>
    <row r="38" spans="1:7" ht="13.5" thickBot="1" x14ac:dyDescent="0.25">
      <c r="A38" s="6">
        <v>2021</v>
      </c>
      <c r="B38" s="7">
        <v>4876431.0008774856</v>
      </c>
      <c r="C38" s="16">
        <v>3.1444723205989544</v>
      </c>
      <c r="D38" s="17">
        <v>15333802.30556991</v>
      </c>
      <c r="E38" s="7">
        <v>795365.18771274772</v>
      </c>
      <c r="F38" s="7">
        <v>100689.30992695023</v>
      </c>
      <c r="G38" s="16">
        <v>3297.5246193895628</v>
      </c>
    </row>
    <row r="39" spans="1:7" ht="13.5" thickBot="1" x14ac:dyDescent="0.25">
      <c r="A39" s="6">
        <v>2022</v>
      </c>
      <c r="B39" s="7">
        <v>4912298.1559569547</v>
      </c>
      <c r="C39" s="16">
        <v>3.146318575717558</v>
      </c>
      <c r="D39" s="17">
        <v>15455654.937550472</v>
      </c>
      <c r="E39" s="7">
        <v>814736.71778855531</v>
      </c>
      <c r="F39" s="7">
        <v>102676.52139432401</v>
      </c>
      <c r="G39" s="16">
        <v>3342.4402047657422</v>
      </c>
    </row>
    <row r="40" spans="1:7" ht="13.5" thickBot="1" x14ac:dyDescent="0.25">
      <c r="A40" s="6">
        <v>2023</v>
      </c>
      <c r="B40" s="7">
        <v>4950536.9323135521</v>
      </c>
      <c r="C40" s="16">
        <v>3.1467429379835958</v>
      </c>
      <c r="D40" s="17">
        <v>15578067.130984645</v>
      </c>
      <c r="E40" s="7">
        <v>835260.11671461619</v>
      </c>
      <c r="F40" s="7">
        <v>104730.73612925557</v>
      </c>
      <c r="G40" s="16">
        <v>3388.271030476651</v>
      </c>
    </row>
    <row r="41" spans="1:7" ht="13.5" thickBot="1" x14ac:dyDescent="0.25">
      <c r="A41" s="6">
        <v>2024</v>
      </c>
      <c r="B41" s="7">
        <v>4985246.1645995341</v>
      </c>
      <c r="C41" s="16">
        <v>3.1493941457758257</v>
      </c>
      <c r="D41" s="17">
        <v>15700505.086041162</v>
      </c>
      <c r="E41" s="7">
        <v>856098.30377291911</v>
      </c>
      <c r="F41" s="7">
        <v>106781.97033615921</v>
      </c>
      <c r="G41" s="16">
        <v>3434.9479449705982</v>
      </c>
    </row>
    <row r="42" spans="1:7" ht="13.5" thickBot="1" x14ac:dyDescent="0.25">
      <c r="A42" s="6">
        <v>2025</v>
      </c>
      <c r="B42" s="7">
        <v>5021256.3533040723</v>
      </c>
      <c r="C42" s="16">
        <v>3.1506638111450913</v>
      </c>
      <c r="D42" s="17">
        <v>15820290.678837512</v>
      </c>
      <c r="E42" s="7">
        <v>877073.12266744231</v>
      </c>
      <c r="F42" s="7">
        <v>108753.46630709856</v>
      </c>
      <c r="G42" s="16">
        <v>3482.0920766503687</v>
      </c>
    </row>
    <row r="43" spans="1:7" ht="14.1" customHeight="1" thickBot="1" x14ac:dyDescent="0.25">
      <c r="A43" s="6">
        <v>2026</v>
      </c>
      <c r="B43" s="7">
        <v>5052053.0688208332</v>
      </c>
      <c r="C43" s="16">
        <v>3.1549274249938213</v>
      </c>
      <c r="D43" s="17">
        <v>15938860.779347043</v>
      </c>
      <c r="E43" s="7">
        <v>898666.18055647123</v>
      </c>
      <c r="F43" s="7">
        <v>110698.81369475766</v>
      </c>
      <c r="G43" s="16">
        <v>3529.4362988628964</v>
      </c>
    </row>
    <row r="44" spans="1:7" ht="15.75" customHeight="1" x14ac:dyDescent="0.2">
      <c r="A44" s="4"/>
    </row>
    <row r="45" spans="1:7" ht="15.75" x14ac:dyDescent="0.25">
      <c r="A45" s="25" t="s">
        <v>25</v>
      </c>
      <c r="B45" s="25"/>
      <c r="C45" s="25"/>
      <c r="D45" s="25"/>
      <c r="E45" s="25"/>
      <c r="F45" s="25"/>
      <c r="G45" s="25"/>
    </row>
    <row r="46" spans="1:7" x14ac:dyDescent="0.2">
      <c r="A46" s="8" t="s">
        <v>26</v>
      </c>
      <c r="B46" s="12">
        <f>EXP((LN(B17/B7)/10))-1</f>
        <v>9.1646784016208294E-3</v>
      </c>
      <c r="C46" s="12">
        <f t="shared" ref="C46:G46" si="0">EXP((LN(C17/C7)/10))-1</f>
        <v>4.4368344146439309E-3</v>
      </c>
      <c r="D46" s="12">
        <f t="shared" si="0"/>
        <v>1.3642174976796095E-2</v>
      </c>
      <c r="E46" s="12">
        <f t="shared" si="0"/>
        <v>2.7084721153851632E-2</v>
      </c>
      <c r="F46" s="12">
        <f t="shared" si="0"/>
        <v>6.3273945556824085E-2</v>
      </c>
      <c r="G46" s="12">
        <f t="shared" si="0"/>
        <v>1.7907412749479601E-2</v>
      </c>
    </row>
    <row r="47" spans="1:7" x14ac:dyDescent="0.2">
      <c r="A47" s="8" t="s">
        <v>27</v>
      </c>
      <c r="B47" s="12">
        <f>EXP((LN(B30/B17)/13))-1</f>
        <v>7.9713580189795241E-3</v>
      </c>
      <c r="C47" s="12">
        <f t="shared" ref="C47:G47" si="1">EXP((LN(C30/C17)/13))-1</f>
        <v>1.7555146853815984E-3</v>
      </c>
      <c r="D47" s="12">
        <f t="shared" si="1"/>
        <v>9.7408665404259409E-3</v>
      </c>
      <c r="E47" s="12">
        <f t="shared" si="1"/>
        <v>2.000869667883487E-2</v>
      </c>
      <c r="F47" s="12">
        <f t="shared" si="1"/>
        <v>1.0716295145695609E-2</v>
      </c>
      <c r="G47" s="12">
        <f t="shared" si="1"/>
        <v>1.6857711618185389E-2</v>
      </c>
    </row>
    <row r="48" spans="1:7" x14ac:dyDescent="0.2">
      <c r="A48" s="8" t="s">
        <v>28</v>
      </c>
      <c r="B48" s="12">
        <f>EXP((LN(B32/B30)/2))-1</f>
        <v>2.2747971992325144E-3</v>
      </c>
      <c r="C48" s="12">
        <f t="shared" ref="C48:G48" si="2">EXP((LN(C32/C30)/2))-1</f>
        <v>9.2250058902556553E-3</v>
      </c>
      <c r="D48" s="12">
        <f t="shared" si="2"/>
        <v>1.1520788107050262E-2</v>
      </c>
      <c r="E48" s="12">
        <f t="shared" si="2"/>
        <v>3.7448135169726005E-2</v>
      </c>
      <c r="F48" s="12">
        <f t="shared" si="2"/>
        <v>5.0193231153171869E-2</v>
      </c>
      <c r="G48" s="12">
        <f t="shared" si="2"/>
        <v>1.6368267348680243E-2</v>
      </c>
    </row>
    <row r="49" spans="1:7" ht="14.1" customHeight="1" x14ac:dyDescent="0.2">
      <c r="A49" s="8" t="s">
        <v>60</v>
      </c>
      <c r="B49" s="12">
        <f>EXP((LN(B43/B30)/13))-1</f>
        <v>8.4109236605820481E-3</v>
      </c>
      <c r="C49" s="12">
        <f t="shared" ref="C49:G49" si="3">EXP((LN(C43/C30)/13))-1</f>
        <v>6.7967105399580063E-5</v>
      </c>
      <c r="D49" s="12">
        <f t="shared" si="3"/>
        <v>8.4794624321165024E-3</v>
      </c>
      <c r="E49" s="12">
        <f t="shared" si="3"/>
        <v>2.8340680224426595E-2</v>
      </c>
      <c r="F49" s="12">
        <f t="shared" si="3"/>
        <v>2.560318891782587E-2</v>
      </c>
      <c r="G49" s="12">
        <f t="shared" si="3"/>
        <v>1.4970466417539852E-2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11" ht="15.95" customHeight="1" x14ac:dyDescent="0.25">
      <c r="A1" s="23" t="s">
        <v>77</v>
      </c>
      <c r="B1" s="23"/>
      <c r="C1" s="23"/>
      <c r="D1" s="23"/>
      <c r="E1" s="23"/>
    </row>
    <row r="2" spans="1:11" ht="15.75" customHeight="1" x14ac:dyDescent="0.25">
      <c r="A2" s="23" t="s">
        <v>62</v>
      </c>
      <c r="B2" s="23"/>
      <c r="C2" s="23"/>
      <c r="D2" s="23"/>
      <c r="E2" s="23"/>
    </row>
    <row r="3" spans="1:11" ht="15.75" customHeight="1" x14ac:dyDescent="0.25">
      <c r="A3" s="23" t="s">
        <v>58</v>
      </c>
      <c r="B3" s="23"/>
      <c r="C3" s="23"/>
      <c r="D3" s="23"/>
      <c r="E3" s="23"/>
    </row>
    <row r="4" spans="1:11" s="20" customFormat="1" ht="15" customHeight="1" x14ac:dyDescent="0.25">
      <c r="A4" s="24" t="s">
        <v>79</v>
      </c>
      <c r="B4" s="24"/>
      <c r="C4" s="24"/>
      <c r="D4" s="24"/>
      <c r="E4" s="24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11" ht="13.5" thickBot="1" x14ac:dyDescent="0.25">
      <c r="A7" s="6">
        <v>1990</v>
      </c>
      <c r="B7" s="11">
        <v>17.021048058619165</v>
      </c>
      <c r="C7" s="11">
        <v>16.101212196236201</v>
      </c>
      <c r="D7" s="11">
        <v>12.128834095842159</v>
      </c>
      <c r="E7" s="11">
        <v>15.526320968287219</v>
      </c>
    </row>
    <row r="8" spans="1:11" ht="13.5" thickBot="1" x14ac:dyDescent="0.25">
      <c r="A8" s="6">
        <v>1991</v>
      </c>
      <c r="B8" s="11">
        <v>17.855834522864345</v>
      </c>
      <c r="C8" s="11">
        <v>16.523834509506216</v>
      </c>
      <c r="D8" s="11">
        <v>12.110685453112705</v>
      </c>
      <c r="E8" s="11">
        <v>15.696614025393917</v>
      </c>
    </row>
    <row r="9" spans="1:11" ht="13.5" thickBot="1" x14ac:dyDescent="0.25">
      <c r="A9" s="6">
        <v>1992</v>
      </c>
      <c r="B9" s="11">
        <v>18.164647391618466</v>
      </c>
      <c r="C9" s="11">
        <v>16.506981673985432</v>
      </c>
      <c r="D9" s="11">
        <v>11.635058021654123</v>
      </c>
      <c r="E9" s="11">
        <v>15.82354594726317</v>
      </c>
    </row>
    <row r="10" spans="1:11" ht="13.5" thickBot="1" x14ac:dyDescent="0.25">
      <c r="A10" s="6">
        <v>1993</v>
      </c>
      <c r="B10" s="11">
        <v>17.74531485610737</v>
      </c>
      <c r="C10" s="11">
        <v>15.216590028631943</v>
      </c>
      <c r="D10" s="11">
        <v>10.589279856903909</v>
      </c>
      <c r="E10" s="11">
        <v>16.291961854601364</v>
      </c>
    </row>
    <row r="11" spans="1:11" ht="13.5" thickBot="1" x14ac:dyDescent="0.25">
      <c r="A11" s="6">
        <v>1994</v>
      </c>
      <c r="B11" s="11">
        <v>17.6923144250778</v>
      </c>
      <c r="C11" s="11">
        <v>15.264461663587804</v>
      </c>
      <c r="D11" s="11">
        <v>10.625113399225022</v>
      </c>
      <c r="E11" s="11">
        <v>15.912700099766896</v>
      </c>
    </row>
    <row r="12" spans="1:11" ht="13.5" thickBot="1" x14ac:dyDescent="0.25">
      <c r="A12" s="6">
        <v>1995</v>
      </c>
      <c r="B12" s="11">
        <v>18.126395112945371</v>
      </c>
      <c r="C12" s="11">
        <v>14.93622457014666</v>
      </c>
      <c r="D12" s="11">
        <v>10.462046144777187</v>
      </c>
      <c r="E12" s="11">
        <v>16.461337511231282</v>
      </c>
    </row>
    <row r="13" spans="1:11" ht="13.5" thickBot="1" x14ac:dyDescent="0.25">
      <c r="A13" s="6">
        <v>1996</v>
      </c>
      <c r="B13" s="11">
        <v>17.141235252898856</v>
      </c>
      <c r="C13" s="11">
        <v>13.371279971798092</v>
      </c>
      <c r="D13" s="11">
        <v>9.2444260318034672</v>
      </c>
      <c r="E13" s="11">
        <v>14.957830255149849</v>
      </c>
    </row>
    <row r="14" spans="1:11" ht="13.5" thickBot="1" x14ac:dyDescent="0.25">
      <c r="A14" s="6">
        <v>1997</v>
      </c>
      <c r="B14" s="11">
        <v>17.284398266493891</v>
      </c>
      <c r="C14" s="11">
        <v>13.23509111247362</v>
      </c>
      <c r="D14" s="11">
        <v>9.3507107482337641</v>
      </c>
      <c r="E14" s="11">
        <v>13.906918685690963</v>
      </c>
    </row>
    <row r="15" spans="1:11" ht="13.5" thickBot="1" x14ac:dyDescent="0.25">
      <c r="A15" s="6">
        <v>1998</v>
      </c>
      <c r="B15" s="11">
        <v>15.295857313887293</v>
      </c>
      <c r="C15" s="11">
        <v>12.45736329344977</v>
      </c>
      <c r="D15" s="11">
        <v>8.627713213883446</v>
      </c>
      <c r="E15" s="11">
        <v>14.015606558555017</v>
      </c>
    </row>
    <row r="16" spans="1:11" ht="13.5" thickBot="1" x14ac:dyDescent="0.25">
      <c r="A16" s="6">
        <v>1999</v>
      </c>
      <c r="B16" s="11">
        <v>15.209060683510302</v>
      </c>
      <c r="C16" s="11">
        <v>11.80225920446985</v>
      </c>
      <c r="D16" s="11">
        <v>7.4135817373782089</v>
      </c>
      <c r="E16" s="11">
        <v>12.762541700476241</v>
      </c>
    </row>
    <row r="17" spans="1:5" ht="13.5" thickBot="1" x14ac:dyDescent="0.25">
      <c r="A17" s="6">
        <v>2000</v>
      </c>
      <c r="B17" s="11">
        <v>14.947231468841155</v>
      </c>
      <c r="C17" s="11">
        <v>11.436456141702006</v>
      </c>
      <c r="D17" s="11">
        <v>6.8143237622353583</v>
      </c>
      <c r="E17" s="11">
        <v>12.183687203193584</v>
      </c>
    </row>
    <row r="18" spans="1:5" ht="13.5" thickBot="1" x14ac:dyDescent="0.25">
      <c r="A18" s="6">
        <v>2001</v>
      </c>
      <c r="B18" s="11">
        <v>16.346093283570841</v>
      </c>
      <c r="C18" s="11">
        <v>16.018221853626891</v>
      </c>
      <c r="D18" s="11">
        <v>11.865706284405055</v>
      </c>
      <c r="E18" s="11">
        <v>14.811809926398398</v>
      </c>
    </row>
    <row r="19" spans="1:5" ht="13.5" thickBot="1" x14ac:dyDescent="0.25">
      <c r="A19" s="6">
        <v>2002</v>
      </c>
      <c r="B19" s="11">
        <v>17.092249884930766</v>
      </c>
      <c r="C19" s="11">
        <v>16.939651410124803</v>
      </c>
      <c r="D19" s="11">
        <v>11.505619447738731</v>
      </c>
      <c r="E19" s="11">
        <v>15.463845888988612</v>
      </c>
    </row>
    <row r="20" spans="1:5" ht="13.5" thickBot="1" x14ac:dyDescent="0.25">
      <c r="A20" s="6">
        <v>2003</v>
      </c>
      <c r="B20" s="11">
        <v>15.455867390014632</v>
      </c>
      <c r="C20" s="11">
        <v>15.471272761172228</v>
      </c>
      <c r="D20" s="11">
        <v>10.839358365637295</v>
      </c>
      <c r="E20" s="11">
        <v>14.960686936508221</v>
      </c>
    </row>
    <row r="21" spans="1:5" ht="13.5" thickBot="1" x14ac:dyDescent="0.25">
      <c r="A21" s="6">
        <v>2004</v>
      </c>
      <c r="B21" s="11">
        <v>14.920369056173939</v>
      </c>
      <c r="C21" s="11">
        <v>14.163232235237301</v>
      </c>
      <c r="D21" s="11">
        <v>9.7509255429999122</v>
      </c>
      <c r="E21" s="11">
        <v>12.881578715898808</v>
      </c>
    </row>
    <row r="22" spans="1:5" ht="13.5" thickBot="1" x14ac:dyDescent="0.25">
      <c r="A22" s="6">
        <v>2005</v>
      </c>
      <c r="B22" s="11">
        <v>14.719719413122361</v>
      </c>
      <c r="C22" s="11">
        <v>13.850419696955218</v>
      </c>
      <c r="D22" s="11">
        <v>9.7482624171794363</v>
      </c>
      <c r="E22" s="11">
        <v>12.507561809289918</v>
      </c>
    </row>
    <row r="23" spans="1:5" ht="13.5" thickBot="1" x14ac:dyDescent="0.25">
      <c r="A23" s="6">
        <v>2006</v>
      </c>
      <c r="B23" s="11">
        <v>17.478182565951247</v>
      </c>
      <c r="C23" s="11">
        <v>15.30946813308592</v>
      </c>
      <c r="D23" s="11">
        <v>10.976507393079469</v>
      </c>
      <c r="E23" s="11">
        <v>14.39306752374724</v>
      </c>
    </row>
    <row r="24" spans="1:5" ht="13.5" thickBot="1" x14ac:dyDescent="0.25">
      <c r="A24" s="6">
        <v>2007</v>
      </c>
      <c r="B24" s="11">
        <v>16.609799259337596</v>
      </c>
      <c r="C24" s="11">
        <v>14.288495076363063</v>
      </c>
      <c r="D24" s="11">
        <v>10.196424672023733</v>
      </c>
      <c r="E24" s="11">
        <v>13.615623471978889</v>
      </c>
    </row>
    <row r="25" spans="1:5" ht="13.5" thickBot="1" x14ac:dyDescent="0.25">
      <c r="A25" s="6">
        <v>2008</v>
      </c>
      <c r="B25" s="11">
        <v>15.787579032859547</v>
      </c>
      <c r="C25" s="11">
        <v>13.93850186336177</v>
      </c>
      <c r="D25" s="11">
        <v>9.9579796548677955</v>
      </c>
      <c r="E25" s="11">
        <v>12.636353741459857</v>
      </c>
    </row>
    <row r="26" spans="1:5" ht="13.5" thickBot="1" x14ac:dyDescent="0.25">
      <c r="A26" s="6">
        <v>2009</v>
      </c>
      <c r="B26" s="11">
        <v>16.010067305250022</v>
      </c>
      <c r="C26" s="11">
        <v>14.033262177546282</v>
      </c>
      <c r="D26" s="11">
        <v>9.7800854430850848</v>
      </c>
      <c r="E26" s="11">
        <v>14.029743022411788</v>
      </c>
    </row>
    <row r="27" spans="1:5" ht="13.5" thickBot="1" x14ac:dyDescent="0.25">
      <c r="A27" s="6">
        <v>2010</v>
      </c>
      <c r="B27" s="11">
        <v>14.65118526707076</v>
      </c>
      <c r="C27" s="11">
        <v>14.148834223778101</v>
      </c>
      <c r="D27" s="11">
        <v>9.482928040247625</v>
      </c>
      <c r="E27" s="11">
        <v>14.029743022411788</v>
      </c>
    </row>
    <row r="28" spans="1:5" ht="13.5" thickBot="1" x14ac:dyDescent="0.25">
      <c r="A28" s="6">
        <v>2011</v>
      </c>
      <c r="B28" s="11">
        <v>14.58947226032774</v>
      </c>
      <c r="C28" s="11">
        <v>13.430241907672642</v>
      </c>
      <c r="D28" s="11">
        <v>9.5839999999999996</v>
      </c>
      <c r="E28" s="11">
        <v>14.029743022411788</v>
      </c>
    </row>
    <row r="29" spans="1:5" ht="13.5" thickBot="1" x14ac:dyDescent="0.25">
      <c r="A29" s="6">
        <v>2012</v>
      </c>
      <c r="B29" s="11">
        <v>16.009999999999998</v>
      </c>
      <c r="C29" s="11">
        <v>13.052</v>
      </c>
      <c r="D29" s="11">
        <v>10.001999999999999</v>
      </c>
      <c r="E29" s="11">
        <v>14.029743022411788</v>
      </c>
    </row>
    <row r="30" spans="1:5" ht="13.5" thickBot="1" x14ac:dyDescent="0.25">
      <c r="A30" s="6">
        <v>2013</v>
      </c>
      <c r="B30" s="11">
        <v>16.577000000000002</v>
      </c>
      <c r="C30" s="11">
        <v>13.858000000000001</v>
      </c>
      <c r="D30" s="11">
        <v>10.823</v>
      </c>
      <c r="E30" s="11">
        <v>15.099808168188956</v>
      </c>
    </row>
    <row r="31" spans="1:5" ht="13.5" thickBot="1" x14ac:dyDescent="0.25">
      <c r="A31" s="6">
        <v>2014</v>
      </c>
      <c r="B31" s="11">
        <v>18.311278532608696</v>
      </c>
      <c r="C31" s="11">
        <v>15.307817934782607</v>
      </c>
      <c r="D31" s="11">
        <v>11.955297554347824</v>
      </c>
      <c r="E31" s="11">
        <v>16.679543533610897</v>
      </c>
    </row>
    <row r="32" spans="1:5" ht="13.5" thickBot="1" x14ac:dyDescent="0.25">
      <c r="A32" s="6">
        <v>2015</v>
      </c>
      <c r="B32" s="11">
        <v>17.48918546195652</v>
      </c>
      <c r="C32" s="11">
        <v>14.620566576086954</v>
      </c>
      <c r="D32" s="11">
        <v>11.418559103260867</v>
      </c>
      <c r="E32" s="11">
        <v>15.930707938313482</v>
      </c>
    </row>
    <row r="33" spans="1:5" ht="13.5" thickBot="1" x14ac:dyDescent="0.25">
      <c r="A33" s="6">
        <v>2016</v>
      </c>
      <c r="B33" s="11">
        <v>18.345063179347825</v>
      </c>
      <c r="C33" s="11">
        <v>15.336061141304345</v>
      </c>
      <c r="D33" s="11">
        <v>11.977355298913039</v>
      </c>
      <c r="E33" s="11">
        <v>16.710317599171063</v>
      </c>
    </row>
    <row r="34" spans="1:5" ht="13.5" thickBot="1" x14ac:dyDescent="0.25">
      <c r="A34" s="6">
        <v>2017</v>
      </c>
      <c r="B34" s="11">
        <v>19.110848505434781</v>
      </c>
      <c r="C34" s="11">
        <v>15.976240489130431</v>
      </c>
      <c r="D34" s="11">
        <v>12.477330842391298</v>
      </c>
      <c r="E34" s="11">
        <v>17.40786308520153</v>
      </c>
    </row>
    <row r="35" spans="1:5" ht="13.5" thickBot="1" x14ac:dyDescent="0.25">
      <c r="A35" s="6">
        <v>2018</v>
      </c>
      <c r="B35" s="11">
        <v>19.257248641304351</v>
      </c>
      <c r="C35" s="11">
        <v>16.098627717391302</v>
      </c>
      <c r="D35" s="11">
        <v>12.572914402173909</v>
      </c>
      <c r="E35" s="11">
        <v>17.541217369295595</v>
      </c>
    </row>
    <row r="36" spans="1:5" ht="13.5" thickBot="1" x14ac:dyDescent="0.25">
      <c r="A36" s="6">
        <v>2019</v>
      </c>
      <c r="B36" s="11">
        <v>19.764018342391303</v>
      </c>
      <c r="C36" s="11">
        <v>16.522275815217387</v>
      </c>
      <c r="D36" s="11">
        <v>12.903780570652168</v>
      </c>
      <c r="E36" s="11">
        <v>18.002828352698106</v>
      </c>
    </row>
    <row r="37" spans="1:5" ht="13.5" thickBot="1" x14ac:dyDescent="0.25">
      <c r="A37" s="6">
        <v>2020</v>
      </c>
      <c r="B37" s="11">
        <v>19.921680027173913</v>
      </c>
      <c r="C37" s="11">
        <v>16.65407744565217</v>
      </c>
      <c r="D37" s="11">
        <v>13.006716711956518</v>
      </c>
      <c r="E37" s="11">
        <v>18.146440658645556</v>
      </c>
    </row>
    <row r="38" spans="1:5" ht="13.5" thickBot="1" x14ac:dyDescent="0.25">
      <c r="A38" s="6">
        <v>2021</v>
      </c>
      <c r="B38" s="11">
        <v>20.034295516304347</v>
      </c>
      <c r="C38" s="11">
        <v>16.7482214673913</v>
      </c>
      <c r="D38" s="11">
        <v>13.080242527173908</v>
      </c>
      <c r="E38" s="11">
        <v>18.249020877179447</v>
      </c>
    </row>
    <row r="39" spans="1:5" ht="13.5" thickBot="1" x14ac:dyDescent="0.25">
      <c r="A39" s="6">
        <v>2022</v>
      </c>
      <c r="B39" s="11">
        <v>20.191957201086957</v>
      </c>
      <c r="C39" s="11">
        <v>16.880023097826083</v>
      </c>
      <c r="D39" s="11">
        <v>13.183178668478257</v>
      </c>
      <c r="E39" s="11">
        <v>18.392633183126897</v>
      </c>
    </row>
    <row r="40" spans="1:5" ht="13.5" thickBot="1" x14ac:dyDescent="0.25">
      <c r="A40" s="6">
        <v>2023</v>
      </c>
      <c r="B40" s="11">
        <v>20.349618885869571</v>
      </c>
      <c r="C40" s="11">
        <v>17.011824728260869</v>
      </c>
      <c r="D40" s="11">
        <v>13.286114809782607</v>
      </c>
      <c r="E40" s="11">
        <v>18.53624548907435</v>
      </c>
    </row>
    <row r="41" spans="1:5" ht="13.5" thickBot="1" x14ac:dyDescent="0.25">
      <c r="A41" s="6">
        <v>2024</v>
      </c>
      <c r="B41" s="11">
        <v>20.54106521739131</v>
      </c>
      <c r="C41" s="11">
        <v>17.171869565217388</v>
      </c>
      <c r="D41" s="11">
        <v>13.411108695652171</v>
      </c>
      <c r="E41" s="11">
        <v>18.710631860581966</v>
      </c>
    </row>
    <row r="42" spans="1:5" ht="13.5" thickBot="1" x14ac:dyDescent="0.25">
      <c r="A42" s="6">
        <v>2025</v>
      </c>
      <c r="B42" s="11">
        <v>20.766296195652181</v>
      </c>
      <c r="C42" s="11">
        <v>17.360157608695651</v>
      </c>
      <c r="D42" s="11">
        <v>13.558160326086956</v>
      </c>
      <c r="E42" s="11">
        <v>18.915792297649752</v>
      </c>
    </row>
    <row r="43" spans="1:5" ht="14.1" customHeight="1" thickBot="1" x14ac:dyDescent="0.25">
      <c r="A43" s="6">
        <v>2026</v>
      </c>
      <c r="B43" s="11">
        <v>20.993996811832581</v>
      </c>
      <c r="C43" s="11">
        <v>17.550510214054157</v>
      </c>
      <c r="D43" s="11">
        <v>13.70682436475019</v>
      </c>
      <c r="E43" s="11">
        <v>19.123202300913455</v>
      </c>
    </row>
    <row r="44" spans="1:5" ht="15.75" customHeight="1" x14ac:dyDescent="0.2">
      <c r="A44" s="4"/>
    </row>
    <row r="45" spans="1:5" ht="15.75" x14ac:dyDescent="0.25">
      <c r="A45" s="25" t="s">
        <v>25</v>
      </c>
      <c r="B45" s="25"/>
      <c r="C45" s="25"/>
      <c r="D45" s="25"/>
    </row>
    <row r="46" spans="1:5" x14ac:dyDescent="0.2">
      <c r="A46" s="8" t="s">
        <v>26</v>
      </c>
      <c r="B46" s="12">
        <f>EXP((LN(B17/B7)/10))-1</f>
        <v>-1.2908422599314351E-2</v>
      </c>
      <c r="C46" s="12">
        <f t="shared" ref="C46:E46" si="0">EXP((LN(C17/C7)/10))-1</f>
        <v>-3.3630333147553482E-2</v>
      </c>
      <c r="D46" s="12">
        <f t="shared" si="0"/>
        <v>-5.6025264895100624E-2</v>
      </c>
      <c r="E46" s="12">
        <f t="shared" si="0"/>
        <v>-2.3952354667230114E-2</v>
      </c>
    </row>
    <row r="47" spans="1:5" x14ac:dyDescent="0.2">
      <c r="A47" s="8" t="s">
        <v>27</v>
      </c>
      <c r="B47" s="12">
        <f>EXP((LN(B30/B17)/13))-1</f>
        <v>7.992547832873953E-3</v>
      </c>
      <c r="C47" s="12">
        <f t="shared" ref="C47:E47" si="1">EXP((LN(C30/C17)/13))-1</f>
        <v>1.4883247412208256E-2</v>
      </c>
      <c r="D47" s="12">
        <f t="shared" si="1"/>
        <v>3.6229044834159563E-2</v>
      </c>
      <c r="E47" s="12">
        <f t="shared" si="1"/>
        <v>1.6643453441848921E-2</v>
      </c>
    </row>
    <row r="48" spans="1:5" x14ac:dyDescent="0.2">
      <c r="A48" s="8" t="s">
        <v>28</v>
      </c>
      <c r="B48" s="12">
        <f>EXP((LN(B32/B30)/2))-1</f>
        <v>2.7145157177427937E-2</v>
      </c>
      <c r="C48" s="12">
        <f t="shared" ref="C48:E48" si="2">EXP((LN(C32/C30)/2))-1</f>
        <v>2.7145157177427937E-2</v>
      </c>
      <c r="D48" s="12">
        <f t="shared" si="2"/>
        <v>2.7145157177427937E-2</v>
      </c>
      <c r="E48" s="12">
        <f t="shared" si="2"/>
        <v>2.7145157177428159E-2</v>
      </c>
    </row>
    <row r="49" spans="1:5" ht="14.1" customHeight="1" x14ac:dyDescent="0.2">
      <c r="A49" s="8" t="s">
        <v>60</v>
      </c>
      <c r="B49" s="12">
        <f>EXP((LN(B43/B30)/13))-1</f>
        <v>1.833688864585592E-2</v>
      </c>
      <c r="C49" s="12">
        <f t="shared" ref="C49:E49" si="3">EXP((LN(C43/C30)/13))-1</f>
        <v>1.833688864585592E-2</v>
      </c>
      <c r="D49" s="12">
        <f t="shared" si="3"/>
        <v>1.833688864585592E-2</v>
      </c>
      <c r="E49" s="12">
        <f t="shared" si="3"/>
        <v>1.833688864585592E-2</v>
      </c>
    </row>
  </sheetData>
  <mergeCells count="5">
    <mergeCell ref="A45:D45"/>
    <mergeCell ref="A4:E4"/>
    <mergeCell ref="A1:E1"/>
    <mergeCell ref="A2:E2"/>
    <mergeCell ref="A3:E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Z5JXHV6S7NA6-3-72966</_dlc_DocId>
    <_dlc_DocIdUrl xmlns="8eef3743-c7b3-4cbe-8837-b6e805be353c">
      <Url>http://efilingspinternal/_layouts/DocIdRedir.aspx?ID=Z5JXHV6S7NA6-3-72966</Url>
      <Description>Z5JXHV6S7NA6-3-72966</Description>
    </_dlc_DocIdUrl>
  </documentManagement>
</p:properties>
</file>

<file path=customXml/itemProps1.xml><?xml version="1.0" encoding="utf-8"?>
<ds:datastoreItem xmlns:ds="http://schemas.openxmlformats.org/officeDocument/2006/customXml" ds:itemID="{22F3056D-F281-4197-9625-85D34EBB3F8E}"/>
</file>

<file path=customXml/itemProps2.xml><?xml version="1.0" encoding="utf-8"?>
<ds:datastoreItem xmlns:ds="http://schemas.openxmlformats.org/officeDocument/2006/customXml" ds:itemID="{EB86F1BB-D569-4549-B02D-3CB5CF4D3AF5}"/>
</file>

<file path=customXml/itemProps3.xml><?xml version="1.0" encoding="utf-8"?>
<ds:datastoreItem xmlns:ds="http://schemas.openxmlformats.org/officeDocument/2006/customXml" ds:itemID="{F70BB1CF-4AB7-47FF-A37F-93411850B882}"/>
</file>

<file path=customXml/itemProps4.xml><?xml version="1.0" encoding="utf-8"?>
<ds:datastoreItem xmlns:ds="http://schemas.openxmlformats.org/officeDocument/2006/customXml" ds:itemID="{A184C580-F96D-413B-B402-7967BEF5D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Mid Demand Case</dc:title>
  <cp:lastModifiedBy>Mitchell, Jann@Energy</cp:lastModifiedBy>
  <dcterms:created xsi:type="dcterms:W3CDTF">2014-11-20T23:26:49Z</dcterms:created>
  <dcterms:modified xsi:type="dcterms:W3CDTF">2015-06-22T22:56:43Z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ef8a8b2c-e59d-4f9e-9a3c-f2ed724b3c2d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http://efilingspinternal/PendingDocuments/15-IEPR-03/20150624T131102_SCE_Mid_Demand_Case.xlsx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