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High" sheetId="2" r:id="rId2"/>
    <sheet name="Form 1.1b-High" sheetId="3" r:id="rId3"/>
    <sheet name="Form 1.2-High" sheetId="4" r:id="rId4"/>
    <sheet name="Form 1.4-High" sheetId="5" r:id="rId5"/>
    <sheet name="Form 1.5-High" sheetId="6" r:id="rId6"/>
    <sheet name="Form 1.7a-High" sheetId="7" r:id="rId7"/>
    <sheet name="Form 2.2-High" sheetId="8" r:id="rId8"/>
    <sheet name="Form 2.3-High" sheetId="9" r:id="rId9"/>
  </sheets>
  <calcPr calcId="145621"/>
</workbook>
</file>

<file path=xl/calcChain.xml><?xml version="1.0" encoding="utf-8"?>
<calcChain xmlns="http://schemas.openxmlformats.org/spreadsheetml/2006/main">
  <c r="G46" i="4" l="1"/>
  <c r="E46" i="4"/>
  <c r="E47" i="4"/>
  <c r="E48" i="5"/>
  <c r="E49" i="5"/>
  <c r="G48" i="5"/>
  <c r="C46" i="9"/>
  <c r="D46" i="9"/>
  <c r="E46" i="9"/>
  <c r="C47" i="9"/>
  <c r="D47" i="9"/>
  <c r="E47" i="9"/>
  <c r="C48" i="9"/>
  <c r="D48" i="9"/>
  <c r="E48" i="9"/>
  <c r="C49" i="9"/>
  <c r="D49" i="9"/>
  <c r="E49" i="9"/>
  <c r="B49" i="9"/>
  <c r="B48" i="9"/>
  <c r="B47" i="9"/>
  <c r="B46" i="9"/>
  <c r="C46" i="8"/>
  <c r="D46" i="8"/>
  <c r="E46" i="8"/>
  <c r="F46" i="8"/>
  <c r="G46" i="8"/>
  <c r="C47" i="8"/>
  <c r="D47" i="8"/>
  <c r="E47" i="8"/>
  <c r="F47" i="8"/>
  <c r="G47" i="8"/>
  <c r="C48" i="8"/>
  <c r="D48" i="8"/>
  <c r="E48" i="8"/>
  <c r="F48" i="8"/>
  <c r="G48" i="8"/>
  <c r="C49" i="8"/>
  <c r="D49" i="8"/>
  <c r="E49" i="8"/>
  <c r="F49" i="8"/>
  <c r="G49" i="8"/>
  <c r="B49" i="8"/>
  <c r="B48" i="8"/>
  <c r="B47" i="8"/>
  <c r="B46" i="8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7" i="7"/>
  <c r="H41" i="7" l="1"/>
  <c r="H43" i="7"/>
  <c r="H39" i="7"/>
  <c r="H37" i="7"/>
  <c r="H42" i="7"/>
  <c r="H38" i="7"/>
  <c r="H34" i="7"/>
  <c r="H30" i="7"/>
  <c r="H26" i="7"/>
  <c r="H22" i="7"/>
  <c r="H18" i="7"/>
  <c r="H14" i="7"/>
  <c r="H10" i="7"/>
  <c r="H7" i="7"/>
  <c r="H40" i="7"/>
  <c r="H36" i="7"/>
  <c r="H32" i="7"/>
  <c r="H28" i="7"/>
  <c r="H24" i="7"/>
  <c r="H20" i="7"/>
  <c r="H16" i="7"/>
  <c r="H12" i="7"/>
  <c r="H8" i="7"/>
  <c r="H35" i="7"/>
  <c r="H31" i="7"/>
  <c r="H27" i="7"/>
  <c r="H23" i="7"/>
  <c r="H19" i="7"/>
  <c r="H15" i="7"/>
  <c r="H11" i="7"/>
  <c r="H33" i="7"/>
  <c r="H29" i="7"/>
  <c r="H25" i="7"/>
  <c r="H21" i="7"/>
  <c r="H17" i="7"/>
  <c r="H13" i="7"/>
  <c r="H9" i="7"/>
  <c r="C48" i="5"/>
  <c r="D48" i="5"/>
  <c r="H48" i="5"/>
  <c r="I48" i="5"/>
  <c r="C49" i="5"/>
  <c r="D49" i="5"/>
  <c r="F49" i="5"/>
  <c r="G49" i="5"/>
  <c r="H49" i="5"/>
  <c r="I49" i="5"/>
  <c r="C50" i="5"/>
  <c r="D50" i="5"/>
  <c r="E50" i="5"/>
  <c r="F50" i="5"/>
  <c r="G50" i="5"/>
  <c r="H50" i="5"/>
  <c r="I50" i="5"/>
  <c r="C51" i="5"/>
  <c r="D51" i="5"/>
  <c r="E51" i="5"/>
  <c r="F51" i="5"/>
  <c r="G51" i="5"/>
  <c r="H51" i="5"/>
  <c r="I51" i="5"/>
  <c r="B51" i="5"/>
  <c r="B50" i="5"/>
  <c r="B49" i="5"/>
  <c r="B48" i="5"/>
  <c r="C46" i="4"/>
  <c r="D46" i="4"/>
  <c r="H46" i="4"/>
  <c r="C47" i="4"/>
  <c r="D47" i="4"/>
  <c r="F47" i="4"/>
  <c r="G47" i="4"/>
  <c r="H47" i="4"/>
  <c r="C48" i="4"/>
  <c r="D48" i="4"/>
  <c r="E48" i="4"/>
  <c r="F48" i="4"/>
  <c r="G48" i="4"/>
  <c r="H48" i="4"/>
  <c r="C49" i="4"/>
  <c r="D49" i="4"/>
  <c r="E49" i="4"/>
  <c r="F49" i="4"/>
  <c r="G49" i="4"/>
  <c r="H49" i="4"/>
  <c r="B49" i="4"/>
  <c r="B48" i="4"/>
  <c r="B47" i="4"/>
  <c r="B46" i="4"/>
  <c r="I51" i="3"/>
  <c r="I50" i="3"/>
  <c r="I49" i="3"/>
  <c r="I48" i="3"/>
  <c r="H51" i="3"/>
  <c r="H50" i="3"/>
  <c r="H49" i="3"/>
  <c r="H48" i="3"/>
  <c r="G51" i="3"/>
  <c r="G50" i="3"/>
  <c r="G49" i="3"/>
  <c r="G48" i="3"/>
  <c r="F51" i="3"/>
  <c r="F50" i="3"/>
  <c r="F49" i="3"/>
  <c r="F48" i="3"/>
  <c r="E51" i="3"/>
  <c r="E50" i="3"/>
  <c r="E49" i="3"/>
  <c r="E48" i="3"/>
  <c r="D51" i="3"/>
  <c r="D50" i="3"/>
  <c r="D49" i="3"/>
  <c r="D48" i="3"/>
  <c r="C51" i="3"/>
  <c r="C50" i="3"/>
  <c r="C49" i="3"/>
  <c r="C48" i="3"/>
  <c r="B51" i="3"/>
  <c r="B50" i="3"/>
  <c r="B49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Global Insight High Economic Growth Scenario</t>
        </r>
      </text>
    </comment>
  </commentList>
</comments>
</file>

<file path=xl/sharedStrings.xml><?xml version="1.0" encoding="utf-8"?>
<sst xmlns="http://schemas.openxmlformats.org/spreadsheetml/2006/main" count="155" uniqueCount="80">
  <si>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</si>
  <si>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</si>
  <si>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</si>
  <si>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</si>
  <si>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</si>
  <si>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</si>
  <si>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</si>
  <si>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</si>
  <si>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</si>
  <si>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</si>
  <si>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</si>
  <si>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</si>
  <si>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</si>
  <si>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</si>
  <si>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</si>
  <si>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</si>
  <si>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</si>
  <si>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</si>
  <si>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</si>
  <si>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</si>
  <si>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</si>
  <si>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</si>
  <si>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</si>
  <si>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</si>
  <si>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</si>
  <si>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</si>
  <si>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</si>
  <si>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</si>
  <si>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</si>
  <si>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</si>
  <si>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</si>
  <si>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</si>
  <si>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</si>
  <si>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</si>
  <si>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</si>
  <si>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</si>
  <si>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</si>
  <si>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</si>
  <si>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</si>
  <si>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</si>
  <si>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</si>
  <si>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</si>
  <si>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</si>
  <si>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</si>
  <si>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</si>
  <si>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</si>
  <si>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</si>
  <si>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</si>
  <si>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</si>
  <si>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</si>
  <si>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</si>
  <si>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</si>
  <si>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</si>
  <si>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</si>
  <si>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</si>
  <si>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</si>
  <si>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</si>
  <si>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</si>
  <si>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</si>
  <si>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</si>
  <si>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</si>
  <si>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</si>
  <si>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High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</si>
  <si>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</si>
  <si>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</si>
  <si>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</si>
  <si>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</si>
  <si>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</si>
  <si>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</si>
  <si>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</si>
  <si>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LADWP Planning Area</t>
  </si>
  <si>
    <t>Form 1.1b - LADWP Planning Area</t>
  </si>
  <si>
    <t>Form 1.2 - LADWP Planning Area</t>
  </si>
  <si>
    <t>Form 1.4 - LADWP Planning Area</t>
  </si>
  <si>
    <t>Form 1.5 - LADWP Planning Area</t>
  </si>
  <si>
    <t>Form 1.7a - LADWP Planning Area</t>
  </si>
  <si>
    <t>Form 2.2 - LADWP Planning Area</t>
  </si>
  <si>
    <t>Form 2.3 - LADWP Planning Area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</si>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</sst>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[Black]\-#,##0;[Black]0;"/>
    <numFmt numFmtId="165" formatCode="##0.00%;[Black]\-##0.00%;[Black]\-\-;"/>
    <numFmt numFmtId="166" formatCode="#,##0.00;[Black]\-#,##0.00;[Black]0;"/>
    <numFmt numFmtId="167" formatCode="#,###.###;[Black]\-#,###.###;[Black]0;"/>
    <numFmt numFmtId="168" formatCode="_(* #,##0_);_(* \(#,##0\);_(* &quot;-&quot;??_);_(@_)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</font>
    <font>
      <b/>
      <sz val="12"/>
      <color indexed="8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0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8" fontId="18" fillId="0" borderId="12" xfId="42" applyNumberFormat="1" applyFont="1" applyFill="1" applyBorder="1" applyAlignment="1" applyProtection="1">
      <alignment horizontal="right" wrapText="1"/>
    </xf>
    <xf numFmtId="0" fontId="25" fillId="34" borderId="11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6" fillId="33" borderId="0" xfId="0" applyNumberFormat="1" applyFont="1" applyFill="1" applyBorder="1" applyAlignment="1" applyProtection="1">
      <alignment horizontal="center" wrapText="1"/>
    </xf>
    <xf numFmtId="0" fontId="27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wrapText="1"/>
    </xf>
    <xf numFmtId="0" fontId="27" fillId="33" borderId="0" xfId="0" applyNumberFormat="1" applyFont="1" applyFill="1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21" t="s">
        <v>62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" x14ac:dyDescent="0.25">
      <c r="A2" s="25" t="s">
        <v>79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">
      <c r="A3" s="15" t="s">
        <v>78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 t="s">
        <v>8</v>
      </c>
    </row>
    <row r="14" spans="1:11" x14ac:dyDescent="0.2">
      <c r="A14" s="2" t="s">
        <v>9</v>
      </c>
    </row>
    <row r="15" spans="1:11" x14ac:dyDescent="0.2">
      <c r="A15" s="3" t="s">
        <v>10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21" t="s">
        <v>70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95" customHeight="1" x14ac:dyDescent="0.25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.95" customHeight="1" x14ac:dyDescent="0.25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22</v>
      </c>
    </row>
    <row r="7" spans="1:11" ht="13.5" thickBot="1" x14ac:dyDescent="0.25">
      <c r="A7" s="6">
        <v>1990</v>
      </c>
      <c r="B7" s="7">
        <v>6835</v>
      </c>
      <c r="C7" s="7">
        <v>0</v>
      </c>
      <c r="D7" s="7">
        <v>10031.960617164297</v>
      </c>
      <c r="E7" s="7">
        <v>0</v>
      </c>
      <c r="F7" s="7">
        <v>4209.6223418845957</v>
      </c>
      <c r="G7" s="7">
        <v>224.16880518000002</v>
      </c>
      <c r="H7" s="7">
        <v>155.55887100000001</v>
      </c>
      <c r="I7" s="7">
        <v>1291.3892631889835</v>
      </c>
      <c r="J7" s="7">
        <v>290.05799999999999</v>
      </c>
      <c r="K7" s="7">
        <v>23037.757898417876</v>
      </c>
    </row>
    <row r="8" spans="1:11" ht="13.5" thickBot="1" x14ac:dyDescent="0.25">
      <c r="A8" s="6">
        <v>1991</v>
      </c>
      <c r="B8" s="7">
        <v>6619.9120160000002</v>
      </c>
      <c r="C8" s="7">
        <v>0</v>
      </c>
      <c r="D8" s="7">
        <v>9764.4232132108118</v>
      </c>
      <c r="E8" s="7">
        <v>0</v>
      </c>
      <c r="F8" s="7">
        <v>4070.337301697371</v>
      </c>
      <c r="G8" s="7">
        <v>232.31803412800002</v>
      </c>
      <c r="H8" s="7">
        <v>133.26826299999999</v>
      </c>
      <c r="I8" s="7">
        <v>1264.4851462710249</v>
      </c>
      <c r="J8" s="7">
        <v>291.99400000000003</v>
      </c>
      <c r="K8" s="7">
        <v>22376.737974307205</v>
      </c>
    </row>
    <row r="9" spans="1:11" ht="13.5" thickBot="1" x14ac:dyDescent="0.25">
      <c r="A9" s="6">
        <v>1992</v>
      </c>
      <c r="B9" s="7">
        <v>6999.8369999999995</v>
      </c>
      <c r="C9" s="7">
        <v>0</v>
      </c>
      <c r="D9" s="7">
        <v>10150.388131236941</v>
      </c>
      <c r="E9" s="7">
        <v>0</v>
      </c>
      <c r="F9" s="7">
        <v>3919.7300000000005</v>
      </c>
      <c r="G9" s="7">
        <v>208.73000000000002</v>
      </c>
      <c r="H9" s="7">
        <v>154.58533</v>
      </c>
      <c r="I9" s="7">
        <v>1312.7890972887167</v>
      </c>
      <c r="J9" s="7">
        <v>289.65600000000001</v>
      </c>
      <c r="K9" s="7">
        <v>23035.715558525659</v>
      </c>
    </row>
    <row r="10" spans="1:11" ht="13.5" thickBot="1" x14ac:dyDescent="0.25">
      <c r="A10" s="6">
        <v>1993</v>
      </c>
      <c r="B10" s="7">
        <v>6726.3218179999994</v>
      </c>
      <c r="C10" s="7">
        <v>0</v>
      </c>
      <c r="D10" s="7">
        <v>10045.52861796525</v>
      </c>
      <c r="E10" s="7">
        <v>0</v>
      </c>
      <c r="F10" s="7">
        <v>3647.3</v>
      </c>
      <c r="G10" s="7">
        <v>200.93</v>
      </c>
      <c r="H10" s="7">
        <v>129.785619</v>
      </c>
      <c r="I10" s="7">
        <v>1368.4177045017218</v>
      </c>
      <c r="J10" s="7">
        <v>288.97399999999999</v>
      </c>
      <c r="K10" s="7">
        <v>22407.257759466967</v>
      </c>
    </row>
    <row r="11" spans="1:11" ht="13.5" thickBot="1" x14ac:dyDescent="0.25">
      <c r="A11" s="6">
        <v>1994</v>
      </c>
      <c r="B11" s="7">
        <v>6722.8865859999996</v>
      </c>
      <c r="C11" s="7">
        <v>0</v>
      </c>
      <c r="D11" s="7">
        <v>9378.8242412336422</v>
      </c>
      <c r="E11" s="7">
        <v>0</v>
      </c>
      <c r="F11" s="7">
        <v>3473.7599999999989</v>
      </c>
      <c r="G11" s="7">
        <v>222.77000000000004</v>
      </c>
      <c r="H11" s="7">
        <v>160.06501900000001</v>
      </c>
      <c r="I11" s="7">
        <v>1341.8355164049067</v>
      </c>
      <c r="J11" s="7">
        <v>289.25700000000001</v>
      </c>
      <c r="K11" s="7">
        <v>21589.398362638549</v>
      </c>
    </row>
    <row r="12" spans="1:11" ht="13.5" thickBot="1" x14ac:dyDescent="0.25">
      <c r="A12" s="6">
        <v>1995</v>
      </c>
      <c r="B12" s="7">
        <v>6788.179000000001</v>
      </c>
      <c r="C12" s="7">
        <v>0</v>
      </c>
      <c r="D12" s="7">
        <v>9822.5405603501731</v>
      </c>
      <c r="E12" s="7">
        <v>0</v>
      </c>
      <c r="F12" s="7">
        <v>3489.77</v>
      </c>
      <c r="G12" s="7">
        <v>323.31</v>
      </c>
      <c r="H12" s="7">
        <v>140.34482</v>
      </c>
      <c r="I12" s="7">
        <v>1378.6247896810489</v>
      </c>
      <c r="J12" s="7">
        <v>290.17965199999998</v>
      </c>
      <c r="K12" s="7">
        <v>22232.948822031223</v>
      </c>
    </row>
    <row r="13" spans="1:11" ht="13.5" thickBot="1" x14ac:dyDescent="0.25">
      <c r="A13" s="6">
        <v>1996</v>
      </c>
      <c r="B13" s="7">
        <v>6916.7492390000007</v>
      </c>
      <c r="C13" s="7">
        <v>0</v>
      </c>
      <c r="D13" s="7">
        <v>9695.8707735740099</v>
      </c>
      <c r="E13" s="7">
        <v>0</v>
      </c>
      <c r="F13" s="7">
        <v>3678.4599999999996</v>
      </c>
      <c r="G13" s="7">
        <v>335.39000000000004</v>
      </c>
      <c r="H13" s="7">
        <v>175.289986</v>
      </c>
      <c r="I13" s="7">
        <v>1476.4820226906231</v>
      </c>
      <c r="J13" s="7">
        <v>291.73851999999999</v>
      </c>
      <c r="K13" s="7">
        <v>22569.980541264631</v>
      </c>
    </row>
    <row r="14" spans="1:11" ht="13.5" thickBot="1" x14ac:dyDescent="0.25">
      <c r="A14" s="6">
        <v>1997</v>
      </c>
      <c r="B14" s="7">
        <v>7105.5977249999996</v>
      </c>
      <c r="C14" s="7">
        <v>0</v>
      </c>
      <c r="D14" s="7">
        <v>9982.8852770151007</v>
      </c>
      <c r="E14" s="7">
        <v>0</v>
      </c>
      <c r="F14" s="7">
        <v>3400.79</v>
      </c>
      <c r="G14" s="7">
        <v>316.67000000000007</v>
      </c>
      <c r="H14" s="7">
        <v>178.90316799999999</v>
      </c>
      <c r="I14" s="7">
        <v>1543.6059292527075</v>
      </c>
      <c r="J14" s="7">
        <v>295.61641895999998</v>
      </c>
      <c r="K14" s="7">
        <v>22824.068518227803</v>
      </c>
    </row>
    <row r="15" spans="1:11" ht="13.5" thickBot="1" x14ac:dyDescent="0.25">
      <c r="A15" s="6">
        <v>1998</v>
      </c>
      <c r="B15" s="7">
        <v>7182.8930000000009</v>
      </c>
      <c r="C15" s="7">
        <v>0</v>
      </c>
      <c r="D15" s="7">
        <v>9802.964777998317</v>
      </c>
      <c r="E15" s="7">
        <v>0</v>
      </c>
      <c r="F15" s="7">
        <v>3390.5699999999997</v>
      </c>
      <c r="G15" s="7">
        <v>305.52999999999997</v>
      </c>
      <c r="H15" s="7">
        <v>172.96828400000001</v>
      </c>
      <c r="I15" s="7">
        <v>1477.8469037398263</v>
      </c>
      <c r="J15" s="7">
        <v>296.46300000000002</v>
      </c>
      <c r="K15" s="7">
        <v>22629.235965738142</v>
      </c>
    </row>
    <row r="16" spans="1:11" ht="13.5" thickBot="1" x14ac:dyDescent="0.25">
      <c r="A16" s="6">
        <v>1999</v>
      </c>
      <c r="B16" s="7">
        <v>7140.0586666462723</v>
      </c>
      <c r="C16" s="7">
        <v>0</v>
      </c>
      <c r="D16" s="7">
        <v>9864.592039675721</v>
      </c>
      <c r="E16" s="7">
        <v>0</v>
      </c>
      <c r="F16" s="7">
        <v>3353.53</v>
      </c>
      <c r="G16" s="7">
        <v>267</v>
      </c>
      <c r="H16" s="7">
        <v>222.62103300000004</v>
      </c>
      <c r="I16" s="7">
        <v>1539.4894260128347</v>
      </c>
      <c r="J16" s="7">
        <v>283.82463300000001</v>
      </c>
      <c r="K16" s="7">
        <v>22671.115798334828</v>
      </c>
    </row>
    <row r="17" spans="1:11" ht="13.5" thickBot="1" x14ac:dyDescent="0.25">
      <c r="A17" s="6">
        <v>2000</v>
      </c>
      <c r="B17" s="7">
        <v>7514.5476039759815</v>
      </c>
      <c r="C17" s="7">
        <v>0</v>
      </c>
      <c r="D17" s="7">
        <v>10506.694263539741</v>
      </c>
      <c r="E17" s="7">
        <v>0</v>
      </c>
      <c r="F17" s="7">
        <v>3541.7800000000007</v>
      </c>
      <c r="G17" s="7">
        <v>267.13</v>
      </c>
      <c r="H17" s="7">
        <v>189.66539051683219</v>
      </c>
      <c r="I17" s="7">
        <v>1700.6034303472252</v>
      </c>
      <c r="J17" s="7">
        <v>297.17078514990305</v>
      </c>
      <c r="K17" s="7">
        <v>24017.591473529683</v>
      </c>
    </row>
    <row r="18" spans="1:11" ht="13.5" thickBot="1" x14ac:dyDescent="0.25">
      <c r="A18" s="6">
        <v>2001</v>
      </c>
      <c r="B18" s="7">
        <v>7314.2343200712021</v>
      </c>
      <c r="C18" s="7">
        <v>0</v>
      </c>
      <c r="D18" s="7">
        <v>10008.130219067587</v>
      </c>
      <c r="E18" s="7">
        <v>0</v>
      </c>
      <c r="F18" s="7">
        <v>3625.9399999999996</v>
      </c>
      <c r="G18" s="7">
        <v>314.28999999999996</v>
      </c>
      <c r="H18" s="7">
        <v>194.25054229027447</v>
      </c>
      <c r="I18" s="7">
        <v>1719.3736068965059</v>
      </c>
      <c r="J18" s="7">
        <v>319.35023618525076</v>
      </c>
      <c r="K18" s="7">
        <v>23495.568924510822</v>
      </c>
    </row>
    <row r="19" spans="1:11" ht="13.5" thickBot="1" x14ac:dyDescent="0.25">
      <c r="A19" s="6">
        <v>2002</v>
      </c>
      <c r="B19" s="7">
        <v>7345.9964719976997</v>
      </c>
      <c r="C19" s="7">
        <v>0</v>
      </c>
      <c r="D19" s="7">
        <v>10199.573171946773</v>
      </c>
      <c r="E19" s="7">
        <v>0</v>
      </c>
      <c r="F19" s="7">
        <v>3629.5</v>
      </c>
      <c r="G19" s="7">
        <v>274.5</v>
      </c>
      <c r="H19" s="7">
        <v>164.20810124031536</v>
      </c>
      <c r="I19" s="7">
        <v>1726.1782366068121</v>
      </c>
      <c r="J19" s="7">
        <v>289.30942224357318</v>
      </c>
      <c r="K19" s="7">
        <v>23629.26540403517</v>
      </c>
    </row>
    <row r="20" spans="1:11" ht="13.5" thickBot="1" x14ac:dyDescent="0.25">
      <c r="A20" s="6">
        <v>2003</v>
      </c>
      <c r="B20" s="7">
        <v>7795.3681224348729</v>
      </c>
      <c r="C20" s="7">
        <v>0</v>
      </c>
      <c r="D20" s="7">
        <v>10460.948688029417</v>
      </c>
      <c r="E20" s="7">
        <v>0</v>
      </c>
      <c r="F20" s="7">
        <v>3621.99</v>
      </c>
      <c r="G20" s="7">
        <v>268.93</v>
      </c>
      <c r="H20" s="7">
        <v>163.68084906219113</v>
      </c>
      <c r="I20" s="7">
        <v>1714.5710934423457</v>
      </c>
      <c r="J20" s="7">
        <v>308.47630642845763</v>
      </c>
      <c r="K20" s="7">
        <v>24333.96505939728</v>
      </c>
    </row>
    <row r="21" spans="1:11" ht="13.5" thickBot="1" x14ac:dyDescent="0.25">
      <c r="A21" s="6">
        <v>2004</v>
      </c>
      <c r="B21" s="7">
        <v>7929.0462181280018</v>
      </c>
      <c r="C21" s="7">
        <v>0</v>
      </c>
      <c r="D21" s="7">
        <v>10904.758525763724</v>
      </c>
      <c r="E21" s="7">
        <v>0</v>
      </c>
      <c r="F21" s="7">
        <v>3525.0299999999993</v>
      </c>
      <c r="G21" s="7">
        <v>325.44000000000005</v>
      </c>
      <c r="H21" s="7">
        <v>218.90441555944514</v>
      </c>
      <c r="I21" s="7">
        <v>1439.8461572738497</v>
      </c>
      <c r="J21" s="7">
        <v>305.49803002157608</v>
      </c>
      <c r="K21" s="7">
        <v>24648.523346746595</v>
      </c>
    </row>
    <row r="22" spans="1:11" ht="13.5" thickBot="1" x14ac:dyDescent="0.25">
      <c r="A22" s="6">
        <v>2005</v>
      </c>
      <c r="B22" s="7">
        <v>7944.4113879015022</v>
      </c>
      <c r="C22" s="7">
        <v>0</v>
      </c>
      <c r="D22" s="7">
        <v>10981.806081277024</v>
      </c>
      <c r="E22" s="7">
        <v>0</v>
      </c>
      <c r="F22" s="7">
        <v>3618.1</v>
      </c>
      <c r="G22" s="7">
        <v>220.62</v>
      </c>
      <c r="H22" s="7">
        <v>159.70453291287481</v>
      </c>
      <c r="I22" s="7">
        <v>1475.4231872901928</v>
      </c>
      <c r="J22" s="7">
        <v>313.92169457763032</v>
      </c>
      <c r="K22" s="7">
        <v>24713.98688395922</v>
      </c>
    </row>
    <row r="23" spans="1:11" ht="13.5" thickBot="1" x14ac:dyDescent="0.25">
      <c r="A23" s="6">
        <v>2006</v>
      </c>
      <c r="B23" s="7">
        <v>8471.9492521777247</v>
      </c>
      <c r="C23" s="7">
        <v>0</v>
      </c>
      <c r="D23" s="7">
        <v>11217.499568139918</v>
      </c>
      <c r="E23" s="7">
        <v>0</v>
      </c>
      <c r="F23" s="7">
        <v>3720.3199999999997</v>
      </c>
      <c r="G23" s="7">
        <v>216.64</v>
      </c>
      <c r="H23" s="7">
        <v>160.73710729355864</v>
      </c>
      <c r="I23" s="7">
        <v>1566.873077591403</v>
      </c>
      <c r="J23" s="7">
        <v>293.0858948099613</v>
      </c>
      <c r="K23" s="7">
        <v>25647.104900012571</v>
      </c>
    </row>
    <row r="24" spans="1:11" ht="13.5" thickBot="1" x14ac:dyDescent="0.25">
      <c r="A24" s="6">
        <v>2007</v>
      </c>
      <c r="B24" s="7">
        <v>8405.1168242979074</v>
      </c>
      <c r="C24" s="7">
        <v>0</v>
      </c>
      <c r="D24" s="7">
        <v>11178.872658529497</v>
      </c>
      <c r="E24" s="7">
        <v>0</v>
      </c>
      <c r="F24" s="7">
        <v>3747.869999999999</v>
      </c>
      <c r="G24" s="7">
        <v>209.99</v>
      </c>
      <c r="H24" s="7">
        <v>175.98145237052472</v>
      </c>
      <c r="I24" s="7">
        <v>1565.0280562918906</v>
      </c>
      <c r="J24" s="7">
        <v>298.0778894506501</v>
      </c>
      <c r="K24" s="7">
        <v>25580.93688094047</v>
      </c>
    </row>
    <row r="25" spans="1:11" ht="13.5" thickBot="1" x14ac:dyDescent="0.25">
      <c r="A25" s="6">
        <v>2008</v>
      </c>
      <c r="B25" s="7">
        <v>8708.8634777307161</v>
      </c>
      <c r="C25" s="7">
        <v>0</v>
      </c>
      <c r="D25" s="7">
        <v>11351.021870441053</v>
      </c>
      <c r="E25" s="7">
        <v>0</v>
      </c>
      <c r="F25" s="7">
        <v>3843.4499999999994</v>
      </c>
      <c r="G25" s="7">
        <v>209.75</v>
      </c>
      <c r="H25" s="7">
        <v>176.1926181247039</v>
      </c>
      <c r="I25" s="7">
        <v>1587.3728106997787</v>
      </c>
      <c r="J25" s="7">
        <v>298.43556261155487</v>
      </c>
      <c r="K25" s="7">
        <v>26175.086339607802</v>
      </c>
    </row>
    <row r="26" spans="1:11" ht="13.5" thickBot="1" x14ac:dyDescent="0.25">
      <c r="A26" s="6">
        <v>2009</v>
      </c>
      <c r="B26" s="7">
        <v>8409.7823208357077</v>
      </c>
      <c r="C26" s="7">
        <v>0</v>
      </c>
      <c r="D26" s="7">
        <v>10913.021421865495</v>
      </c>
      <c r="E26" s="7">
        <v>0</v>
      </c>
      <c r="F26" s="7">
        <v>3361.79</v>
      </c>
      <c r="G26" s="7">
        <v>226.68000000000006</v>
      </c>
      <c r="H26" s="7">
        <v>160.37832970945016</v>
      </c>
      <c r="I26" s="7">
        <v>1738.4943716838111</v>
      </c>
      <c r="J26" s="7">
        <v>289.16572754007996</v>
      </c>
      <c r="K26" s="7">
        <v>25099.312171634541</v>
      </c>
    </row>
    <row r="27" spans="1:11" ht="13.5" thickBot="1" x14ac:dyDescent="0.25">
      <c r="A27" s="6">
        <v>2010</v>
      </c>
      <c r="B27" s="7">
        <v>8033.5163101965027</v>
      </c>
      <c r="C27" s="7">
        <v>0</v>
      </c>
      <c r="D27" s="7">
        <v>10797.90282983736</v>
      </c>
      <c r="E27" s="7">
        <v>0</v>
      </c>
      <c r="F27" s="7">
        <v>3281.8299999999995</v>
      </c>
      <c r="G27" s="7">
        <v>220.72000000000003</v>
      </c>
      <c r="H27" s="7">
        <v>132.08033429577202</v>
      </c>
      <c r="I27" s="7">
        <v>1596.4572782090238</v>
      </c>
      <c r="J27" s="7">
        <v>245.47708214000002</v>
      </c>
      <c r="K27" s="7">
        <v>24307.98383467866</v>
      </c>
    </row>
    <row r="28" spans="1:11" ht="13.5" thickBot="1" x14ac:dyDescent="0.25">
      <c r="A28" s="6">
        <v>2011</v>
      </c>
      <c r="B28" s="7">
        <v>8222.3616685160578</v>
      </c>
      <c r="C28" s="7">
        <v>0</v>
      </c>
      <c r="D28" s="7">
        <v>10631.395351833518</v>
      </c>
      <c r="E28" s="7">
        <v>0</v>
      </c>
      <c r="F28" s="7">
        <v>3302.92</v>
      </c>
      <c r="G28" s="7">
        <v>210.71</v>
      </c>
      <c r="H28" s="7">
        <v>157.77480600000001</v>
      </c>
      <c r="I28" s="7">
        <v>1916.3733672420169</v>
      </c>
      <c r="J28" s="7">
        <v>217.37508214000002</v>
      </c>
      <c r="K28" s="7">
        <v>24658.910275731592</v>
      </c>
    </row>
    <row r="29" spans="1:11" ht="13.5" thickBot="1" x14ac:dyDescent="0.25">
      <c r="A29" s="6">
        <v>2012</v>
      </c>
      <c r="B29" s="7">
        <v>8471.1908858245006</v>
      </c>
      <c r="C29" s="7">
        <v>0</v>
      </c>
      <c r="D29" s="7">
        <v>11176.692600667046</v>
      </c>
      <c r="E29" s="7">
        <v>0</v>
      </c>
      <c r="F29" s="7">
        <v>3260.3999999999992</v>
      </c>
      <c r="G29" s="7">
        <v>251.79</v>
      </c>
      <c r="H29" s="7">
        <v>143.73390699999999</v>
      </c>
      <c r="I29" s="7">
        <v>1738.1921464316838</v>
      </c>
      <c r="J29" s="7">
        <v>185.53064147000001</v>
      </c>
      <c r="K29" s="7">
        <v>25227.530181393231</v>
      </c>
    </row>
    <row r="30" spans="1:11" ht="13.5" thickBot="1" x14ac:dyDescent="0.25">
      <c r="A30" s="6">
        <v>2013</v>
      </c>
      <c r="B30" s="7">
        <v>8270.5245638378292</v>
      </c>
      <c r="C30" s="7">
        <v>4.8260436106110109</v>
      </c>
      <c r="D30" s="7">
        <v>10574.32192612799</v>
      </c>
      <c r="E30" s="7">
        <v>11.614948714800224</v>
      </c>
      <c r="F30" s="7">
        <v>3507.3700000000008</v>
      </c>
      <c r="G30" s="7">
        <v>307.86</v>
      </c>
      <c r="H30" s="7">
        <v>99.680015601082701</v>
      </c>
      <c r="I30" s="7">
        <v>1456.8270313168246</v>
      </c>
      <c r="J30" s="7">
        <v>138.16925000000001</v>
      </c>
      <c r="K30" s="7">
        <v>24354.752786883731</v>
      </c>
    </row>
    <row r="31" spans="1:11" ht="13.5" thickBot="1" x14ac:dyDescent="0.25">
      <c r="A31" s="6">
        <v>2014</v>
      </c>
      <c r="B31" s="7">
        <v>8176.0940967625138</v>
      </c>
      <c r="C31" s="7">
        <v>7.1155739099176092</v>
      </c>
      <c r="D31" s="7">
        <v>10385.734860042265</v>
      </c>
      <c r="E31" s="7">
        <v>14.130326198867689</v>
      </c>
      <c r="F31" s="7">
        <v>3441.7297665824203</v>
      </c>
      <c r="G31" s="7">
        <v>313.32752988469684</v>
      </c>
      <c r="H31" s="7">
        <v>96.79695978622081</v>
      </c>
      <c r="I31" s="7">
        <v>1458.7592684031486</v>
      </c>
      <c r="J31" s="7">
        <v>137.40238960616747</v>
      </c>
      <c r="K31" s="7">
        <v>24009.844871067427</v>
      </c>
    </row>
    <row r="32" spans="1:11" ht="13.5" thickBot="1" x14ac:dyDescent="0.25">
      <c r="A32" s="6">
        <v>2015</v>
      </c>
      <c r="B32" s="7">
        <v>8409.5833177900913</v>
      </c>
      <c r="C32" s="7">
        <v>10.919896476158996</v>
      </c>
      <c r="D32" s="7">
        <v>10629.256628720543</v>
      </c>
      <c r="E32" s="7">
        <v>18.162744258817217</v>
      </c>
      <c r="F32" s="7">
        <v>3465.9361254143223</v>
      </c>
      <c r="G32" s="7">
        <v>320.04432152032001</v>
      </c>
      <c r="H32" s="7">
        <v>94.290392644107214</v>
      </c>
      <c r="I32" s="7">
        <v>1469.9214555978631</v>
      </c>
      <c r="J32" s="7">
        <v>137.68405232763254</v>
      </c>
      <c r="K32" s="7">
        <v>24526.716294014877</v>
      </c>
    </row>
    <row r="33" spans="1:11" ht="13.5" thickBot="1" x14ac:dyDescent="0.25">
      <c r="A33" s="6">
        <v>2016</v>
      </c>
      <c r="B33" s="7">
        <v>8576.1336127933682</v>
      </c>
      <c r="C33" s="7">
        <v>28.670732965618019</v>
      </c>
      <c r="D33" s="7">
        <v>10816.004750911026</v>
      </c>
      <c r="E33" s="7">
        <v>39.707420032515309</v>
      </c>
      <c r="F33" s="7">
        <v>3509.8109331418514</v>
      </c>
      <c r="G33" s="7">
        <v>319.07392076250721</v>
      </c>
      <c r="H33" s="7">
        <v>95.074601108021184</v>
      </c>
      <c r="I33" s="7">
        <v>1500.9570202962864</v>
      </c>
      <c r="J33" s="7">
        <v>138.05044129100565</v>
      </c>
      <c r="K33" s="7">
        <v>24955.105280304069</v>
      </c>
    </row>
    <row r="34" spans="1:11" ht="13.5" thickBot="1" x14ac:dyDescent="0.25">
      <c r="A34" s="6">
        <v>2017</v>
      </c>
      <c r="B34" s="7">
        <v>8651.7324787644429</v>
      </c>
      <c r="C34" s="7">
        <v>59.888368865694105</v>
      </c>
      <c r="D34" s="7">
        <v>10982.380082260077</v>
      </c>
      <c r="E34" s="7">
        <v>72.337252899239502</v>
      </c>
      <c r="F34" s="7">
        <v>3528.3961308104308</v>
      </c>
      <c r="G34" s="7">
        <v>326.24742361588915</v>
      </c>
      <c r="H34" s="7">
        <v>95.538521797305663</v>
      </c>
      <c r="I34" s="7">
        <v>1521.2340203670449</v>
      </c>
      <c r="J34" s="7">
        <v>138.54116130704389</v>
      </c>
      <c r="K34" s="7">
        <v>25244.069818922235</v>
      </c>
    </row>
    <row r="35" spans="1:11" ht="13.5" thickBot="1" x14ac:dyDescent="0.25">
      <c r="A35" s="6">
        <v>2018</v>
      </c>
      <c r="B35" s="7">
        <v>8728.1576705980442</v>
      </c>
      <c r="C35" s="7">
        <v>97.509971221912323</v>
      </c>
      <c r="D35" s="7">
        <v>11165.595273623199</v>
      </c>
      <c r="E35" s="7">
        <v>104.82460064544674</v>
      </c>
      <c r="F35" s="7">
        <v>3530.3126630555485</v>
      </c>
      <c r="G35" s="7">
        <v>332.6619656469876</v>
      </c>
      <c r="H35" s="7">
        <v>96.041657091362168</v>
      </c>
      <c r="I35" s="7">
        <v>1528.5221052795935</v>
      </c>
      <c r="J35" s="7">
        <v>138.73229531026251</v>
      </c>
      <c r="K35" s="7">
        <v>25520.023630604999</v>
      </c>
    </row>
    <row r="36" spans="1:11" ht="13.5" thickBot="1" x14ac:dyDescent="0.25">
      <c r="A36" s="6">
        <v>2019</v>
      </c>
      <c r="B36" s="7">
        <v>8876.749915399947</v>
      </c>
      <c r="C36" s="7">
        <v>140.12421725199295</v>
      </c>
      <c r="D36" s="7">
        <v>11347.007483161966</v>
      </c>
      <c r="E36" s="7">
        <v>135.20172151010252</v>
      </c>
      <c r="F36" s="7">
        <v>3522.0416386973484</v>
      </c>
      <c r="G36" s="7">
        <v>336.18859877027262</v>
      </c>
      <c r="H36" s="7">
        <v>96.535198660261443</v>
      </c>
      <c r="I36" s="7">
        <v>1542.1654846503388</v>
      </c>
      <c r="J36" s="7">
        <v>139.00276796795706</v>
      </c>
      <c r="K36" s="7">
        <v>25859.691087308096</v>
      </c>
    </row>
    <row r="37" spans="1:11" ht="13.5" thickBot="1" x14ac:dyDescent="0.25">
      <c r="A37" s="6">
        <v>2020</v>
      </c>
      <c r="B37" s="7">
        <v>9082.6471504608653</v>
      </c>
      <c r="C37" s="7">
        <v>190.76434717321231</v>
      </c>
      <c r="D37" s="7">
        <v>11541.211171625164</v>
      </c>
      <c r="E37" s="7">
        <v>165.25152086186975</v>
      </c>
      <c r="F37" s="7">
        <v>3515.6086011620932</v>
      </c>
      <c r="G37" s="7">
        <v>339.8585125172084</v>
      </c>
      <c r="H37" s="7">
        <v>97.217357747547069</v>
      </c>
      <c r="I37" s="7">
        <v>1553.9637512114166</v>
      </c>
      <c r="J37" s="7">
        <v>139.20663959737209</v>
      </c>
      <c r="K37" s="7">
        <v>26269.713184321667</v>
      </c>
    </row>
    <row r="38" spans="1:11" ht="13.5" thickBot="1" x14ac:dyDescent="0.25">
      <c r="A38" s="6">
        <v>2021</v>
      </c>
      <c r="B38" s="7">
        <v>9305.1499759614344</v>
      </c>
      <c r="C38" s="7">
        <v>248.89792141984248</v>
      </c>
      <c r="D38" s="7">
        <v>11722.90374666659</v>
      </c>
      <c r="E38" s="7">
        <v>193.44664409409262</v>
      </c>
      <c r="F38" s="7">
        <v>3511.8684920977475</v>
      </c>
      <c r="G38" s="7">
        <v>341.34208178901224</v>
      </c>
      <c r="H38" s="7">
        <v>97.825992892070261</v>
      </c>
      <c r="I38" s="7">
        <v>1563.0481850585734</v>
      </c>
      <c r="J38" s="7">
        <v>139.26439809129147</v>
      </c>
      <c r="K38" s="7">
        <v>26681.402872556719</v>
      </c>
    </row>
    <row r="39" spans="1:11" ht="13.5" thickBot="1" x14ac:dyDescent="0.25">
      <c r="A39" s="6">
        <v>2022</v>
      </c>
      <c r="B39" s="7">
        <v>9530.7763514766375</v>
      </c>
      <c r="C39" s="7">
        <v>309.99133534186427</v>
      </c>
      <c r="D39" s="7">
        <v>11895.430832038708</v>
      </c>
      <c r="E39" s="7">
        <v>215.58764697112284</v>
      </c>
      <c r="F39" s="7">
        <v>3515.7310658412343</v>
      </c>
      <c r="G39" s="7">
        <v>342.14397284644599</v>
      </c>
      <c r="H39" s="7">
        <v>98.436677007370051</v>
      </c>
      <c r="I39" s="7">
        <v>1573.1869046660679</v>
      </c>
      <c r="J39" s="7">
        <v>139.31215428056927</v>
      </c>
      <c r="K39" s="7">
        <v>27095.017958157034</v>
      </c>
    </row>
    <row r="40" spans="1:11" ht="13.5" thickBot="1" x14ac:dyDescent="0.25">
      <c r="A40" s="6">
        <v>2023</v>
      </c>
      <c r="B40" s="7">
        <v>9758.9637814193011</v>
      </c>
      <c r="C40" s="7">
        <v>375.45928580845975</v>
      </c>
      <c r="D40" s="7">
        <v>12016.492877084585</v>
      </c>
      <c r="E40" s="7">
        <v>233.01230886270855</v>
      </c>
      <c r="F40" s="7">
        <v>3524.0493188531968</v>
      </c>
      <c r="G40" s="7">
        <v>343.02836732348646</v>
      </c>
      <c r="H40" s="7">
        <v>99.047758286564132</v>
      </c>
      <c r="I40" s="7">
        <v>1583.5807689313967</v>
      </c>
      <c r="J40" s="7">
        <v>139.44141488120812</v>
      </c>
      <c r="K40" s="7">
        <v>27464.604286779737</v>
      </c>
    </row>
    <row r="41" spans="1:11" ht="13.5" thickBot="1" x14ac:dyDescent="0.25">
      <c r="A41" s="6">
        <v>2024</v>
      </c>
      <c r="B41" s="7">
        <v>9987.0400606084841</v>
      </c>
      <c r="C41" s="7">
        <v>441.95192277433523</v>
      </c>
      <c r="D41" s="7">
        <v>12130.0941573442</v>
      </c>
      <c r="E41" s="7">
        <v>244.32332820078375</v>
      </c>
      <c r="F41" s="7">
        <v>3532.9176070258272</v>
      </c>
      <c r="G41" s="7">
        <v>344.22146641454322</v>
      </c>
      <c r="H41" s="7">
        <v>99.654094646142951</v>
      </c>
      <c r="I41" s="7">
        <v>1594.0026438224716</v>
      </c>
      <c r="J41" s="7">
        <v>139.67291432728524</v>
      </c>
      <c r="K41" s="7">
        <v>27827.602944188951</v>
      </c>
    </row>
    <row r="42" spans="1:11" ht="13.5" thickBot="1" x14ac:dyDescent="0.25">
      <c r="A42" s="6">
        <v>2025</v>
      </c>
      <c r="B42" s="7">
        <v>10223.192301035317</v>
      </c>
      <c r="C42" s="7">
        <v>514.00859262014399</v>
      </c>
      <c r="D42" s="7">
        <v>12250.455851049521</v>
      </c>
      <c r="E42" s="7">
        <v>251.30505413407468</v>
      </c>
      <c r="F42" s="7">
        <v>3536.4105967449045</v>
      </c>
      <c r="G42" s="7">
        <v>344.80121831753877</v>
      </c>
      <c r="H42" s="7">
        <v>100.276564073072</v>
      </c>
      <c r="I42" s="7">
        <v>1605.2314333985914</v>
      </c>
      <c r="J42" s="7">
        <v>139.86166137239445</v>
      </c>
      <c r="K42" s="7">
        <v>28200.229625991338</v>
      </c>
    </row>
    <row r="43" spans="1:11" ht="13.5" thickBot="1" x14ac:dyDescent="0.25">
      <c r="A43" s="6">
        <v>2026</v>
      </c>
      <c r="B43" s="7">
        <v>10475.533362411848</v>
      </c>
      <c r="C43" s="7">
        <v>597.91669409455483</v>
      </c>
      <c r="D43" s="7">
        <v>12373.565076727142</v>
      </c>
      <c r="E43" s="7">
        <v>256.94533608764084</v>
      </c>
      <c r="F43" s="7">
        <v>3538.692557878037</v>
      </c>
      <c r="G43" s="7">
        <v>344.3145373554579</v>
      </c>
      <c r="H43" s="7">
        <v>100.87640242197381</v>
      </c>
      <c r="I43" s="7">
        <v>1616.4814436131812</v>
      </c>
      <c r="J43" s="7">
        <v>140.08156605067634</v>
      </c>
      <c r="K43" s="7">
        <v>28589.544946458318</v>
      </c>
    </row>
    <row r="44" spans="1:11" x14ac:dyDescent="0.2">
      <c r="A44" s="23" t="s">
        <v>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 ht="14.1" customHeight="1" x14ac:dyDescent="0.2">
      <c r="A45" s="23" t="s">
        <v>23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1" ht="14.1" customHeight="1" x14ac:dyDescent="0.2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1" ht="14.1" customHeight="1" x14ac:dyDescent="0.2">
      <c r="A47" s="4"/>
    </row>
    <row r="48" spans="1:11" ht="15.75" x14ac:dyDescent="0.25">
      <c r="A48" s="22" t="s">
        <v>25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x14ac:dyDescent="0.2">
      <c r="A49" s="8" t="s">
        <v>26</v>
      </c>
      <c r="B49" s="13">
        <f>EXP((LN(B17/B7)/10))-1</f>
        <v>9.5234978434590722E-3</v>
      </c>
      <c r="C49" s="14" t="s">
        <v>61</v>
      </c>
      <c r="D49" s="13">
        <f>EXP((LN(D17/D7)/10))-1</f>
        <v>4.6343600598846013E-3</v>
      </c>
      <c r="E49" s="14" t="s">
        <v>61</v>
      </c>
      <c r="F49" s="13">
        <f t="shared" ref="F49:K49" si="0">EXP((LN(F17/F7)/10))-1</f>
        <v>-1.7126005118919707E-2</v>
      </c>
      <c r="G49" s="13">
        <f t="shared" si="0"/>
        <v>1.7688222891270922E-2</v>
      </c>
      <c r="H49" s="13">
        <f t="shared" si="0"/>
        <v>2.0021511259798119E-2</v>
      </c>
      <c r="I49" s="13">
        <f t="shared" si="0"/>
        <v>2.7908809104782106E-2</v>
      </c>
      <c r="J49" s="13">
        <f t="shared" si="0"/>
        <v>2.4255473644676506E-3</v>
      </c>
      <c r="K49" s="13">
        <f t="shared" si="0"/>
        <v>4.1738887368369948E-3</v>
      </c>
    </row>
    <row r="50" spans="1:11" x14ac:dyDescent="0.2">
      <c r="A50" s="8" t="s">
        <v>27</v>
      </c>
      <c r="B50" s="13">
        <f>EXP((LN(B30/B17)/13))-1</f>
        <v>7.4008762947828099E-3</v>
      </c>
      <c r="C50" s="14" t="s">
        <v>61</v>
      </c>
      <c r="D50" s="13">
        <f>EXP((LN(D30/D17)/13))-1</f>
        <v>4.9366023256935954E-4</v>
      </c>
      <c r="E50" s="14" t="s">
        <v>61</v>
      </c>
      <c r="F50" s="13">
        <f t="shared" ref="F50:K50" si="1">EXP((LN(F30/F17)/13))-1</f>
        <v>-7.5071474629062607E-4</v>
      </c>
      <c r="G50" s="13">
        <f t="shared" si="1"/>
        <v>1.0975929340167223E-2</v>
      </c>
      <c r="H50" s="13">
        <f t="shared" si="1"/>
        <v>-4.8279922340869197E-2</v>
      </c>
      <c r="I50" s="13">
        <f t="shared" si="1"/>
        <v>-1.1831173353813229E-2</v>
      </c>
      <c r="J50" s="13">
        <f t="shared" si="1"/>
        <v>-5.7208211156722921E-2</v>
      </c>
      <c r="K50" s="13">
        <f t="shared" si="1"/>
        <v>1.0729195427605642E-3</v>
      </c>
    </row>
    <row r="51" spans="1:11" x14ac:dyDescent="0.2">
      <c r="A51" s="8" t="s">
        <v>28</v>
      </c>
      <c r="B51" s="13">
        <f t="shared" ref="B51:K51" si="2">EXP((LN(B32/B30)/2))-1</f>
        <v>8.3718445047746837E-3</v>
      </c>
      <c r="C51" s="13">
        <f t="shared" si="2"/>
        <v>0.50422789977565863</v>
      </c>
      <c r="D51" s="13">
        <f t="shared" si="2"/>
        <v>2.5941871181991427E-3</v>
      </c>
      <c r="E51" s="13">
        <f t="shared" si="2"/>
        <v>0.2504953630761797</v>
      </c>
      <c r="F51" s="13">
        <f t="shared" si="2"/>
        <v>-5.9242354280113485E-3</v>
      </c>
      <c r="G51" s="13">
        <f t="shared" si="2"/>
        <v>1.9596721854796328E-2</v>
      </c>
      <c r="H51" s="13">
        <f t="shared" si="2"/>
        <v>-2.7410283167173755E-2</v>
      </c>
      <c r="I51" s="13">
        <f t="shared" si="2"/>
        <v>4.4841052806727788E-3</v>
      </c>
      <c r="J51" s="13">
        <f t="shared" si="2"/>
        <v>-1.7573533154948695E-3</v>
      </c>
      <c r="K51" s="13">
        <f t="shared" si="2"/>
        <v>3.5241791721052351E-3</v>
      </c>
    </row>
    <row r="52" spans="1:11" x14ac:dyDescent="0.2">
      <c r="A52" s="8" t="s">
        <v>60</v>
      </c>
      <c r="B52" s="13">
        <f t="shared" ref="B52:K52" si="3">EXP((LN(B43/B30)/13))-1</f>
        <v>1.8346610449362366E-2</v>
      </c>
      <c r="C52" s="13">
        <f t="shared" si="3"/>
        <v>0.44878453963930887</v>
      </c>
      <c r="D52" s="13">
        <f t="shared" si="3"/>
        <v>1.2160556778711529E-2</v>
      </c>
      <c r="E52" s="13">
        <f t="shared" si="3"/>
        <v>0.2689600718281755</v>
      </c>
      <c r="F52" s="13">
        <f t="shared" si="3"/>
        <v>6.8414593039101135E-4</v>
      </c>
      <c r="G52" s="13">
        <f t="shared" si="3"/>
        <v>8.6456564463730512E-3</v>
      </c>
      <c r="H52" s="13">
        <f t="shared" si="3"/>
        <v>9.1817645961533856E-4</v>
      </c>
      <c r="I52" s="13">
        <f t="shared" si="3"/>
        <v>8.0313902902053869E-3</v>
      </c>
      <c r="J52" s="13">
        <f t="shared" si="3"/>
        <v>1.0579041589509064E-3</v>
      </c>
      <c r="K52" s="13">
        <f t="shared" si="3"/>
        <v>1.2408202569880622E-2</v>
      </c>
    </row>
    <row r="53" spans="1:11" ht="14.1" customHeight="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21" t="s">
        <v>71</v>
      </c>
      <c r="B1" s="21"/>
      <c r="C1" s="21"/>
      <c r="D1" s="21"/>
      <c r="E1" s="21"/>
      <c r="F1" s="21"/>
      <c r="G1" s="21"/>
      <c r="H1" s="21"/>
      <c r="I1" s="21"/>
    </row>
    <row r="2" spans="1:11" ht="15.95" customHeight="1" x14ac:dyDescent="0.25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6"/>
      <c r="K2" s="26"/>
    </row>
    <row r="3" spans="1:11" ht="15.95" customHeight="1" x14ac:dyDescent="0.25">
      <c r="A3" s="21" t="s">
        <v>29</v>
      </c>
      <c r="B3" s="21"/>
      <c r="C3" s="21"/>
      <c r="D3" s="21"/>
      <c r="E3" s="21"/>
      <c r="F3" s="21"/>
      <c r="G3" s="21"/>
      <c r="H3" s="21"/>
      <c r="I3" s="21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5"/>
      <c r="I4" s="25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30</v>
      </c>
    </row>
    <row r="7" spans="1:11" ht="13.5" thickBot="1" x14ac:dyDescent="0.25">
      <c r="A7" s="6">
        <v>1990</v>
      </c>
      <c r="B7" s="7">
        <v>6835</v>
      </c>
      <c r="C7" s="7">
        <v>10004.292617164298</v>
      </c>
      <c r="D7" s="7">
        <v>3365.7433418845958</v>
      </c>
      <c r="E7" s="7">
        <v>224.16880518000002</v>
      </c>
      <c r="F7" s="7">
        <v>155.55887100000001</v>
      </c>
      <c r="G7" s="7">
        <v>1291.3892631889835</v>
      </c>
      <c r="H7" s="7">
        <v>290.05799999999999</v>
      </c>
      <c r="I7" s="7">
        <v>22166.210898417881</v>
      </c>
    </row>
    <row r="8" spans="1:11" ht="13.5" thickBot="1" x14ac:dyDescent="0.25">
      <c r="A8" s="6">
        <v>1991</v>
      </c>
      <c r="B8" s="7">
        <v>6619.9120160000002</v>
      </c>
      <c r="C8" s="7">
        <v>9736.0942132108121</v>
      </c>
      <c r="D8" s="7">
        <v>3090.076301697371</v>
      </c>
      <c r="E8" s="7">
        <v>232.31803412800002</v>
      </c>
      <c r="F8" s="7">
        <v>133.26826299999999</v>
      </c>
      <c r="G8" s="7">
        <v>1264.4851462710249</v>
      </c>
      <c r="H8" s="7">
        <v>291.99400000000003</v>
      </c>
      <c r="I8" s="7">
        <v>21368.147974307209</v>
      </c>
    </row>
    <row r="9" spans="1:11" ht="13.5" thickBot="1" x14ac:dyDescent="0.25">
      <c r="A9" s="6">
        <v>1992</v>
      </c>
      <c r="B9" s="7">
        <v>6999.8369999999995</v>
      </c>
      <c r="C9" s="7">
        <v>10117.888131236941</v>
      </c>
      <c r="D9" s="7">
        <v>3000.9230000000007</v>
      </c>
      <c r="E9" s="7">
        <v>205.09775949085596</v>
      </c>
      <c r="F9" s="7">
        <v>154.58533</v>
      </c>
      <c r="G9" s="7">
        <v>1312.7890972887167</v>
      </c>
      <c r="H9" s="7">
        <v>289.65600000000001</v>
      </c>
      <c r="I9" s="7">
        <v>22080.776318016517</v>
      </c>
    </row>
    <row r="10" spans="1:11" ht="13.5" thickBot="1" x14ac:dyDescent="0.25">
      <c r="A10" s="6">
        <v>1993</v>
      </c>
      <c r="B10" s="7">
        <v>6726.3218179999994</v>
      </c>
      <c r="C10" s="7">
        <v>10012.845617965249</v>
      </c>
      <c r="D10" s="7">
        <v>2706.5970000000002</v>
      </c>
      <c r="E10" s="7">
        <v>198.63536248612112</v>
      </c>
      <c r="F10" s="7">
        <v>129.785619</v>
      </c>
      <c r="G10" s="7">
        <v>1368.4177045017218</v>
      </c>
      <c r="H10" s="7">
        <v>288.97399999999999</v>
      </c>
      <c r="I10" s="7">
        <v>21431.577121953091</v>
      </c>
    </row>
    <row r="11" spans="1:11" ht="13.5" thickBot="1" x14ac:dyDescent="0.25">
      <c r="A11" s="6">
        <v>1994</v>
      </c>
      <c r="B11" s="7">
        <v>6722.8865859999996</v>
      </c>
      <c r="C11" s="7">
        <v>9121.2092412336424</v>
      </c>
      <c r="D11" s="7">
        <v>2402.3689999999988</v>
      </c>
      <c r="E11" s="7">
        <v>220.07606658373183</v>
      </c>
      <c r="F11" s="7">
        <v>160.06501900000001</v>
      </c>
      <c r="G11" s="7">
        <v>1341.8355164049067</v>
      </c>
      <c r="H11" s="7">
        <v>289.25700000000001</v>
      </c>
      <c r="I11" s="7">
        <v>20257.698429222284</v>
      </c>
    </row>
    <row r="12" spans="1:11" ht="13.5" thickBot="1" x14ac:dyDescent="0.25">
      <c r="A12" s="6">
        <v>1995</v>
      </c>
      <c r="B12" s="7">
        <v>6788.179000000001</v>
      </c>
      <c r="C12" s="7">
        <v>9526.8825603501737</v>
      </c>
      <c r="D12" s="7">
        <v>2394.616</v>
      </c>
      <c r="E12" s="7">
        <v>320.65835916848221</v>
      </c>
      <c r="F12" s="7">
        <v>140.34482</v>
      </c>
      <c r="G12" s="7">
        <v>1378.6247896810489</v>
      </c>
      <c r="H12" s="7">
        <v>290.17965199999998</v>
      </c>
      <c r="I12" s="7">
        <v>20839.485181199703</v>
      </c>
    </row>
    <row r="13" spans="1:11" ht="13.5" thickBot="1" x14ac:dyDescent="0.25">
      <c r="A13" s="6">
        <v>1996</v>
      </c>
      <c r="B13" s="7">
        <v>6916.7492390000007</v>
      </c>
      <c r="C13" s="7">
        <v>9470.6897735740095</v>
      </c>
      <c r="D13" s="7">
        <v>2504.4529999999995</v>
      </c>
      <c r="E13" s="7">
        <v>332.13893255897779</v>
      </c>
      <c r="F13" s="7">
        <v>175.289986</v>
      </c>
      <c r="G13" s="7">
        <v>1476.4820226906231</v>
      </c>
      <c r="H13" s="7">
        <v>291.73851999999999</v>
      </c>
      <c r="I13" s="7">
        <v>21167.54147382361</v>
      </c>
    </row>
    <row r="14" spans="1:11" ht="13.5" thickBot="1" x14ac:dyDescent="0.25">
      <c r="A14" s="6">
        <v>1997</v>
      </c>
      <c r="B14" s="7">
        <v>7105.5977249999996</v>
      </c>
      <c r="C14" s="7">
        <v>9734.5212770151011</v>
      </c>
      <c r="D14" s="7">
        <v>2369.442</v>
      </c>
      <c r="E14" s="7">
        <v>313.22502384931323</v>
      </c>
      <c r="F14" s="7">
        <v>178.90316799999999</v>
      </c>
      <c r="G14" s="7">
        <v>1543.6059292527075</v>
      </c>
      <c r="H14" s="7">
        <v>295.61641895999998</v>
      </c>
      <c r="I14" s="7">
        <v>21540.91154207712</v>
      </c>
    </row>
    <row r="15" spans="1:11" ht="13.5" thickBot="1" x14ac:dyDescent="0.25">
      <c r="A15" s="6">
        <v>1998</v>
      </c>
      <c r="B15" s="7">
        <v>7182.8930000000009</v>
      </c>
      <c r="C15" s="7">
        <v>9554.6007779983174</v>
      </c>
      <c r="D15" s="7">
        <v>2359.3949999999995</v>
      </c>
      <c r="E15" s="7">
        <v>301.85385804161569</v>
      </c>
      <c r="F15" s="7">
        <v>172.96828400000001</v>
      </c>
      <c r="G15" s="7">
        <v>1477.8469037398263</v>
      </c>
      <c r="H15" s="7">
        <v>296.46300000000002</v>
      </c>
      <c r="I15" s="7">
        <v>21346.02082377976</v>
      </c>
    </row>
    <row r="16" spans="1:11" ht="13.5" thickBot="1" x14ac:dyDescent="0.25">
      <c r="A16" s="6">
        <v>1999</v>
      </c>
      <c r="B16" s="7">
        <v>7140.0297119999996</v>
      </c>
      <c r="C16" s="7">
        <v>9618.0694788344172</v>
      </c>
      <c r="D16" s="7">
        <v>2289.5190000000002</v>
      </c>
      <c r="E16" s="7">
        <v>263.03401839588798</v>
      </c>
      <c r="F16" s="7">
        <v>222.62103300000004</v>
      </c>
      <c r="G16" s="7">
        <v>1539.4894260128347</v>
      </c>
      <c r="H16" s="7">
        <v>283.82463300000001</v>
      </c>
      <c r="I16" s="7">
        <v>21356.587301243137</v>
      </c>
    </row>
    <row r="17" spans="1:9" ht="13.5" thickBot="1" x14ac:dyDescent="0.25">
      <c r="A17" s="6">
        <v>2000</v>
      </c>
      <c r="B17" s="7">
        <v>7514.3750000000009</v>
      </c>
      <c r="C17" s="7">
        <v>10266.336520929119</v>
      </c>
      <c r="D17" s="7">
        <v>2631.5970000000007</v>
      </c>
      <c r="E17" s="7">
        <v>263.22290527660488</v>
      </c>
      <c r="F17" s="7">
        <v>189.66539051683219</v>
      </c>
      <c r="G17" s="7">
        <v>1700.6034303472252</v>
      </c>
      <c r="H17" s="7">
        <v>297.17078514990305</v>
      </c>
      <c r="I17" s="7">
        <v>22862.971032219684</v>
      </c>
    </row>
    <row r="18" spans="1:9" ht="13.5" thickBot="1" x14ac:dyDescent="0.25">
      <c r="A18" s="6">
        <v>2001</v>
      </c>
      <c r="B18" s="7">
        <v>7313.8059999999996</v>
      </c>
      <c r="C18" s="7">
        <v>9761.7918055681148</v>
      </c>
      <c r="D18" s="7">
        <v>2766.3419999999996</v>
      </c>
      <c r="E18" s="7">
        <v>298.53699999999998</v>
      </c>
      <c r="F18" s="7">
        <v>194.25054229027447</v>
      </c>
      <c r="G18" s="7">
        <v>1719.3736068965059</v>
      </c>
      <c r="H18" s="7">
        <v>319.35023618525076</v>
      </c>
      <c r="I18" s="7">
        <v>22373.451190940148</v>
      </c>
    </row>
    <row r="19" spans="1:9" ht="13.5" thickBot="1" x14ac:dyDescent="0.25">
      <c r="A19" s="6">
        <v>2002</v>
      </c>
      <c r="B19" s="7">
        <v>7344.7190000000019</v>
      </c>
      <c r="C19" s="7">
        <v>9939.8732635684883</v>
      </c>
      <c r="D19" s="7">
        <v>2581.4949999999999</v>
      </c>
      <c r="E19" s="7">
        <v>244.66900000000001</v>
      </c>
      <c r="F19" s="7">
        <v>164.20810124031536</v>
      </c>
      <c r="G19" s="7">
        <v>1726.1782366068121</v>
      </c>
      <c r="H19" s="7">
        <v>289.30942224357318</v>
      </c>
      <c r="I19" s="7">
        <v>22290.452023659189</v>
      </c>
    </row>
    <row r="20" spans="1:9" ht="13.5" thickBot="1" x14ac:dyDescent="0.25">
      <c r="A20" s="6">
        <v>2003</v>
      </c>
      <c r="B20" s="7">
        <v>7792.4790000000012</v>
      </c>
      <c r="C20" s="7">
        <v>10193.397636552168</v>
      </c>
      <c r="D20" s="7">
        <v>2635.333400556638</v>
      </c>
      <c r="E20" s="7">
        <v>236.16370931025915</v>
      </c>
      <c r="F20" s="7">
        <v>163.68084906219113</v>
      </c>
      <c r="G20" s="7">
        <v>1714.5475406526655</v>
      </c>
      <c r="H20" s="7">
        <v>308.47630642845763</v>
      </c>
      <c r="I20" s="7">
        <v>23044.078442562379</v>
      </c>
    </row>
    <row r="21" spans="1:9" ht="13.5" thickBot="1" x14ac:dyDescent="0.25">
      <c r="A21" s="6">
        <v>2004</v>
      </c>
      <c r="B21" s="7">
        <v>7924.8049999999994</v>
      </c>
      <c r="C21" s="7">
        <v>10636.070086131891</v>
      </c>
      <c r="D21" s="7">
        <v>2534.4387104098141</v>
      </c>
      <c r="E21" s="7">
        <v>290.87282736443404</v>
      </c>
      <c r="F21" s="7">
        <v>218.90441555944514</v>
      </c>
      <c r="G21" s="7">
        <v>1439.6200678058497</v>
      </c>
      <c r="H21" s="7">
        <v>305.49803002157608</v>
      </c>
      <c r="I21" s="7">
        <v>23350.209137293008</v>
      </c>
    </row>
    <row r="22" spans="1:9" ht="13.5" thickBot="1" x14ac:dyDescent="0.25">
      <c r="A22" s="6">
        <v>2005</v>
      </c>
      <c r="B22" s="7">
        <v>7939.4459999999999</v>
      </c>
      <c r="C22" s="7">
        <v>10701.515467267549</v>
      </c>
      <c r="D22" s="7">
        <v>2622.2250132792442</v>
      </c>
      <c r="E22" s="7">
        <v>189.50783909078967</v>
      </c>
      <c r="F22" s="7">
        <v>159.70453291287481</v>
      </c>
      <c r="G22" s="7">
        <v>1475.1015206258332</v>
      </c>
      <c r="H22" s="7">
        <v>313.92169457763032</v>
      </c>
      <c r="I22" s="7">
        <v>23401.422067753923</v>
      </c>
    </row>
    <row r="23" spans="1:9" ht="13.5" thickBot="1" x14ac:dyDescent="0.25">
      <c r="A23" s="6">
        <v>2006</v>
      </c>
      <c r="B23" s="7">
        <v>8466.6450000000004</v>
      </c>
      <c r="C23" s="7">
        <v>10969.804925474315</v>
      </c>
      <c r="D23" s="7">
        <v>2676.0972761385128</v>
      </c>
      <c r="E23" s="7">
        <v>185.39482069988173</v>
      </c>
      <c r="F23" s="7">
        <v>160.73710729355864</v>
      </c>
      <c r="G23" s="7">
        <v>1566.0289567837244</v>
      </c>
      <c r="H23" s="7">
        <v>293.0858948099613</v>
      </c>
      <c r="I23" s="7">
        <v>24317.793981199957</v>
      </c>
    </row>
    <row r="24" spans="1:9" ht="13.5" thickBot="1" x14ac:dyDescent="0.25">
      <c r="A24" s="6">
        <v>2007</v>
      </c>
      <c r="B24" s="7">
        <v>8399.3630000000012</v>
      </c>
      <c r="C24" s="7">
        <v>10938.317244763855</v>
      </c>
      <c r="D24" s="7">
        <v>2761.6246528158072</v>
      </c>
      <c r="E24" s="7">
        <v>180.03397743167301</v>
      </c>
      <c r="F24" s="7">
        <v>175.98145237052472</v>
      </c>
      <c r="G24" s="7">
        <v>1563.8920903888063</v>
      </c>
      <c r="H24" s="7">
        <v>298.0778894506501</v>
      </c>
      <c r="I24" s="7">
        <v>24317.290307221319</v>
      </c>
    </row>
    <row r="25" spans="1:9" ht="13.5" thickBot="1" x14ac:dyDescent="0.25">
      <c r="A25" s="6">
        <v>2008</v>
      </c>
      <c r="B25" s="7">
        <v>8702.2910000000011</v>
      </c>
      <c r="C25" s="7">
        <v>11094.594538341069</v>
      </c>
      <c r="D25" s="7">
        <v>2801.0737566503121</v>
      </c>
      <c r="E25" s="7">
        <v>180.25138556727089</v>
      </c>
      <c r="F25" s="7">
        <v>176.1926181247039</v>
      </c>
      <c r="G25" s="7">
        <v>1586.2356390228308</v>
      </c>
      <c r="H25" s="7">
        <v>298.43556261155487</v>
      </c>
      <c r="I25" s="7">
        <v>24839.07450031774</v>
      </c>
    </row>
    <row r="26" spans="1:9" ht="13.5" thickBot="1" x14ac:dyDescent="0.25">
      <c r="A26" s="6">
        <v>2009</v>
      </c>
      <c r="B26" s="7">
        <v>8401.4580000000005</v>
      </c>
      <c r="C26" s="7">
        <v>10616.168738139429</v>
      </c>
      <c r="D26" s="7">
        <v>2383.2264274687204</v>
      </c>
      <c r="E26" s="7">
        <v>199.4707484221974</v>
      </c>
      <c r="F26" s="7">
        <v>160.37832970945016</v>
      </c>
      <c r="G26" s="7">
        <v>1736.9046642892429</v>
      </c>
      <c r="H26" s="7">
        <v>289.16572754007996</v>
      </c>
      <c r="I26" s="7">
        <v>23786.772635569116</v>
      </c>
    </row>
    <row r="27" spans="1:9" ht="13.5" thickBot="1" x14ac:dyDescent="0.25">
      <c r="A27" s="6">
        <v>2010</v>
      </c>
      <c r="B27" s="7">
        <v>8017.6546210000015</v>
      </c>
      <c r="C27" s="7">
        <v>10447.348793566511</v>
      </c>
      <c r="D27" s="7">
        <v>2295.9496409709859</v>
      </c>
      <c r="E27" s="7">
        <v>196.79567782461658</v>
      </c>
      <c r="F27" s="7">
        <v>132.08033429577202</v>
      </c>
      <c r="G27" s="7">
        <v>1593.782278127373</v>
      </c>
      <c r="H27" s="7">
        <v>245.47708214000002</v>
      </c>
      <c r="I27" s="7">
        <v>22929.08842792526</v>
      </c>
    </row>
    <row r="28" spans="1:9" ht="13.5" thickBot="1" x14ac:dyDescent="0.25">
      <c r="A28" s="6">
        <v>2011</v>
      </c>
      <c r="B28" s="7">
        <v>8195.9989710000009</v>
      </c>
      <c r="C28" s="7">
        <v>10293.190360383711</v>
      </c>
      <c r="D28" s="7">
        <v>2294.1322475808961</v>
      </c>
      <c r="E28" s="7">
        <v>187.12288100370159</v>
      </c>
      <c r="F28" s="7">
        <v>157.77480600000001</v>
      </c>
      <c r="G28" s="7">
        <v>1913.7251171611829</v>
      </c>
      <c r="H28" s="7">
        <v>217.37508214000002</v>
      </c>
      <c r="I28" s="7">
        <v>23259.319465269495</v>
      </c>
    </row>
    <row r="29" spans="1:9" ht="13.5" thickBot="1" x14ac:dyDescent="0.25">
      <c r="A29" s="6">
        <v>2012</v>
      </c>
      <c r="B29" s="7">
        <v>8430.3618969800027</v>
      </c>
      <c r="C29" s="7">
        <v>10800.028373267909</v>
      </c>
      <c r="D29" s="7">
        <v>2263.9917869427013</v>
      </c>
      <c r="E29" s="7">
        <v>227.21487846766576</v>
      </c>
      <c r="F29" s="7">
        <v>143.73390699999999</v>
      </c>
      <c r="G29" s="7">
        <v>1735.570378851658</v>
      </c>
      <c r="H29" s="7">
        <v>185.53064147000001</v>
      </c>
      <c r="I29" s="7">
        <v>23786.431862979935</v>
      </c>
    </row>
    <row r="30" spans="1:9" ht="13.5" thickBot="1" x14ac:dyDescent="0.25">
      <c r="A30" s="6">
        <v>2013</v>
      </c>
      <c r="B30" s="7">
        <v>8203.07972556198</v>
      </c>
      <c r="C30" s="7">
        <v>10210.772467748533</v>
      </c>
      <c r="D30" s="7">
        <v>2464.3058390732758</v>
      </c>
      <c r="E30" s="7">
        <v>288.61021968298911</v>
      </c>
      <c r="F30" s="7">
        <v>99.680015601082701</v>
      </c>
      <c r="G30" s="7">
        <v>1454.2314814125991</v>
      </c>
      <c r="H30" s="7">
        <v>138.16925000000001</v>
      </c>
      <c r="I30" s="7">
        <v>22858.848999080463</v>
      </c>
    </row>
    <row r="31" spans="1:9" ht="13.5" thickBot="1" x14ac:dyDescent="0.25">
      <c r="A31" s="6">
        <v>2014</v>
      </c>
      <c r="B31" s="7">
        <v>8051.7559402719735</v>
      </c>
      <c r="C31" s="7">
        <v>9981.9619010844544</v>
      </c>
      <c r="D31" s="7">
        <v>2398.6933772649627</v>
      </c>
      <c r="E31" s="7">
        <v>294.09194737085608</v>
      </c>
      <c r="F31" s="7">
        <v>96.79695978622081</v>
      </c>
      <c r="G31" s="7">
        <v>1456.1896739979652</v>
      </c>
      <c r="H31" s="7">
        <v>137.40238960616747</v>
      </c>
      <c r="I31" s="7">
        <v>22416.892189382597</v>
      </c>
    </row>
    <row r="32" spans="1:9" ht="13.5" thickBot="1" x14ac:dyDescent="0.25">
      <c r="A32" s="6">
        <v>2015</v>
      </c>
      <c r="B32" s="7">
        <v>8252.49342352438</v>
      </c>
      <c r="C32" s="7">
        <v>10144.960368206725</v>
      </c>
      <c r="D32" s="7">
        <v>2422.9272299900395</v>
      </c>
      <c r="E32" s="7">
        <v>300.82279483161761</v>
      </c>
      <c r="F32" s="7">
        <v>94.290392644107214</v>
      </c>
      <c r="G32" s="7">
        <v>1467.3775571367316</v>
      </c>
      <c r="H32" s="7">
        <v>137.68405232763254</v>
      </c>
      <c r="I32" s="7">
        <v>22820.555818661232</v>
      </c>
    </row>
    <row r="33" spans="1:9" ht="13.5" thickBot="1" x14ac:dyDescent="0.25">
      <c r="A33" s="6">
        <v>2016</v>
      </c>
      <c r="B33" s="7">
        <v>8373.334768227116</v>
      </c>
      <c r="C33" s="7">
        <v>10298.545304982812</v>
      </c>
      <c r="D33" s="7">
        <v>2466.829256671811</v>
      </c>
      <c r="E33" s="7">
        <v>299.86630934069183</v>
      </c>
      <c r="F33" s="7">
        <v>95.074601108021184</v>
      </c>
      <c r="G33" s="7">
        <v>1498.4385608197663</v>
      </c>
      <c r="H33" s="7">
        <v>138.05044129100565</v>
      </c>
      <c r="I33" s="7">
        <v>23170.139242441222</v>
      </c>
    </row>
    <row r="34" spans="1:9" ht="13.5" thickBot="1" x14ac:dyDescent="0.25">
      <c r="A34" s="6">
        <v>2017</v>
      </c>
      <c r="B34" s="7">
        <v>8450.1539844282524</v>
      </c>
      <c r="C34" s="7">
        <v>10449.701945662529</v>
      </c>
      <c r="D34" s="7">
        <v>2485.4414011050912</v>
      </c>
      <c r="E34" s="7">
        <v>307.05358830829192</v>
      </c>
      <c r="F34" s="7">
        <v>95.538521797305663</v>
      </c>
      <c r="G34" s="7">
        <v>1518.7407454852898</v>
      </c>
      <c r="H34" s="7">
        <v>138.54116130704389</v>
      </c>
      <c r="I34" s="7">
        <v>23445.171348093801</v>
      </c>
    </row>
    <row r="35" spans="1:9" ht="13.5" thickBot="1" x14ac:dyDescent="0.25">
      <c r="A35" s="6">
        <v>2018</v>
      </c>
      <c r="B35" s="7">
        <v>8513.9404606947992</v>
      </c>
      <c r="C35" s="7">
        <v>10615.88527582025</v>
      </c>
      <c r="D35" s="7">
        <v>2487.384610647262</v>
      </c>
      <c r="E35" s="7">
        <v>313.48176869246635</v>
      </c>
      <c r="F35" s="7">
        <v>96.041657091362168</v>
      </c>
      <c r="G35" s="7">
        <v>1526.0537631466561</v>
      </c>
      <c r="H35" s="7">
        <v>138.73229531026251</v>
      </c>
      <c r="I35" s="7">
        <v>23691.51983140306</v>
      </c>
    </row>
    <row r="36" spans="1:9" ht="13.5" thickBot="1" x14ac:dyDescent="0.25">
      <c r="A36" s="6">
        <v>2019</v>
      </c>
      <c r="B36" s="7">
        <v>8639.1796275302131</v>
      </c>
      <c r="C36" s="7">
        <v>10777.849129556174</v>
      </c>
      <c r="D36" s="7">
        <v>2479.1399968131445</v>
      </c>
      <c r="E36" s="7">
        <v>317.02190378529662</v>
      </c>
      <c r="F36" s="7">
        <v>96.535198660261443</v>
      </c>
      <c r="G36" s="7">
        <v>1539.7218259387307</v>
      </c>
      <c r="H36" s="7">
        <v>139.00276796795706</v>
      </c>
      <c r="I36" s="7">
        <v>23988.450450251778</v>
      </c>
    </row>
    <row r="37" spans="1:9" ht="13.5" thickBot="1" x14ac:dyDescent="0.25">
      <c r="A37" s="6">
        <v>2020</v>
      </c>
      <c r="B37" s="7">
        <v>8812.0207496091352</v>
      </c>
      <c r="C37" s="7">
        <v>10952.468367799911</v>
      </c>
      <c r="D37" s="7">
        <v>2472.7331056967314</v>
      </c>
      <c r="E37" s="7">
        <v>320.70518448208213</v>
      </c>
      <c r="F37" s="7">
        <v>97.217357747547069</v>
      </c>
      <c r="G37" s="7">
        <v>1551.5445290869247</v>
      </c>
      <c r="H37" s="7">
        <v>139.20663959737209</v>
      </c>
      <c r="I37" s="7">
        <v>24345.8959340197</v>
      </c>
    </row>
    <row r="38" spans="1:9" ht="13.5" thickBot="1" x14ac:dyDescent="0.25">
      <c r="A38" s="6">
        <v>2021</v>
      </c>
      <c r="B38" s="7">
        <v>8991.1492431673923</v>
      </c>
      <c r="C38" s="7">
        <v>11113.086716461352</v>
      </c>
      <c r="D38" s="7">
        <v>2469.0188815870397</v>
      </c>
      <c r="E38" s="7">
        <v>322.20198703423722</v>
      </c>
      <c r="F38" s="7">
        <v>97.825992892070261</v>
      </c>
      <c r="G38" s="7">
        <v>1560.6531551553264</v>
      </c>
      <c r="H38" s="7">
        <v>139.26439809129147</v>
      </c>
      <c r="I38" s="7">
        <v>24693.200374388707</v>
      </c>
    </row>
    <row r="39" spans="1:9" ht="13.5" thickBot="1" x14ac:dyDescent="0.25">
      <c r="A39" s="6">
        <v>2022</v>
      </c>
      <c r="B39" s="7">
        <v>9162.0755024401769</v>
      </c>
      <c r="C39" s="7">
        <v>11263.482478252688</v>
      </c>
      <c r="D39" s="7">
        <v>2472.9070814356337</v>
      </c>
      <c r="E39" s="7">
        <v>323.01697903921877</v>
      </c>
      <c r="F39" s="7">
        <v>98.436677007370051</v>
      </c>
      <c r="G39" s="7">
        <v>1570.8158250618533</v>
      </c>
      <c r="H39" s="7">
        <v>139.31215428056927</v>
      </c>
      <c r="I39" s="7">
        <v>25030.046697517508</v>
      </c>
    </row>
    <row r="40" spans="1:9" ht="13.5" thickBot="1" x14ac:dyDescent="0.25">
      <c r="A40" s="6">
        <v>2023</v>
      </c>
      <c r="B40" s="7">
        <v>9323.1958408253449</v>
      </c>
      <c r="C40" s="7">
        <v>11360.928606056474</v>
      </c>
      <c r="D40" s="7">
        <v>2481.2507042916523</v>
      </c>
      <c r="E40" s="7">
        <v>323.91434345433152</v>
      </c>
      <c r="F40" s="7">
        <v>99.047758286564132</v>
      </c>
      <c r="G40" s="7">
        <v>1581.2334001232243</v>
      </c>
      <c r="H40" s="7">
        <v>139.44141488120812</v>
      </c>
      <c r="I40" s="7">
        <v>25309.012067918797</v>
      </c>
    </row>
    <row r="41" spans="1:9" ht="13.5" thickBot="1" x14ac:dyDescent="0.25">
      <c r="A41" s="6">
        <v>2024</v>
      </c>
      <c r="B41" s="7">
        <v>9470.9611780177947</v>
      </c>
      <c r="C41" s="7">
        <v>11451.224080086295</v>
      </c>
      <c r="D41" s="7">
        <v>2490.1441086098976</v>
      </c>
      <c r="E41" s="7">
        <v>325.12028278407979</v>
      </c>
      <c r="F41" s="7">
        <v>99.654094646142951</v>
      </c>
      <c r="G41" s="7">
        <v>1591.678748702381</v>
      </c>
      <c r="H41" s="7">
        <v>139.67291432728524</v>
      </c>
      <c r="I41" s="7">
        <v>25568.455407173871</v>
      </c>
    </row>
    <row r="42" spans="1:9" ht="13.5" thickBot="1" x14ac:dyDescent="0.25">
      <c r="A42" s="6">
        <v>2025</v>
      </c>
      <c r="B42" s="7">
        <v>9613.0262856115005</v>
      </c>
      <c r="C42" s="7">
        <v>11548.532274876225</v>
      </c>
      <c r="D42" s="7">
        <v>2493.6619633131345</v>
      </c>
      <c r="E42" s="7">
        <v>325.71274652337996</v>
      </c>
      <c r="F42" s="7">
        <v>100.276564073072</v>
      </c>
      <c r="G42" s="7">
        <v>1602.9307772297016</v>
      </c>
      <c r="H42" s="7">
        <v>139.86166137239445</v>
      </c>
      <c r="I42" s="7">
        <v>25824.002272999409</v>
      </c>
    </row>
    <row r="43" spans="1:9" ht="13.5" thickBot="1" x14ac:dyDescent="0.25">
      <c r="A43" s="6">
        <v>2026</v>
      </c>
      <c r="B43" s="7">
        <v>9757.4112613766411</v>
      </c>
      <c r="C43" s="7">
        <v>11648.75077816151</v>
      </c>
      <c r="D43" s="7">
        <v>2495.9685407805846</v>
      </c>
      <c r="E43" s="7">
        <v>325.23865027924069</v>
      </c>
      <c r="F43" s="7">
        <v>100.87640242197381</v>
      </c>
      <c r="G43" s="7">
        <v>1614.2037940059804</v>
      </c>
      <c r="H43" s="7">
        <v>140.08156605067634</v>
      </c>
      <c r="I43" s="7">
        <v>26082.530993076609</v>
      </c>
    </row>
    <row r="44" spans="1:9" x14ac:dyDescent="0.2">
      <c r="A44" s="23" t="s">
        <v>0</v>
      </c>
      <c r="B44" s="23"/>
      <c r="C44" s="23"/>
      <c r="D44" s="23"/>
      <c r="E44" s="23"/>
      <c r="F44" s="23"/>
      <c r="G44" s="23"/>
      <c r="H44" s="23"/>
      <c r="I44" s="23"/>
    </row>
    <row r="45" spans="1:9" ht="14.1" customHeight="1" x14ac:dyDescent="0.2">
      <c r="A45" s="23" t="s">
        <v>31</v>
      </c>
      <c r="B45" s="23"/>
      <c r="C45" s="23"/>
      <c r="D45" s="23"/>
      <c r="E45" s="23"/>
      <c r="F45" s="23"/>
      <c r="G45" s="23"/>
      <c r="H45" s="23"/>
      <c r="I45" s="23"/>
    </row>
    <row r="46" spans="1:9" ht="14.1" customHeight="1" x14ac:dyDescent="0.2">
      <c r="A46" s="4"/>
    </row>
    <row r="47" spans="1:9" ht="15.75" x14ac:dyDescent="0.25">
      <c r="A47" s="22" t="s">
        <v>25</v>
      </c>
      <c r="B47" s="22"/>
      <c r="C47" s="22"/>
      <c r="D47" s="22"/>
      <c r="E47" s="22"/>
      <c r="F47" s="22"/>
      <c r="G47" s="22"/>
      <c r="H47" s="22"/>
      <c r="I47" s="22"/>
    </row>
    <row r="48" spans="1:9" x14ac:dyDescent="0.2">
      <c r="A48" s="8" t="s">
        <v>26</v>
      </c>
      <c r="B48" s="13">
        <f t="shared" ref="B48:I48" si="0">EXP((LN(B17/B7)/10))-1</f>
        <v>9.5211790136393581E-3</v>
      </c>
      <c r="C48" s="13">
        <f t="shared" si="0"/>
        <v>2.5889436553891976E-3</v>
      </c>
      <c r="D48" s="13">
        <f t="shared" si="0"/>
        <v>-2.4305540765824252E-2</v>
      </c>
      <c r="E48" s="13">
        <f t="shared" si="0"/>
        <v>1.618984388554523E-2</v>
      </c>
      <c r="F48" s="13">
        <f t="shared" si="0"/>
        <v>2.0021511259798119E-2</v>
      </c>
      <c r="G48" s="13">
        <f t="shared" si="0"/>
        <v>2.7908809104782106E-2</v>
      </c>
      <c r="H48" s="13">
        <f t="shared" si="0"/>
        <v>2.4255473644676506E-3</v>
      </c>
      <c r="I48" s="13">
        <f t="shared" si="0"/>
        <v>3.0997461609485466E-3</v>
      </c>
    </row>
    <row r="49" spans="1:9" x14ac:dyDescent="0.2">
      <c r="A49" s="8" t="s">
        <v>27</v>
      </c>
      <c r="B49" s="13">
        <f t="shared" ref="B49:I49" si="1">EXP((LN(B30/B17)/13))-1</f>
        <v>6.7683259253354944E-3</v>
      </c>
      <c r="C49" s="13">
        <f t="shared" si="1"/>
        <v>-4.1737106642414368E-4</v>
      </c>
      <c r="D49" s="13">
        <f t="shared" si="1"/>
        <v>-5.0396217614862016E-3</v>
      </c>
      <c r="E49" s="13">
        <f t="shared" si="1"/>
        <v>7.1078985940851158E-3</v>
      </c>
      <c r="F49" s="13">
        <f t="shared" si="1"/>
        <v>-4.8279922340869197E-2</v>
      </c>
      <c r="G49" s="13">
        <f t="shared" si="1"/>
        <v>-1.1966713069412993E-2</v>
      </c>
      <c r="H49" s="13">
        <f t="shared" si="1"/>
        <v>-5.7208211156722921E-2</v>
      </c>
      <c r="I49" s="13">
        <f t="shared" si="1"/>
        <v>-1.3869844812108845E-5</v>
      </c>
    </row>
    <row r="50" spans="1:9" x14ac:dyDescent="0.2">
      <c r="A50" s="8" t="s">
        <v>28</v>
      </c>
      <c r="B50" s="13">
        <f t="shared" ref="B50:I50" si="2">EXP((LN(B32/B30)/2))-1</f>
        <v>3.0073770074199313E-3</v>
      </c>
      <c r="C50" s="13">
        <f t="shared" si="2"/>
        <v>-3.2278893954766907E-3</v>
      </c>
      <c r="D50" s="13">
        <f t="shared" si="2"/>
        <v>-8.431133254697798E-3</v>
      </c>
      <c r="E50" s="13">
        <f t="shared" si="2"/>
        <v>2.0938351114299758E-2</v>
      </c>
      <c r="F50" s="13">
        <f t="shared" si="2"/>
        <v>-2.7410283167173755E-2</v>
      </c>
      <c r="G50" s="13">
        <f t="shared" si="2"/>
        <v>4.5097701750385077E-3</v>
      </c>
      <c r="H50" s="13">
        <f t="shared" si="2"/>
        <v>-1.7573533154948695E-3</v>
      </c>
      <c r="I50" s="13">
        <f t="shared" si="2"/>
        <v>-8.3795188171764678E-4</v>
      </c>
    </row>
    <row r="51" spans="1:9" x14ac:dyDescent="0.2">
      <c r="A51" s="8" t="s">
        <v>60</v>
      </c>
      <c r="B51" s="13">
        <f t="shared" ref="B51:I51" si="3">EXP((LN(B43/B30)/13))-1</f>
        <v>1.3436972843398509E-2</v>
      </c>
      <c r="C51" s="13">
        <f t="shared" si="3"/>
        <v>1.0186584164808554E-2</v>
      </c>
      <c r="D51" s="13">
        <f t="shared" si="3"/>
        <v>9.8253511050216957E-4</v>
      </c>
      <c r="E51" s="13">
        <f t="shared" si="3"/>
        <v>9.233302073359706E-3</v>
      </c>
      <c r="F51" s="13">
        <f t="shared" si="3"/>
        <v>9.1817645961533856E-4</v>
      </c>
      <c r="G51" s="13">
        <f t="shared" si="3"/>
        <v>8.0603308572249066E-3</v>
      </c>
      <c r="H51" s="13">
        <f t="shared" si="3"/>
        <v>1.0579041589509064E-3</v>
      </c>
      <c r="I51" s="13">
        <f t="shared" si="3"/>
        <v>1.019993541356734E-2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21" t="s">
        <v>72</v>
      </c>
      <c r="B1" s="21"/>
      <c r="C1" s="21"/>
      <c r="D1" s="21"/>
      <c r="E1" s="21"/>
      <c r="F1" s="21"/>
      <c r="G1" s="21"/>
      <c r="H1" s="21"/>
    </row>
    <row r="2" spans="1:11" ht="15.75" customHeight="1" x14ac:dyDescent="0.25">
      <c r="A2" s="21" t="s">
        <v>62</v>
      </c>
      <c r="B2" s="21"/>
      <c r="C2" s="21"/>
      <c r="D2" s="21"/>
      <c r="E2" s="21"/>
      <c r="F2" s="21"/>
      <c r="G2" s="21"/>
      <c r="H2" s="21"/>
      <c r="I2" s="26"/>
      <c r="J2" s="26"/>
      <c r="K2" s="26"/>
    </row>
    <row r="3" spans="1:11" ht="15.95" customHeight="1" x14ac:dyDescent="0.25">
      <c r="A3" s="21" t="s">
        <v>32</v>
      </c>
      <c r="B3" s="21"/>
      <c r="C3" s="21"/>
      <c r="D3" s="21"/>
      <c r="E3" s="21"/>
      <c r="F3" s="21"/>
      <c r="G3" s="21"/>
      <c r="H3" s="21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5"/>
    </row>
    <row r="5" spans="1:11" ht="14.1" customHeight="1" thickBot="1" x14ac:dyDescent="0.25">
      <c r="A5" s="4"/>
    </row>
    <row r="6" spans="1:11" ht="39" thickBot="1" x14ac:dyDescent="0.25">
      <c r="A6" s="5" t="s">
        <v>12</v>
      </c>
      <c r="B6" s="5" t="s">
        <v>22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</row>
    <row r="7" spans="1:11" ht="13.5" thickBot="1" x14ac:dyDescent="0.25">
      <c r="A7" s="6">
        <v>1990</v>
      </c>
      <c r="B7" s="7">
        <v>23037.757898417876</v>
      </c>
      <c r="C7" s="7">
        <v>2992.4384712864144</v>
      </c>
      <c r="D7" s="7">
        <v>26030.196369704292</v>
      </c>
      <c r="E7" s="7">
        <v>871.54699999999991</v>
      </c>
      <c r="F7" s="7">
        <v>0</v>
      </c>
      <c r="G7" s="7">
        <v>871.54699999999991</v>
      </c>
      <c r="H7" s="7">
        <v>25158.649369704293</v>
      </c>
    </row>
    <row r="8" spans="1:11" ht="13.5" thickBot="1" x14ac:dyDescent="0.25">
      <c r="A8" s="6">
        <v>1991</v>
      </c>
      <c r="B8" s="7">
        <v>22376.737974307205</v>
      </c>
      <c r="C8" s="7">
        <v>2884.6999765314727</v>
      </c>
      <c r="D8" s="7">
        <v>25261.437950838677</v>
      </c>
      <c r="E8" s="7">
        <v>1008.5899999999999</v>
      </c>
      <c r="F8" s="7">
        <v>0</v>
      </c>
      <c r="G8" s="7">
        <v>1008.5899999999999</v>
      </c>
      <c r="H8" s="7">
        <v>24252.847950838677</v>
      </c>
    </row>
    <row r="9" spans="1:11" ht="13.5" thickBot="1" x14ac:dyDescent="0.25">
      <c r="A9" s="6">
        <v>1992</v>
      </c>
      <c r="B9" s="7">
        <v>23035.715558525659</v>
      </c>
      <c r="C9" s="7">
        <v>2980.9048029322294</v>
      </c>
      <c r="D9" s="7">
        <v>26016.620361457888</v>
      </c>
      <c r="E9" s="7">
        <v>954.93924050914404</v>
      </c>
      <c r="F9" s="7">
        <v>0</v>
      </c>
      <c r="G9" s="7">
        <v>954.93924050914404</v>
      </c>
      <c r="H9" s="7">
        <v>25061.681120948742</v>
      </c>
    </row>
    <row r="10" spans="1:11" ht="13.5" thickBot="1" x14ac:dyDescent="0.25">
      <c r="A10" s="6">
        <v>1993</v>
      </c>
      <c r="B10" s="7">
        <v>22407.257759466967</v>
      </c>
      <c r="C10" s="7">
        <v>2893.262911463667</v>
      </c>
      <c r="D10" s="7">
        <v>25300.520670930633</v>
      </c>
      <c r="E10" s="7">
        <v>975.68063751387888</v>
      </c>
      <c r="F10" s="7">
        <v>0</v>
      </c>
      <c r="G10" s="7">
        <v>975.68063751387888</v>
      </c>
      <c r="H10" s="7">
        <v>24324.840033416753</v>
      </c>
    </row>
    <row r="11" spans="1:11" ht="13.5" thickBot="1" x14ac:dyDescent="0.25">
      <c r="A11" s="6">
        <v>1994</v>
      </c>
      <c r="B11" s="7">
        <v>21589.398362638549</v>
      </c>
      <c r="C11" s="7">
        <v>2734.7892879450083</v>
      </c>
      <c r="D11" s="7">
        <v>24324.187650583557</v>
      </c>
      <c r="E11" s="7">
        <v>1331.6999334162683</v>
      </c>
      <c r="F11" s="7">
        <v>0</v>
      </c>
      <c r="G11" s="7">
        <v>1331.6999334162683</v>
      </c>
      <c r="H11" s="7">
        <v>22992.487717167289</v>
      </c>
    </row>
    <row r="12" spans="1:11" ht="13.5" thickBot="1" x14ac:dyDescent="0.25">
      <c r="A12" s="6">
        <v>1995</v>
      </c>
      <c r="B12" s="7">
        <v>22232.948822031223</v>
      </c>
      <c r="C12" s="7">
        <v>2813.3304994619607</v>
      </c>
      <c r="D12" s="7">
        <v>25046.279321493184</v>
      </c>
      <c r="E12" s="7">
        <v>1393.4636408315178</v>
      </c>
      <c r="F12" s="7">
        <v>0</v>
      </c>
      <c r="G12" s="7">
        <v>1393.4636408315178</v>
      </c>
      <c r="H12" s="7">
        <v>23652.815680661668</v>
      </c>
    </row>
    <row r="13" spans="1:11" ht="13.5" thickBot="1" x14ac:dyDescent="0.25">
      <c r="A13" s="6">
        <v>1996</v>
      </c>
      <c r="B13" s="7">
        <v>22569.980541264631</v>
      </c>
      <c r="C13" s="7">
        <v>2857.6180989661871</v>
      </c>
      <c r="D13" s="7">
        <v>25427.598640230819</v>
      </c>
      <c r="E13" s="7">
        <v>1402.4390674410224</v>
      </c>
      <c r="F13" s="7">
        <v>0</v>
      </c>
      <c r="G13" s="7">
        <v>1402.4390674410224</v>
      </c>
      <c r="H13" s="7">
        <v>24025.159572789795</v>
      </c>
    </row>
    <row r="14" spans="1:11" ht="13.5" thickBot="1" x14ac:dyDescent="0.25">
      <c r="A14" s="6">
        <v>1997</v>
      </c>
      <c r="B14" s="7">
        <v>22824.068518227803</v>
      </c>
      <c r="C14" s="7">
        <v>2908.0230581804112</v>
      </c>
      <c r="D14" s="7">
        <v>25732.091576408213</v>
      </c>
      <c r="E14" s="7">
        <v>1283.1569761506869</v>
      </c>
      <c r="F14" s="7">
        <v>0</v>
      </c>
      <c r="G14" s="7">
        <v>1283.1569761506869</v>
      </c>
      <c r="H14" s="7">
        <v>24448.934600257526</v>
      </c>
    </row>
    <row r="15" spans="1:11" ht="13.5" thickBot="1" x14ac:dyDescent="0.25">
      <c r="A15" s="6">
        <v>1998</v>
      </c>
      <c r="B15" s="7">
        <v>22629.235965738142</v>
      </c>
      <c r="C15" s="7">
        <v>2881.7128112102673</v>
      </c>
      <c r="D15" s="7">
        <v>25510.948776948411</v>
      </c>
      <c r="E15" s="7">
        <v>1283.2151419583843</v>
      </c>
      <c r="F15" s="7">
        <v>0</v>
      </c>
      <c r="G15" s="7">
        <v>1283.2151419583843</v>
      </c>
      <c r="H15" s="7">
        <v>24227.733634990029</v>
      </c>
    </row>
    <row r="16" spans="1:11" ht="13.5" thickBot="1" x14ac:dyDescent="0.25">
      <c r="A16" s="6">
        <v>1999</v>
      </c>
      <c r="B16" s="7">
        <v>22671.115798334828</v>
      </c>
      <c r="C16" s="7">
        <v>2883.139285667824</v>
      </c>
      <c r="D16" s="7">
        <v>25554.255084002652</v>
      </c>
      <c r="E16" s="7">
        <v>1314.431981604112</v>
      </c>
      <c r="F16" s="7">
        <v>9.6515487576137593E-2</v>
      </c>
      <c r="G16" s="7">
        <v>1314.5284970916882</v>
      </c>
      <c r="H16" s="7">
        <v>24239.726586910965</v>
      </c>
    </row>
    <row r="17" spans="1:8" ht="13.5" thickBot="1" x14ac:dyDescent="0.25">
      <c r="A17" s="6">
        <v>2000</v>
      </c>
      <c r="B17" s="7">
        <v>24017.591473529683</v>
      </c>
      <c r="C17" s="7">
        <v>3086.5010893496574</v>
      </c>
      <c r="D17" s="7">
        <v>27104.092562879341</v>
      </c>
      <c r="E17" s="7">
        <v>1154.0450947233949</v>
      </c>
      <c r="F17" s="7">
        <v>0.57534658660271731</v>
      </c>
      <c r="G17" s="7">
        <v>1154.6204413099977</v>
      </c>
      <c r="H17" s="7">
        <v>25949.472121569343</v>
      </c>
    </row>
    <row r="18" spans="1:8" ht="13.5" thickBot="1" x14ac:dyDescent="0.25">
      <c r="A18" s="6">
        <v>2001</v>
      </c>
      <c r="B18" s="7">
        <v>23495.568924510822</v>
      </c>
      <c r="C18" s="7">
        <v>3020.4159107769196</v>
      </c>
      <c r="D18" s="7">
        <v>26515.984835287742</v>
      </c>
      <c r="E18" s="7">
        <v>1120.6899999999998</v>
      </c>
      <c r="F18" s="7">
        <v>1.4277335706735239</v>
      </c>
      <c r="G18" s="7">
        <v>1122.1177335706734</v>
      </c>
      <c r="H18" s="7">
        <v>25393.867101717067</v>
      </c>
    </row>
    <row r="19" spans="1:8" ht="13.5" thickBot="1" x14ac:dyDescent="0.25">
      <c r="A19" s="6">
        <v>2002</v>
      </c>
      <c r="B19" s="7">
        <v>23629.26540403517</v>
      </c>
      <c r="C19" s="7">
        <v>3009.2110231939901</v>
      </c>
      <c r="D19" s="7">
        <v>26638.476427229161</v>
      </c>
      <c r="E19" s="7">
        <v>1334.5530000000001</v>
      </c>
      <c r="F19" s="7">
        <v>4.2603803759828107</v>
      </c>
      <c r="G19" s="7">
        <v>1338.8133803759829</v>
      </c>
      <c r="H19" s="7">
        <v>25299.66304685318</v>
      </c>
    </row>
    <row r="20" spans="1:8" ht="13.5" thickBot="1" x14ac:dyDescent="0.25">
      <c r="A20" s="6">
        <v>2003</v>
      </c>
      <c r="B20" s="7">
        <v>24333.96505939728</v>
      </c>
      <c r="C20" s="7">
        <v>3110.9505897459208</v>
      </c>
      <c r="D20" s="7">
        <v>27444.9156491432</v>
      </c>
      <c r="E20" s="7">
        <v>1278.7526207999999</v>
      </c>
      <c r="F20" s="7">
        <v>11.133996034903713</v>
      </c>
      <c r="G20" s="7">
        <v>1289.8866168349036</v>
      </c>
      <c r="H20" s="7">
        <v>26155.029032308295</v>
      </c>
    </row>
    <row r="21" spans="1:8" ht="13.5" thickBot="1" x14ac:dyDescent="0.25">
      <c r="A21" s="6">
        <v>2004</v>
      </c>
      <c r="B21" s="7">
        <v>24648.523346746595</v>
      </c>
      <c r="C21" s="7">
        <v>3152.2782335345564</v>
      </c>
      <c r="D21" s="7">
        <v>27800.80158028115</v>
      </c>
      <c r="E21" s="7">
        <v>1278.4280635760001</v>
      </c>
      <c r="F21" s="7">
        <v>19.886145877586376</v>
      </c>
      <c r="G21" s="7">
        <v>1298.3142094535865</v>
      </c>
      <c r="H21" s="7">
        <v>26502.487370827563</v>
      </c>
    </row>
    <row r="22" spans="1:8" ht="13.5" thickBot="1" x14ac:dyDescent="0.25">
      <c r="A22" s="6">
        <v>2005</v>
      </c>
      <c r="B22" s="7">
        <v>24713.98688395922</v>
      </c>
      <c r="C22" s="7">
        <v>3159.1919791467799</v>
      </c>
      <c r="D22" s="7">
        <v>27873.178863106001</v>
      </c>
      <c r="E22" s="7">
        <v>1288.8397678547999</v>
      </c>
      <c r="F22" s="7">
        <v>23.72504835050319</v>
      </c>
      <c r="G22" s="7">
        <v>1312.564816205303</v>
      </c>
      <c r="H22" s="7">
        <v>26560.614046900697</v>
      </c>
    </row>
    <row r="23" spans="1:8" ht="13.5" thickBot="1" x14ac:dyDescent="0.25">
      <c r="A23" s="6">
        <v>2006</v>
      </c>
      <c r="B23" s="7">
        <v>25647.104900012571</v>
      </c>
      <c r="C23" s="7">
        <v>3282.9021874619939</v>
      </c>
      <c r="D23" s="7">
        <v>28930.007087474565</v>
      </c>
      <c r="E23" s="7">
        <v>1302.3679998760922</v>
      </c>
      <c r="F23" s="7">
        <v>26.942918936520616</v>
      </c>
      <c r="G23" s="7">
        <v>1329.3109188126127</v>
      </c>
      <c r="H23" s="7">
        <v>27600.696168661954</v>
      </c>
    </row>
    <row r="24" spans="1:8" ht="13.5" thickBot="1" x14ac:dyDescent="0.25">
      <c r="A24" s="6">
        <v>2007</v>
      </c>
      <c r="B24" s="7">
        <v>25580.93688094047</v>
      </c>
      <c r="C24" s="7">
        <v>3282.8341914748785</v>
      </c>
      <c r="D24" s="7">
        <v>28863.771072415348</v>
      </c>
      <c r="E24" s="7">
        <v>1233.8396711023549</v>
      </c>
      <c r="F24" s="7">
        <v>29.806902616796698</v>
      </c>
      <c r="G24" s="7">
        <v>1263.6465737191515</v>
      </c>
      <c r="H24" s="7">
        <v>27600.124498696197</v>
      </c>
    </row>
    <row r="25" spans="1:8" ht="13.5" thickBot="1" x14ac:dyDescent="0.25">
      <c r="A25" s="6">
        <v>2008</v>
      </c>
      <c r="B25" s="7">
        <v>26175.086339607802</v>
      </c>
      <c r="C25" s="7">
        <v>3353.2750575428959</v>
      </c>
      <c r="D25" s="7">
        <v>29528.361397150697</v>
      </c>
      <c r="E25" s="7">
        <v>1302.8066929957588</v>
      </c>
      <c r="F25" s="7">
        <v>33.205146294303375</v>
      </c>
      <c r="G25" s="7">
        <v>1336.0118392900622</v>
      </c>
      <c r="H25" s="7">
        <v>28192.349557860634</v>
      </c>
    </row>
    <row r="26" spans="1:8" ht="13.5" thickBot="1" x14ac:dyDescent="0.25">
      <c r="A26" s="6">
        <v>2009</v>
      </c>
      <c r="B26" s="7">
        <v>25099.312171634541</v>
      </c>
      <c r="C26" s="7">
        <v>3211.2143058018314</v>
      </c>
      <c r="D26" s="7">
        <v>28310.526477436371</v>
      </c>
      <c r="E26" s="7">
        <v>1274.441264746805</v>
      </c>
      <c r="F26" s="7">
        <v>38.098271318617165</v>
      </c>
      <c r="G26" s="7">
        <v>1312.5395360654222</v>
      </c>
      <c r="H26" s="7">
        <v>26997.986941370949</v>
      </c>
    </row>
    <row r="27" spans="1:8" ht="13.5" thickBot="1" x14ac:dyDescent="0.25">
      <c r="A27" s="6">
        <v>2010</v>
      </c>
      <c r="B27" s="7">
        <v>24307.98383467866</v>
      </c>
      <c r="C27" s="7">
        <v>3095.4269377699102</v>
      </c>
      <c r="D27" s="7">
        <v>27403.410772448569</v>
      </c>
      <c r="E27" s="7">
        <v>1325.3456914384903</v>
      </c>
      <c r="F27" s="7">
        <v>53.5497153149079</v>
      </c>
      <c r="G27" s="7">
        <v>1378.8954067533982</v>
      </c>
      <c r="H27" s="7">
        <v>26024.51536569517</v>
      </c>
    </row>
    <row r="28" spans="1:8" ht="13.5" thickBot="1" x14ac:dyDescent="0.25">
      <c r="A28" s="6">
        <v>2011</v>
      </c>
      <c r="B28" s="7">
        <v>24658.910275731592</v>
      </c>
      <c r="C28" s="7">
        <v>3140.0081278113817</v>
      </c>
      <c r="D28" s="7">
        <v>27798.918403542975</v>
      </c>
      <c r="E28" s="7">
        <v>1321.726605717429</v>
      </c>
      <c r="F28" s="7">
        <v>77.864204744672449</v>
      </c>
      <c r="G28" s="7">
        <v>1399.5908104621014</v>
      </c>
      <c r="H28" s="7">
        <v>26399.327593080874</v>
      </c>
    </row>
    <row r="29" spans="1:8" ht="13.5" thickBot="1" x14ac:dyDescent="0.25">
      <c r="A29" s="6">
        <v>2012</v>
      </c>
      <c r="B29" s="7">
        <v>25227.530181393231</v>
      </c>
      <c r="C29" s="7">
        <v>3211.1683015022913</v>
      </c>
      <c r="D29" s="7">
        <v>28438.698482895521</v>
      </c>
      <c r="E29" s="7">
        <v>1332.884961213058</v>
      </c>
      <c r="F29" s="7">
        <v>108.21335720023519</v>
      </c>
      <c r="G29" s="7">
        <v>1441.0983184132931</v>
      </c>
      <c r="H29" s="7">
        <v>26997.600164482228</v>
      </c>
    </row>
    <row r="30" spans="1:8" ht="13.5" thickBot="1" x14ac:dyDescent="0.25">
      <c r="A30" s="6">
        <v>2013</v>
      </c>
      <c r="B30" s="7">
        <v>24354.752786883731</v>
      </c>
      <c r="C30" s="7">
        <v>3085.944614875862</v>
      </c>
      <c r="D30" s="7">
        <v>27440.697401759593</v>
      </c>
      <c r="E30" s="7">
        <v>1345.074567136927</v>
      </c>
      <c r="F30" s="7">
        <v>150.82922066634038</v>
      </c>
      <c r="G30" s="7">
        <v>1495.9037878032675</v>
      </c>
      <c r="H30" s="7">
        <v>25944.793613956324</v>
      </c>
    </row>
    <row r="31" spans="1:8" ht="13.5" thickBot="1" x14ac:dyDescent="0.25">
      <c r="A31" s="6">
        <v>2014</v>
      </c>
      <c r="B31" s="7">
        <v>24009.844871067427</v>
      </c>
      <c r="C31" s="7">
        <v>3026.2804455666515</v>
      </c>
      <c r="D31" s="7">
        <v>27036.125316634079</v>
      </c>
      <c r="E31" s="7">
        <v>1371.6207402482401</v>
      </c>
      <c r="F31" s="7">
        <v>221.33194143659171</v>
      </c>
      <c r="G31" s="7">
        <v>1592.9526816848318</v>
      </c>
      <c r="H31" s="7">
        <v>25443.172634949249</v>
      </c>
    </row>
    <row r="32" spans="1:8" ht="13.5" thickBot="1" x14ac:dyDescent="0.25">
      <c r="A32" s="6">
        <v>2015</v>
      </c>
      <c r="B32" s="7">
        <v>24526.716294014877</v>
      </c>
      <c r="C32" s="7">
        <v>3080.7750355192666</v>
      </c>
      <c r="D32" s="7">
        <v>27607.491329534143</v>
      </c>
      <c r="E32" s="7">
        <v>1446.9078791687045</v>
      </c>
      <c r="F32" s="7">
        <v>259.25259618494169</v>
      </c>
      <c r="G32" s="7">
        <v>1706.1604753536462</v>
      </c>
      <c r="H32" s="7">
        <v>25901.330854180498</v>
      </c>
    </row>
    <row r="33" spans="1:8" ht="13.5" thickBot="1" x14ac:dyDescent="0.25">
      <c r="A33" s="6">
        <v>2016</v>
      </c>
      <c r="B33" s="7">
        <v>24955.105280304069</v>
      </c>
      <c r="C33" s="7">
        <v>3127.9687977295653</v>
      </c>
      <c r="D33" s="7">
        <v>28083.074078033635</v>
      </c>
      <c r="E33" s="7">
        <v>1473.0363672239641</v>
      </c>
      <c r="F33" s="7">
        <v>311.92967063887761</v>
      </c>
      <c r="G33" s="7">
        <v>1784.9660378628419</v>
      </c>
      <c r="H33" s="7">
        <v>26298.108040170791</v>
      </c>
    </row>
    <row r="34" spans="1:8" ht="13.5" thickBot="1" x14ac:dyDescent="0.25">
      <c r="A34" s="6">
        <v>2017</v>
      </c>
      <c r="B34" s="7">
        <v>25244.069818922235</v>
      </c>
      <c r="C34" s="7">
        <v>3165.0981319926641</v>
      </c>
      <c r="D34" s="7">
        <v>28409.1679509149</v>
      </c>
      <c r="E34" s="7">
        <v>1483.3387086856401</v>
      </c>
      <c r="F34" s="7">
        <v>315.55976214279076</v>
      </c>
      <c r="G34" s="7">
        <v>1798.8984708284308</v>
      </c>
      <c r="H34" s="7">
        <v>26610.26948008647</v>
      </c>
    </row>
    <row r="35" spans="1:8" ht="13.5" thickBot="1" x14ac:dyDescent="0.25">
      <c r="A35" s="6">
        <v>2018</v>
      </c>
      <c r="B35" s="7">
        <v>25520.023630604999</v>
      </c>
      <c r="C35" s="7">
        <v>3198.355177239413</v>
      </c>
      <c r="D35" s="7">
        <v>28718.378807844412</v>
      </c>
      <c r="E35" s="7">
        <v>1493.8438133858106</v>
      </c>
      <c r="F35" s="7">
        <v>334.65998581612786</v>
      </c>
      <c r="G35" s="7">
        <v>1828.5037992019384</v>
      </c>
      <c r="H35" s="7">
        <v>26889.875008642473</v>
      </c>
    </row>
    <row r="36" spans="1:8" ht="13.5" thickBot="1" x14ac:dyDescent="0.25">
      <c r="A36" s="6">
        <v>2019</v>
      </c>
      <c r="B36" s="7">
        <v>25859.691087308096</v>
      </c>
      <c r="C36" s="7">
        <v>3238.4408107839895</v>
      </c>
      <c r="D36" s="7">
        <v>29098.131898092084</v>
      </c>
      <c r="E36" s="7">
        <v>1504.996235748117</v>
      </c>
      <c r="F36" s="7">
        <v>366.24440130819636</v>
      </c>
      <c r="G36" s="7">
        <v>1871.2406370563133</v>
      </c>
      <c r="H36" s="7">
        <v>27226.891261035769</v>
      </c>
    </row>
    <row r="37" spans="1:8" ht="13.5" thickBot="1" x14ac:dyDescent="0.25">
      <c r="A37" s="6">
        <v>2020</v>
      </c>
      <c r="B37" s="7">
        <v>26269.713184321667</v>
      </c>
      <c r="C37" s="7">
        <v>3286.6959510926595</v>
      </c>
      <c r="D37" s="7">
        <v>29556.409135414327</v>
      </c>
      <c r="E37" s="7">
        <v>1514.3515444838881</v>
      </c>
      <c r="F37" s="7">
        <v>409.4657058180743</v>
      </c>
      <c r="G37" s="7">
        <v>1923.8172503019625</v>
      </c>
      <c r="H37" s="7">
        <v>27632.591885112364</v>
      </c>
    </row>
    <row r="38" spans="1:8" ht="13.5" thickBot="1" x14ac:dyDescent="0.25">
      <c r="A38" s="6">
        <v>2021</v>
      </c>
      <c r="B38" s="7">
        <v>26681.402872556719</v>
      </c>
      <c r="C38" s="7">
        <v>3333.5820505424763</v>
      </c>
      <c r="D38" s="7">
        <v>30014.984923099197</v>
      </c>
      <c r="E38" s="7">
        <v>1523.6185070605779</v>
      </c>
      <c r="F38" s="7">
        <v>464.58399110743301</v>
      </c>
      <c r="G38" s="7">
        <v>1988.2024981680108</v>
      </c>
      <c r="H38" s="7">
        <v>28026.782424931185</v>
      </c>
    </row>
    <row r="39" spans="1:8" ht="13.5" thickBot="1" x14ac:dyDescent="0.25">
      <c r="A39" s="6">
        <v>2022</v>
      </c>
      <c r="B39" s="7">
        <v>27095.017958157034</v>
      </c>
      <c r="C39" s="7">
        <v>3379.0563041648638</v>
      </c>
      <c r="D39" s="7">
        <v>30474.074262321898</v>
      </c>
      <c r="E39" s="7">
        <v>1532.2511603394551</v>
      </c>
      <c r="F39" s="7">
        <v>532.72010030006732</v>
      </c>
      <c r="G39" s="7">
        <v>2064.9712606395224</v>
      </c>
      <c r="H39" s="7">
        <v>28409.103001682375</v>
      </c>
    </row>
    <row r="40" spans="1:8" ht="13.5" thickBot="1" x14ac:dyDescent="0.25">
      <c r="A40" s="6">
        <v>2023</v>
      </c>
      <c r="B40" s="7">
        <v>27464.604286779737</v>
      </c>
      <c r="C40" s="7">
        <v>3416.7166291690378</v>
      </c>
      <c r="D40" s="7">
        <v>30881.320915948774</v>
      </c>
      <c r="E40" s="7">
        <v>1540.83526046672</v>
      </c>
      <c r="F40" s="7">
        <v>614.75695839421974</v>
      </c>
      <c r="G40" s="7">
        <v>2155.5922188609397</v>
      </c>
      <c r="H40" s="7">
        <v>28725.728697087834</v>
      </c>
    </row>
    <row r="41" spans="1:8" ht="13.5" thickBot="1" x14ac:dyDescent="0.25">
      <c r="A41" s="6">
        <v>2024</v>
      </c>
      <c r="B41" s="7">
        <v>27827.602944188951</v>
      </c>
      <c r="C41" s="7">
        <v>3451.7414799684734</v>
      </c>
      <c r="D41" s="7">
        <v>31279.344424157425</v>
      </c>
      <c r="E41" s="7">
        <v>1548.1045523754519</v>
      </c>
      <c r="F41" s="7">
        <v>711.04298463962698</v>
      </c>
      <c r="G41" s="7">
        <v>2259.1475370150788</v>
      </c>
      <c r="H41" s="7">
        <v>29020.196887142345</v>
      </c>
    </row>
    <row r="42" spans="1:8" ht="13.5" thickBot="1" x14ac:dyDescent="0.25">
      <c r="A42" s="6">
        <v>2025</v>
      </c>
      <c r="B42" s="7">
        <v>28200.229625991338</v>
      </c>
      <c r="C42" s="7">
        <v>3486.2403068549206</v>
      </c>
      <c r="D42" s="7">
        <v>31686.469932846259</v>
      </c>
      <c r="E42" s="7">
        <v>1554.0193359797772</v>
      </c>
      <c r="F42" s="7">
        <v>822.20801701215396</v>
      </c>
      <c r="G42" s="7">
        <v>2376.2273529919312</v>
      </c>
      <c r="H42" s="7">
        <v>29310.242579854326</v>
      </c>
    </row>
    <row r="43" spans="1:8" ht="13.5" thickBot="1" x14ac:dyDescent="0.25">
      <c r="A43" s="6">
        <v>2026</v>
      </c>
      <c r="B43" s="7">
        <v>28589.544946458318</v>
      </c>
      <c r="C43" s="7">
        <v>3521.1416840653419</v>
      </c>
      <c r="D43" s="7">
        <v>32110.686630523662</v>
      </c>
      <c r="E43" s="7">
        <v>1558.7437686538333</v>
      </c>
      <c r="F43" s="7">
        <v>948.2701847278787</v>
      </c>
      <c r="G43" s="7">
        <v>2507.0139533817119</v>
      </c>
      <c r="H43" s="7">
        <v>29603.672677141949</v>
      </c>
    </row>
    <row r="44" spans="1:8" ht="14.1" customHeight="1" x14ac:dyDescent="0.2">
      <c r="A44" s="4"/>
    </row>
    <row r="45" spans="1:8" ht="15.75" x14ac:dyDescent="0.25">
      <c r="A45" s="22" t="s">
        <v>25</v>
      </c>
      <c r="B45" s="22"/>
      <c r="C45" s="22"/>
      <c r="D45" s="22"/>
      <c r="E45" s="22"/>
      <c r="F45" s="22"/>
      <c r="G45" s="22"/>
      <c r="H45" s="22"/>
    </row>
    <row r="46" spans="1:8" x14ac:dyDescent="0.2">
      <c r="A46" s="8" t="s">
        <v>26</v>
      </c>
      <c r="B46" s="13">
        <f>EXP((LN(B17/B7)/10))-1</f>
        <v>4.1738887368369948E-3</v>
      </c>
      <c r="C46" s="13">
        <f t="shared" ref="C46:H46" si="0">EXP((LN(C17/C7)/10))-1</f>
        <v>3.0997461609485466E-3</v>
      </c>
      <c r="D46" s="13">
        <f t="shared" si="0"/>
        <v>4.0509299863271675E-3</v>
      </c>
      <c r="E46" s="13">
        <f t="shared" ref="E46:G46" si="1">EXP((LN(E17/E7)/10))-1</f>
        <v>2.8473714814059026E-2</v>
      </c>
      <c r="F46" s="14" t="s">
        <v>61</v>
      </c>
      <c r="G46" s="13">
        <f t="shared" si="1"/>
        <v>2.8524977640230098E-2</v>
      </c>
      <c r="H46" s="13">
        <f t="shared" si="0"/>
        <v>3.0997461609485466E-3</v>
      </c>
    </row>
    <row r="47" spans="1:8" x14ac:dyDescent="0.2">
      <c r="A47" s="8" t="s">
        <v>27</v>
      </c>
      <c r="B47" s="13">
        <f>EXP((LN(B30/B17)/13))-1</f>
        <v>1.0729195427605642E-3</v>
      </c>
      <c r="C47" s="13">
        <f t="shared" ref="C47:H47" si="2">EXP((LN(C30/C17)/13))-1</f>
        <v>-1.3869844812108845E-5</v>
      </c>
      <c r="D47" s="13">
        <f t="shared" si="2"/>
        <v>9.4987272720969962E-4</v>
      </c>
      <c r="E47" s="13">
        <f t="shared" ref="E47" si="3">EXP((LN(E30/E17)/13))-1</f>
        <v>1.1852475657495365E-2</v>
      </c>
      <c r="F47" s="13">
        <f t="shared" si="2"/>
        <v>0.53476810437557654</v>
      </c>
      <c r="G47" s="13">
        <f t="shared" si="2"/>
        <v>2.0119640614806755E-2</v>
      </c>
      <c r="H47" s="13">
        <f t="shared" si="2"/>
        <v>-1.3869844812108845E-5</v>
      </c>
    </row>
    <row r="48" spans="1:8" x14ac:dyDescent="0.2">
      <c r="A48" s="8" t="s">
        <v>28</v>
      </c>
      <c r="B48" s="13">
        <f>EXP((LN(B32/B30)/2))-1</f>
        <v>3.5241791721052351E-3</v>
      </c>
      <c r="C48" s="13">
        <f t="shared" ref="C48:H48" si="4">EXP((LN(C32/C30)/2))-1</f>
        <v>-8.3795188171753576E-4</v>
      </c>
      <c r="D48" s="13">
        <f t="shared" si="4"/>
        <v>3.0345664163160535E-3</v>
      </c>
      <c r="E48" s="13">
        <f t="shared" si="4"/>
        <v>3.7163585151653411E-2</v>
      </c>
      <c r="F48" s="13">
        <f t="shared" si="4"/>
        <v>0.31104866778670814</v>
      </c>
      <c r="G48" s="13">
        <f t="shared" si="4"/>
        <v>6.7967674437700687E-2</v>
      </c>
      <c r="H48" s="13">
        <f t="shared" si="4"/>
        <v>-8.3795188171764678E-4</v>
      </c>
    </row>
    <row r="49" spans="1:8" x14ac:dyDescent="0.2">
      <c r="A49" s="8" t="s">
        <v>60</v>
      </c>
      <c r="B49" s="13">
        <f>EXP((LN(B43/B30)/13))-1</f>
        <v>1.2408202569880622E-2</v>
      </c>
      <c r="C49" s="13">
        <f t="shared" ref="C49:H49" si="5">EXP((LN(C43/C30)/13))-1</f>
        <v>1.019993541356734E-2</v>
      </c>
      <c r="D49" s="13">
        <f t="shared" si="5"/>
        <v>1.2162731182169928E-2</v>
      </c>
      <c r="E49" s="13">
        <f t="shared" si="5"/>
        <v>1.1405379335967414E-2</v>
      </c>
      <c r="F49" s="13">
        <f t="shared" si="5"/>
        <v>0.15191111770353105</v>
      </c>
      <c r="G49" s="13">
        <f t="shared" si="5"/>
        <v>4.0519533677194852E-2</v>
      </c>
      <c r="H49" s="13">
        <f t="shared" si="5"/>
        <v>1.019993541356734E-2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21" t="s">
        <v>73</v>
      </c>
      <c r="B1" s="21"/>
      <c r="C1" s="21"/>
      <c r="D1" s="21"/>
      <c r="E1" s="21"/>
      <c r="F1" s="21"/>
      <c r="G1" s="21"/>
      <c r="H1" s="21"/>
      <c r="I1" s="21"/>
    </row>
    <row r="2" spans="1:11" ht="15.95" customHeight="1" x14ac:dyDescent="0.25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6"/>
      <c r="K2" s="26"/>
    </row>
    <row r="3" spans="1:11" ht="15.95" customHeight="1" x14ac:dyDescent="0.25">
      <c r="A3" s="21" t="s">
        <v>39</v>
      </c>
      <c r="B3" s="21"/>
      <c r="C3" s="21"/>
      <c r="D3" s="21"/>
      <c r="E3" s="21"/>
      <c r="F3" s="21"/>
      <c r="G3" s="21"/>
      <c r="H3" s="21"/>
      <c r="I3" s="21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5"/>
      <c r="I4" s="25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40</v>
      </c>
      <c r="C6" s="5" t="s">
        <v>33</v>
      </c>
      <c r="D6" s="5" t="s">
        <v>34</v>
      </c>
      <c r="E6" s="5" t="s">
        <v>41</v>
      </c>
      <c r="F6" s="5" t="s">
        <v>36</v>
      </c>
      <c r="G6" s="5" t="s">
        <v>42</v>
      </c>
      <c r="H6" s="5" t="s">
        <v>43</v>
      </c>
      <c r="I6" s="5" t="s">
        <v>44</v>
      </c>
    </row>
    <row r="7" spans="1:11" ht="13.5" thickBot="1" x14ac:dyDescent="0.25">
      <c r="A7" s="6">
        <v>1990</v>
      </c>
      <c r="B7" s="7">
        <v>4951.4950248756213</v>
      </c>
      <c r="C7" s="7">
        <v>537.93599999999992</v>
      </c>
      <c r="D7" s="7">
        <v>5489.431024875621</v>
      </c>
      <c r="E7" s="7">
        <v>148.49502487562219</v>
      </c>
      <c r="F7" s="7">
        <v>0</v>
      </c>
      <c r="G7" s="7">
        <v>148.49502487562219</v>
      </c>
      <c r="H7" s="7">
        <v>5340.9359999999988</v>
      </c>
      <c r="I7" s="10">
        <v>53.7731951324797</v>
      </c>
    </row>
    <row r="8" spans="1:11" ht="13.5" thickBot="1" x14ac:dyDescent="0.25">
      <c r="A8" s="6">
        <v>1991</v>
      </c>
      <c r="B8" s="7">
        <v>4804.9345444012806</v>
      </c>
      <c r="C8" s="7">
        <v>518.90607999999997</v>
      </c>
      <c r="D8" s="7">
        <v>5323.8406244012804</v>
      </c>
      <c r="E8" s="7">
        <v>171.84454440128124</v>
      </c>
      <c r="F8" s="7">
        <v>0</v>
      </c>
      <c r="G8" s="7">
        <v>171.84454440128124</v>
      </c>
      <c r="H8" s="7">
        <v>5151.996079999999</v>
      </c>
      <c r="I8" s="10">
        <v>53.738199830421394</v>
      </c>
    </row>
    <row r="9" spans="1:11" ht="13.5" thickBot="1" x14ac:dyDescent="0.25">
      <c r="A9" s="6">
        <v>1992</v>
      </c>
      <c r="B9" s="7">
        <v>4968.7034758585742</v>
      </c>
      <c r="C9" s="7">
        <v>538.27200000000005</v>
      </c>
      <c r="D9" s="7">
        <v>5506.9754758585741</v>
      </c>
      <c r="E9" s="7">
        <v>162.70347585857425</v>
      </c>
      <c r="F9" s="7">
        <v>0</v>
      </c>
      <c r="G9" s="7">
        <v>162.70347585857425</v>
      </c>
      <c r="H9" s="7">
        <v>5344.2719999999999</v>
      </c>
      <c r="I9" s="10">
        <v>53.532501758731769</v>
      </c>
    </row>
    <row r="10" spans="1:11" ht="13.5" thickBot="1" x14ac:dyDescent="0.25">
      <c r="A10" s="6">
        <v>1993</v>
      </c>
      <c r="B10" s="7">
        <v>4398.2374152378306</v>
      </c>
      <c r="C10" s="7">
        <v>473.98400000000004</v>
      </c>
      <c r="D10" s="7">
        <v>4872.221415237831</v>
      </c>
      <c r="E10" s="7">
        <v>166.23741523783067</v>
      </c>
      <c r="F10" s="7">
        <v>0</v>
      </c>
      <c r="G10" s="7">
        <v>166.23741523783067</v>
      </c>
      <c r="H10" s="7">
        <v>4705.9840000000004</v>
      </c>
      <c r="I10" s="10">
        <v>59.00590021115201</v>
      </c>
    </row>
    <row r="11" spans="1:11" ht="13.5" thickBot="1" x14ac:dyDescent="0.25">
      <c r="A11" s="6">
        <v>1994</v>
      </c>
      <c r="B11" s="7">
        <v>4749.838038134033</v>
      </c>
      <c r="C11" s="7">
        <v>506.8</v>
      </c>
      <c r="D11" s="7">
        <v>5256.6380381340332</v>
      </c>
      <c r="E11" s="7">
        <v>224.83803813403344</v>
      </c>
      <c r="F11" s="7">
        <v>0</v>
      </c>
      <c r="G11" s="7">
        <v>224.83803813403344</v>
      </c>
      <c r="H11" s="7">
        <v>5031.8</v>
      </c>
      <c r="I11" s="10">
        <v>52.162510626859046</v>
      </c>
    </row>
    <row r="12" spans="1:11" ht="13.5" thickBot="1" x14ac:dyDescent="0.25">
      <c r="A12" s="6">
        <v>1995</v>
      </c>
      <c r="B12" s="7">
        <v>4688.0049275593801</v>
      </c>
      <c r="C12" s="7">
        <v>499.40800000000002</v>
      </c>
      <c r="D12" s="7">
        <v>5187.4129275593805</v>
      </c>
      <c r="E12" s="7">
        <v>229.00492755938035</v>
      </c>
      <c r="F12" s="7">
        <v>0</v>
      </c>
      <c r="G12" s="7">
        <v>229.00492755938035</v>
      </c>
      <c r="H12" s="7">
        <v>4958.4080000000004</v>
      </c>
      <c r="I12" s="10">
        <v>54.454839420854114</v>
      </c>
    </row>
    <row r="13" spans="1:11" ht="13.5" thickBot="1" x14ac:dyDescent="0.25">
      <c r="A13" s="6">
        <v>1996</v>
      </c>
      <c r="B13" s="7">
        <v>4829.5583499354289</v>
      </c>
      <c r="C13" s="7">
        <v>515.75999999999988</v>
      </c>
      <c r="D13" s="7">
        <v>5345.3183499354291</v>
      </c>
      <c r="E13" s="7">
        <v>224.55834993542982</v>
      </c>
      <c r="F13" s="7">
        <v>0</v>
      </c>
      <c r="G13" s="7">
        <v>224.55834993542982</v>
      </c>
      <c r="H13" s="7">
        <v>5120.7599999999993</v>
      </c>
      <c r="I13" s="10">
        <v>53.558419546077019</v>
      </c>
    </row>
    <row r="14" spans="1:11" ht="13.5" thickBot="1" x14ac:dyDescent="0.25">
      <c r="A14" s="6">
        <v>1997</v>
      </c>
      <c r="B14" s="7">
        <v>5257.5703251125669</v>
      </c>
      <c r="C14" s="7">
        <v>564.36799999999982</v>
      </c>
      <c r="D14" s="7">
        <v>5821.9383251125664</v>
      </c>
      <c r="E14" s="7">
        <v>218.57032511256833</v>
      </c>
      <c r="F14" s="7">
        <v>0</v>
      </c>
      <c r="G14" s="7">
        <v>218.57032511256833</v>
      </c>
      <c r="H14" s="7">
        <v>5603.3679999999977</v>
      </c>
      <c r="I14" s="10">
        <v>49.808869762539103</v>
      </c>
    </row>
    <row r="15" spans="1:11" ht="13.5" thickBot="1" x14ac:dyDescent="0.25">
      <c r="A15" s="6">
        <v>1998</v>
      </c>
      <c r="B15" s="7">
        <v>5268.5802354594107</v>
      </c>
      <c r="C15" s="7">
        <v>565.5999999999998</v>
      </c>
      <c r="D15" s="7">
        <v>5834.1802354594101</v>
      </c>
      <c r="E15" s="7">
        <v>218.58023545941217</v>
      </c>
      <c r="F15" s="7">
        <v>0</v>
      </c>
      <c r="G15" s="7">
        <v>218.58023545941217</v>
      </c>
      <c r="H15" s="7">
        <v>5615.5999999999976</v>
      </c>
      <c r="I15" s="10">
        <v>49.250712616513404</v>
      </c>
    </row>
    <row r="16" spans="1:11" ht="13.5" thickBot="1" x14ac:dyDescent="0.25">
      <c r="A16" s="6">
        <v>1999</v>
      </c>
      <c r="B16" s="7">
        <v>5081.9949984604564</v>
      </c>
      <c r="C16" s="7">
        <v>544.096</v>
      </c>
      <c r="D16" s="7">
        <v>5626.0909984604568</v>
      </c>
      <c r="E16" s="7">
        <v>223.95419846045633</v>
      </c>
      <c r="F16" s="7">
        <v>4.0800000000000003E-2</v>
      </c>
      <c r="G16" s="7">
        <v>223.99499846045632</v>
      </c>
      <c r="H16" s="7">
        <v>5402.0960000000005</v>
      </c>
      <c r="I16" s="10">
        <v>51.222563910959536</v>
      </c>
    </row>
    <row r="17" spans="1:9" ht="13.5" thickBot="1" x14ac:dyDescent="0.25">
      <c r="A17" s="6">
        <v>2000</v>
      </c>
      <c r="B17" s="7">
        <v>5002.8405168012323</v>
      </c>
      <c r="C17" s="7">
        <v>538.27199999999993</v>
      </c>
      <c r="D17" s="7">
        <v>5541.1125168012322</v>
      </c>
      <c r="E17" s="7">
        <v>196.62732480123302</v>
      </c>
      <c r="F17" s="7">
        <v>0.21319199999999949</v>
      </c>
      <c r="G17" s="7">
        <v>196.84051680123301</v>
      </c>
      <c r="H17" s="7">
        <v>5344.271999999999</v>
      </c>
      <c r="I17" s="10">
        <v>55.428849935565857</v>
      </c>
    </row>
    <row r="18" spans="1:9" ht="13.5" thickBot="1" x14ac:dyDescent="0.25">
      <c r="A18" s="6">
        <v>2001</v>
      </c>
      <c r="B18" s="7">
        <v>4516.9381132489461</v>
      </c>
      <c r="C18" s="7">
        <v>484.96000000000004</v>
      </c>
      <c r="D18" s="7">
        <v>5001.8981132489462</v>
      </c>
      <c r="E18" s="7">
        <v>186.49145316894607</v>
      </c>
      <c r="F18" s="7">
        <v>0.44666007999999968</v>
      </c>
      <c r="G18" s="7">
        <v>186.93811324894605</v>
      </c>
      <c r="H18" s="7">
        <v>4814.96</v>
      </c>
      <c r="I18" s="10">
        <v>60.204929562275076</v>
      </c>
    </row>
    <row r="19" spans="1:9" ht="13.5" thickBot="1" x14ac:dyDescent="0.25">
      <c r="A19" s="6">
        <v>2002</v>
      </c>
      <c r="B19" s="7">
        <v>4946.0908201357151</v>
      </c>
      <c r="C19" s="7">
        <v>528.52800000000013</v>
      </c>
      <c r="D19" s="7">
        <v>5474.6188201357154</v>
      </c>
      <c r="E19" s="7">
        <v>225.61942665651463</v>
      </c>
      <c r="F19" s="7">
        <v>1.4713934792000001</v>
      </c>
      <c r="G19" s="7">
        <v>227.09082013571464</v>
      </c>
      <c r="H19" s="7">
        <v>5247.5280000000012</v>
      </c>
      <c r="I19" s="10">
        <v>55.037141086434978</v>
      </c>
    </row>
    <row r="20" spans="1:9" ht="13.5" thickBot="1" x14ac:dyDescent="0.25">
      <c r="A20" s="6">
        <v>2003</v>
      </c>
      <c r="B20" s="7">
        <v>5143.2588436678843</v>
      </c>
      <c r="C20" s="7">
        <v>551.37599999999998</v>
      </c>
      <c r="D20" s="7">
        <v>5694.6348436678845</v>
      </c>
      <c r="E20" s="7">
        <v>216.42376691547659</v>
      </c>
      <c r="F20" s="7">
        <v>3.8350767524079949</v>
      </c>
      <c r="G20" s="7">
        <v>220.25884366788458</v>
      </c>
      <c r="H20" s="7">
        <v>5474.3760000000002</v>
      </c>
      <c r="I20" s="10">
        <v>54.540168738825216</v>
      </c>
    </row>
    <row r="21" spans="1:9" ht="13.5" thickBot="1" x14ac:dyDescent="0.25">
      <c r="A21" s="6">
        <v>2004</v>
      </c>
      <c r="B21" s="7">
        <v>5152.4620997417578</v>
      </c>
      <c r="C21" s="7">
        <v>552.27199999999982</v>
      </c>
      <c r="D21" s="7">
        <v>5704.7340997417577</v>
      </c>
      <c r="E21" s="7">
        <v>216.21093627687551</v>
      </c>
      <c r="F21" s="7">
        <v>5.2511634648839163</v>
      </c>
      <c r="G21" s="7">
        <v>221.46209974175943</v>
      </c>
      <c r="H21" s="7">
        <v>5483.2719999999981</v>
      </c>
      <c r="I21" s="10">
        <v>55.17505062110078</v>
      </c>
    </row>
    <row r="22" spans="1:9" ht="13.5" thickBot="1" x14ac:dyDescent="0.25">
      <c r="A22" s="6">
        <v>2005</v>
      </c>
      <c r="B22" s="7">
        <v>5320.6826994831499</v>
      </c>
      <c r="C22" s="7">
        <v>570.77697841726626</v>
      </c>
      <c r="D22" s="7">
        <v>5891.459677900416</v>
      </c>
      <c r="E22" s="7">
        <v>218.24707117590086</v>
      </c>
      <c r="F22" s="7">
        <v>6.2126067245150853</v>
      </c>
      <c r="G22" s="7">
        <v>224.45967790041595</v>
      </c>
      <c r="H22" s="7">
        <v>5667</v>
      </c>
      <c r="I22" s="10">
        <v>53.503327457169519</v>
      </c>
    </row>
    <row r="23" spans="1:9" ht="13.5" thickBot="1" x14ac:dyDescent="0.25">
      <c r="A23" s="6">
        <v>2006</v>
      </c>
      <c r="B23" s="7">
        <v>5710.6885000494322</v>
      </c>
      <c r="C23" s="7">
        <v>614.58992805755406</v>
      </c>
      <c r="D23" s="7">
        <v>6325.2784281069862</v>
      </c>
      <c r="E23" s="7">
        <v>216.76403048171565</v>
      </c>
      <c r="F23" s="7">
        <v>6.5143976252699298</v>
      </c>
      <c r="G23" s="7">
        <v>223.27842810698559</v>
      </c>
      <c r="H23" s="7">
        <v>6102.0000000000009</v>
      </c>
      <c r="I23" s="10">
        <v>51.634945965507882</v>
      </c>
    </row>
    <row r="24" spans="1:9" ht="13.5" thickBot="1" x14ac:dyDescent="0.25">
      <c r="A24" s="6">
        <v>2007</v>
      </c>
      <c r="B24" s="7">
        <v>5675.3201295214976</v>
      </c>
      <c r="C24" s="7">
        <v>611.46762589928028</v>
      </c>
      <c r="D24" s="7">
        <v>6286.787755420778</v>
      </c>
      <c r="E24" s="7">
        <v>207.81858997783721</v>
      </c>
      <c r="F24" s="7">
        <v>7.9691654429434342</v>
      </c>
      <c r="G24" s="7">
        <v>215.78775542078063</v>
      </c>
      <c r="H24" s="7">
        <v>6070.9999999999973</v>
      </c>
      <c r="I24" s="10">
        <v>51.897531604130819</v>
      </c>
    </row>
    <row r="25" spans="1:9" ht="13.5" thickBot="1" x14ac:dyDescent="0.25">
      <c r="A25" s="6">
        <v>2008</v>
      </c>
      <c r="B25" s="7">
        <v>5623.8487438296852</v>
      </c>
      <c r="C25" s="7">
        <v>604.92086330935228</v>
      </c>
      <c r="D25" s="7">
        <v>6228.7696071390374</v>
      </c>
      <c r="E25" s="7">
        <v>214.17549789545077</v>
      </c>
      <c r="F25" s="7">
        <v>8.5941092435888518</v>
      </c>
      <c r="G25" s="7">
        <v>222.76960713903964</v>
      </c>
      <c r="H25" s="7">
        <v>6005.9999999999982</v>
      </c>
      <c r="I25" s="10">
        <v>53.584827573227081</v>
      </c>
    </row>
    <row r="26" spans="1:9" ht="13.5" thickBot="1" x14ac:dyDescent="0.25">
      <c r="A26" s="6">
        <v>2009</v>
      </c>
      <c r="B26" s="7">
        <v>5358.2451044078925</v>
      </c>
      <c r="C26" s="7">
        <v>574.96589928057551</v>
      </c>
      <c r="D26" s="7">
        <v>5933.2110036884678</v>
      </c>
      <c r="E26" s="7">
        <v>213.78781824532768</v>
      </c>
      <c r="F26" s="7">
        <v>10.833185443141298</v>
      </c>
      <c r="G26" s="7">
        <v>224.62100368846899</v>
      </c>
      <c r="H26" s="7">
        <v>5708.5899999999992</v>
      </c>
      <c r="I26" s="10">
        <v>53.988147328999915</v>
      </c>
    </row>
    <row r="27" spans="1:9" ht="13.5" thickBot="1" x14ac:dyDescent="0.25">
      <c r="A27" s="6">
        <v>2010</v>
      </c>
      <c r="B27" s="7">
        <v>5752.7429829858202</v>
      </c>
      <c r="C27" s="7">
        <v>618.60359712230195</v>
      </c>
      <c r="D27" s="7">
        <v>6371.346580108122</v>
      </c>
      <c r="E27" s="7">
        <v>213.77322324976998</v>
      </c>
      <c r="F27" s="7">
        <v>15.723356858354155</v>
      </c>
      <c r="G27" s="7">
        <v>229.49658010812414</v>
      </c>
      <c r="H27" s="7">
        <v>6141.8499999999976</v>
      </c>
      <c r="I27" s="10">
        <v>48.370362145088627</v>
      </c>
    </row>
    <row r="28" spans="1:9" ht="13.5" thickBot="1" x14ac:dyDescent="0.25">
      <c r="A28" s="6">
        <v>2011</v>
      </c>
      <c r="B28" s="7">
        <v>5546.8204843072408</v>
      </c>
      <c r="C28" s="7">
        <v>594.94964028776963</v>
      </c>
      <c r="D28" s="7">
        <v>6141.7701245950102</v>
      </c>
      <c r="E28" s="7">
        <v>211.73760130524153</v>
      </c>
      <c r="F28" s="7">
        <v>23.032523289770641</v>
      </c>
      <c r="G28" s="7">
        <v>234.77012459501216</v>
      </c>
      <c r="H28" s="7">
        <v>5906.9999999999982</v>
      </c>
      <c r="I28" s="10">
        <v>51.017807200884803</v>
      </c>
    </row>
    <row r="29" spans="1:9" ht="13.5" thickBot="1" x14ac:dyDescent="0.25">
      <c r="A29" s="6">
        <v>2012</v>
      </c>
      <c r="B29" s="7">
        <v>5449.1317342595739</v>
      </c>
      <c r="C29" s="7">
        <v>582.35971223021579</v>
      </c>
      <c r="D29" s="7">
        <v>6031.4914464897902</v>
      </c>
      <c r="E29" s="7">
        <v>217.11964843291724</v>
      </c>
      <c r="F29" s="7">
        <v>32.37179805687299</v>
      </c>
      <c r="G29" s="7">
        <v>249.49144648979023</v>
      </c>
      <c r="H29" s="7">
        <v>5782</v>
      </c>
      <c r="I29" s="10">
        <v>53.301934053885994</v>
      </c>
    </row>
    <row r="30" spans="1:9" ht="13.5" thickBot="1" x14ac:dyDescent="0.25">
      <c r="A30" s="6">
        <v>2013</v>
      </c>
      <c r="B30" s="7">
        <v>5541.5425126680639</v>
      </c>
      <c r="C30" s="7">
        <v>590.41726618705047</v>
      </c>
      <c r="D30" s="7">
        <v>6131.9597788551146</v>
      </c>
      <c r="E30" s="7">
        <v>226.57149877880988</v>
      </c>
      <c r="F30" s="7">
        <v>43.388280076304184</v>
      </c>
      <c r="G30" s="7">
        <v>269.95977885511405</v>
      </c>
      <c r="H30" s="7">
        <v>5862.0000000000009</v>
      </c>
      <c r="I30" s="10">
        <v>50.524299399811184</v>
      </c>
    </row>
    <row r="31" spans="1:9" ht="13.5" thickBot="1" x14ac:dyDescent="0.25">
      <c r="A31" s="6">
        <v>2014</v>
      </c>
      <c r="B31" s="7">
        <v>5445.0508177385291</v>
      </c>
      <c r="C31" s="7">
        <v>578.02877697841723</v>
      </c>
      <c r="D31" s="7">
        <v>6023.0795947169463</v>
      </c>
      <c r="E31" s="7">
        <v>228.73662878615522</v>
      </c>
      <c r="F31" s="7">
        <v>55.342965930790854</v>
      </c>
      <c r="G31" s="7">
        <v>284.07959471694608</v>
      </c>
      <c r="H31" s="7">
        <v>5739</v>
      </c>
      <c r="I31" s="10">
        <v>50.609370308076457</v>
      </c>
    </row>
    <row r="32" spans="1:9" ht="13.5" thickBot="1" x14ac:dyDescent="0.25">
      <c r="A32" s="6">
        <v>2015</v>
      </c>
      <c r="B32" s="7">
        <v>5601.1658438593049</v>
      </c>
      <c r="C32" s="7">
        <v>593.18956853113821</v>
      </c>
      <c r="D32" s="7">
        <v>6194.3554123904432</v>
      </c>
      <c r="E32" s="7">
        <v>239.70221136851771</v>
      </c>
      <c r="F32" s="7">
        <v>65.128199177052892</v>
      </c>
      <c r="G32" s="7">
        <v>304.8304105455706</v>
      </c>
      <c r="H32" s="7">
        <v>5889.5250018448723</v>
      </c>
      <c r="I32" s="10">
        <v>50.203928629782865</v>
      </c>
    </row>
    <row r="33" spans="1:9" ht="13.5" thickBot="1" x14ac:dyDescent="0.25">
      <c r="A33" s="6">
        <v>2016</v>
      </c>
      <c r="B33" s="7">
        <v>5669.1963084494619</v>
      </c>
      <c r="C33" s="7">
        <v>599.12917487066397</v>
      </c>
      <c r="D33" s="7">
        <v>6268.3254833201263</v>
      </c>
      <c r="E33" s="7">
        <v>241.19965982505681</v>
      </c>
      <c r="F33" s="7">
        <v>78.629015850620604</v>
      </c>
      <c r="G33" s="7">
        <v>319.8286756756774</v>
      </c>
      <c r="H33" s="7">
        <v>5948.4968076444493</v>
      </c>
      <c r="I33" s="10">
        <v>50.467659729015971</v>
      </c>
    </row>
    <row r="34" spans="1:9" ht="13.5" thickBot="1" x14ac:dyDescent="0.25">
      <c r="A34" s="6">
        <v>2017</v>
      </c>
      <c r="B34" s="7">
        <v>5737.4903062012982</v>
      </c>
      <c r="C34" s="7">
        <v>606.49278464227689</v>
      </c>
      <c r="D34" s="7">
        <v>6343.9830908435752</v>
      </c>
      <c r="E34" s="7">
        <v>242.76174934123964</v>
      </c>
      <c r="F34" s="7">
        <v>79.614408268300352</v>
      </c>
      <c r="G34" s="7">
        <v>322.37615760953997</v>
      </c>
      <c r="H34" s="7">
        <v>6021.6069332340348</v>
      </c>
      <c r="I34" s="10">
        <v>50.44670017696086</v>
      </c>
    </row>
    <row r="35" spans="1:9" ht="13.5" thickBot="1" x14ac:dyDescent="0.25">
      <c r="A35" s="6">
        <v>2018</v>
      </c>
      <c r="B35" s="7">
        <v>5801.2209055962994</v>
      </c>
      <c r="C35" s="7">
        <v>612.90493089616075</v>
      </c>
      <c r="D35" s="7">
        <v>6414.1258364924597</v>
      </c>
      <c r="E35" s="7">
        <v>244.35805828738381</v>
      </c>
      <c r="F35" s="7">
        <v>84.497392878908286</v>
      </c>
      <c r="G35" s="7">
        <v>328.85545116629208</v>
      </c>
      <c r="H35" s="7">
        <v>6085.2703853261673</v>
      </c>
      <c r="I35" s="10">
        <v>50.443451817334626</v>
      </c>
    </row>
    <row r="36" spans="1:9" ht="13.5" thickBot="1" x14ac:dyDescent="0.25">
      <c r="A36" s="6">
        <v>2019</v>
      </c>
      <c r="B36" s="7">
        <v>5866.5253420296804</v>
      </c>
      <c r="C36" s="7">
        <v>619.13727730049402</v>
      </c>
      <c r="D36" s="7">
        <v>6485.6626193301745</v>
      </c>
      <c r="E36" s="7">
        <v>246.01485965542639</v>
      </c>
      <c r="F36" s="7">
        <v>92.499077905558281</v>
      </c>
      <c r="G36" s="7">
        <v>338.51393756098469</v>
      </c>
      <c r="H36" s="7">
        <v>6147.1486817691894</v>
      </c>
      <c r="I36" s="10">
        <v>50.561533006758999</v>
      </c>
    </row>
    <row r="37" spans="1:9" ht="13.5" thickBot="1" x14ac:dyDescent="0.25">
      <c r="A37" s="6">
        <v>2020</v>
      </c>
      <c r="B37" s="7">
        <v>5947.9284775113883</v>
      </c>
      <c r="C37" s="7">
        <v>626.87629856214926</v>
      </c>
      <c r="D37" s="7">
        <v>6574.8047760735371</v>
      </c>
      <c r="E37" s="7">
        <v>247.43951105294906</v>
      </c>
      <c r="F37" s="7">
        <v>103.3791578678202</v>
      </c>
      <c r="G37" s="7">
        <v>350.81866892076926</v>
      </c>
      <c r="H37" s="7">
        <v>6223.9861071527675</v>
      </c>
      <c r="I37" s="10">
        <v>50.681434888035866</v>
      </c>
    </row>
    <row r="38" spans="1:9" ht="13.5" thickBot="1" x14ac:dyDescent="0.25">
      <c r="A38" s="6">
        <v>2021</v>
      </c>
      <c r="B38" s="7">
        <v>6029.0449256391121</v>
      </c>
      <c r="C38" s="7">
        <v>634.25850625517501</v>
      </c>
      <c r="D38" s="7">
        <v>6663.3034318942873</v>
      </c>
      <c r="E38" s="7">
        <v>248.83732063353355</v>
      </c>
      <c r="F38" s="7">
        <v>117.18522772723</v>
      </c>
      <c r="G38" s="7">
        <v>366.02254836076355</v>
      </c>
      <c r="H38" s="7">
        <v>6297.2808835335236</v>
      </c>
      <c r="I38" s="10">
        <v>50.806124827203568</v>
      </c>
    </row>
    <row r="39" spans="1:9" ht="13.5" thickBot="1" x14ac:dyDescent="0.25">
      <c r="A39" s="6">
        <v>2022</v>
      </c>
      <c r="B39" s="7">
        <v>6110.3106223883115</v>
      </c>
      <c r="C39" s="7">
        <v>641.31248346579139</v>
      </c>
      <c r="D39" s="7">
        <v>6751.6231058541025</v>
      </c>
      <c r="E39" s="7">
        <v>250.13758969535829</v>
      </c>
      <c r="F39" s="7">
        <v>134.16871603410155</v>
      </c>
      <c r="G39" s="7">
        <v>384.30630572945984</v>
      </c>
      <c r="H39" s="7">
        <v>6367.3168001246431</v>
      </c>
      <c r="I39" s="10">
        <v>50.932730216907075</v>
      </c>
    </row>
    <row r="40" spans="1:9" ht="13.5" thickBot="1" x14ac:dyDescent="0.25">
      <c r="A40" s="6">
        <v>2023</v>
      </c>
      <c r="B40" s="7">
        <v>6180.1942405631116</v>
      </c>
      <c r="C40" s="7">
        <v>646.71414581591159</v>
      </c>
      <c r="D40" s="7">
        <v>6826.9083863790229</v>
      </c>
      <c r="E40" s="7">
        <v>251.44542285873416</v>
      </c>
      <c r="F40" s="7">
        <v>154.51537291945181</v>
      </c>
      <c r="G40" s="7">
        <v>405.96079577818597</v>
      </c>
      <c r="H40" s="7">
        <v>6420.9475906008365</v>
      </c>
      <c r="I40" s="10">
        <v>51.070231104834711</v>
      </c>
    </row>
    <row r="41" spans="1:9" ht="13.5" thickBot="1" x14ac:dyDescent="0.25">
      <c r="A41" s="6">
        <v>2024</v>
      </c>
      <c r="B41" s="7">
        <v>6245.8216225788365</v>
      </c>
      <c r="C41" s="7">
        <v>651.27804669842499</v>
      </c>
      <c r="D41" s="7">
        <v>6897.0996692772615</v>
      </c>
      <c r="E41" s="7">
        <v>252.56832505890392</v>
      </c>
      <c r="F41" s="7">
        <v>178.27073771256707</v>
      </c>
      <c r="G41" s="7">
        <v>430.83906277147099</v>
      </c>
      <c r="H41" s="7">
        <v>6466.2606065057907</v>
      </c>
      <c r="I41" s="10">
        <v>51.232204598991487</v>
      </c>
    </row>
    <row r="42" spans="1:9" ht="13.5" thickBot="1" x14ac:dyDescent="0.25">
      <c r="A42" s="6">
        <v>2025</v>
      </c>
      <c r="B42" s="7">
        <v>6313.3545014263927</v>
      </c>
      <c r="C42" s="7">
        <v>655.68009253776847</v>
      </c>
      <c r="D42" s="7">
        <v>6969.0345939641611</v>
      </c>
      <c r="E42" s="7">
        <v>253.50873610276017</v>
      </c>
      <c r="F42" s="7">
        <v>205.55922480784261</v>
      </c>
      <c r="G42" s="7">
        <v>459.06796091060278</v>
      </c>
      <c r="H42" s="7">
        <v>6509.9666330535583</v>
      </c>
      <c r="I42" s="10">
        <v>51.396854873796244</v>
      </c>
    </row>
    <row r="43" spans="1:9" ht="13.5" thickBot="1" x14ac:dyDescent="0.25">
      <c r="A43" s="6">
        <v>2026</v>
      </c>
      <c r="B43" s="7">
        <v>6382.3325263694369</v>
      </c>
      <c r="C43" s="7">
        <v>659.86954602251683</v>
      </c>
      <c r="D43" s="7">
        <v>7042.2020723919541</v>
      </c>
      <c r="E43" s="7">
        <v>254.29153842073515</v>
      </c>
      <c r="F43" s="7">
        <v>236.34861274765882</v>
      </c>
      <c r="G43" s="7">
        <v>490.64015116839397</v>
      </c>
      <c r="H43" s="7">
        <v>6551.5619212235597</v>
      </c>
      <c r="I43" s="10">
        <v>51.581817127057256</v>
      </c>
    </row>
    <row r="44" spans="1:9" x14ac:dyDescent="0.2">
      <c r="A44" s="23" t="s">
        <v>0</v>
      </c>
      <c r="B44" s="23"/>
      <c r="C44" s="23"/>
      <c r="D44" s="23"/>
      <c r="E44" s="23"/>
      <c r="F44" s="23"/>
      <c r="G44" s="23"/>
      <c r="H44" s="23"/>
      <c r="I44" s="23"/>
    </row>
    <row r="45" spans="1:9" ht="14.1" customHeight="1" x14ac:dyDescent="0.2">
      <c r="A45" s="23" t="s">
        <v>45</v>
      </c>
      <c r="B45" s="23"/>
      <c r="C45" s="23"/>
      <c r="D45" s="23"/>
      <c r="E45" s="23"/>
      <c r="F45" s="23"/>
      <c r="G45" s="23"/>
      <c r="H45" s="23"/>
      <c r="I45" s="23"/>
    </row>
    <row r="46" spans="1:9" ht="14.1" customHeight="1" x14ac:dyDescent="0.2">
      <c r="A46" s="4"/>
    </row>
    <row r="47" spans="1:9" ht="15.75" x14ac:dyDescent="0.25">
      <c r="A47" s="22" t="s">
        <v>25</v>
      </c>
      <c r="B47" s="22"/>
      <c r="C47" s="22"/>
      <c r="D47" s="22"/>
      <c r="E47" s="22"/>
      <c r="F47" s="22"/>
      <c r="G47" s="22"/>
      <c r="H47" s="22"/>
      <c r="I47" s="22"/>
    </row>
    <row r="48" spans="1:9" x14ac:dyDescent="0.2">
      <c r="A48" s="8" t="s">
        <v>26</v>
      </c>
      <c r="B48" s="13">
        <f>EXP((LN(B17/B7)/10))-1</f>
        <v>1.0321621408013737E-3</v>
      </c>
      <c r="C48" s="13">
        <f t="shared" ref="C48:I48" si="0">EXP((LN(C17/C7)/10))-1</f>
        <v>6.2443412667700926E-5</v>
      </c>
      <c r="D48" s="13">
        <f t="shared" si="0"/>
        <v>9.3750760689936818E-4</v>
      </c>
      <c r="E48" s="13">
        <f t="shared" ref="E48" si="1">EXP((LN(E17/E7)/10))-1</f>
        <v>2.8473714814059026E-2</v>
      </c>
      <c r="F48" s="14" t="s">
        <v>61</v>
      </c>
      <c r="G48" s="13">
        <f t="shared" si="0"/>
        <v>2.8585172090698885E-2</v>
      </c>
      <c r="H48" s="13">
        <f t="shared" si="0"/>
        <v>6.2443412667700926E-5</v>
      </c>
      <c r="I48" s="13">
        <f t="shared" si="0"/>
        <v>3.0371131005741958E-3</v>
      </c>
    </row>
    <row r="49" spans="1:9" x14ac:dyDescent="0.2">
      <c r="A49" s="8" t="s">
        <v>46</v>
      </c>
      <c r="B49" s="13">
        <f>EXP((LN(B30/B17)/13))-1</f>
        <v>7.8977190850306744E-3</v>
      </c>
      <c r="C49" s="13">
        <f t="shared" ref="C49:I49" si="2">EXP((LN(C30/C17)/13))-1</f>
        <v>7.1380870273749508E-3</v>
      </c>
      <c r="D49" s="13">
        <f t="shared" si="2"/>
        <v>7.8242279136520043E-3</v>
      </c>
      <c r="E49" s="13">
        <f t="shared" ref="E49" si="3">EXP((LN(E30/E17)/13))-1</f>
        <v>1.0963539150356194E-2</v>
      </c>
      <c r="F49" s="13">
        <f t="shared" si="2"/>
        <v>0.50516715626640774</v>
      </c>
      <c r="G49" s="13">
        <f t="shared" si="2"/>
        <v>2.4596006937970261E-2</v>
      </c>
      <c r="H49" s="13">
        <f t="shared" si="2"/>
        <v>7.1380870273749508E-3</v>
      </c>
      <c r="I49" s="13">
        <f t="shared" si="2"/>
        <v>-7.1012674074281135E-3</v>
      </c>
    </row>
    <row r="50" spans="1:9" x14ac:dyDescent="0.2">
      <c r="A50" s="8" t="s">
        <v>47</v>
      </c>
      <c r="B50" s="13">
        <f>EXP((LN(B32/B30)/2))-1</f>
        <v>5.3652761096936175E-3</v>
      </c>
      <c r="C50" s="13">
        <f t="shared" ref="C50:I50" si="4">EXP((LN(C32/C30)/2))-1</f>
        <v>2.3449988563428725E-3</v>
      </c>
      <c r="D50" s="13">
        <f t="shared" si="4"/>
        <v>5.0748628383137095E-3</v>
      </c>
      <c r="E50" s="13">
        <f t="shared" si="4"/>
        <v>2.8568882872515022E-2</v>
      </c>
      <c r="F50" s="13">
        <f t="shared" si="4"/>
        <v>0.22517553927379641</v>
      </c>
      <c r="G50" s="13">
        <f t="shared" si="4"/>
        <v>6.2623983258343285E-2</v>
      </c>
      <c r="H50" s="13">
        <f t="shared" si="4"/>
        <v>2.3449988563428725E-3</v>
      </c>
      <c r="I50" s="13">
        <f t="shared" si="4"/>
        <v>-3.1755041843798404E-3</v>
      </c>
    </row>
    <row r="51" spans="1:9" x14ac:dyDescent="0.2">
      <c r="A51" s="8" t="s">
        <v>63</v>
      </c>
      <c r="B51" s="13">
        <f>EXP((LN(B43/B30)/13))-1</f>
        <v>1.0925462176202716E-2</v>
      </c>
      <c r="C51" s="13">
        <f t="shared" ref="C51:I51" si="5">EXP((LN(C43/C30)/13))-1</f>
        <v>8.5915155063034376E-3</v>
      </c>
      <c r="D51" s="13">
        <f t="shared" si="5"/>
        <v>1.0703532215057709E-2</v>
      </c>
      <c r="E51" s="13">
        <f t="shared" si="5"/>
        <v>8.9180567742244143E-3</v>
      </c>
      <c r="F51" s="13">
        <f t="shared" si="5"/>
        <v>0.13927686578792531</v>
      </c>
      <c r="G51" s="13">
        <f t="shared" si="5"/>
        <v>4.7029145194941391E-2</v>
      </c>
      <c r="H51" s="13">
        <f t="shared" si="5"/>
        <v>8.5915155063034376E-3</v>
      </c>
      <c r="I51" s="13">
        <f t="shared" si="5"/>
        <v>1.5947188554887859E-3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workbookViewId="0">
      <selection activeCell="A4" sqref="A4:H4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21" t="s">
        <v>74</v>
      </c>
      <c r="B1" s="21"/>
      <c r="C1" s="21"/>
      <c r="D1" s="21"/>
      <c r="E1" s="21"/>
      <c r="F1" s="21"/>
      <c r="G1" s="21"/>
      <c r="H1" s="21"/>
      <c r="I1" s="26"/>
    </row>
    <row r="2" spans="1:11" ht="15.95" customHeight="1" x14ac:dyDescent="0.25">
      <c r="A2" s="21" t="s">
        <v>62</v>
      </c>
      <c r="B2" s="21"/>
      <c r="C2" s="21"/>
      <c r="D2" s="21"/>
      <c r="E2" s="21"/>
      <c r="F2" s="21"/>
      <c r="G2" s="21"/>
      <c r="H2" s="21"/>
      <c r="I2" s="26"/>
      <c r="J2" s="26"/>
      <c r="K2" s="26"/>
    </row>
    <row r="3" spans="1:11" ht="15.95" customHeight="1" x14ac:dyDescent="0.25">
      <c r="A3" s="21" t="s">
        <v>48</v>
      </c>
      <c r="B3" s="21"/>
      <c r="C3" s="21"/>
      <c r="D3" s="21"/>
      <c r="E3" s="21"/>
      <c r="F3" s="21"/>
      <c r="G3" s="21"/>
      <c r="H3" s="21"/>
      <c r="I3" s="26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5"/>
      <c r="I4" s="20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49</v>
      </c>
      <c r="C6" s="5" t="s">
        <v>50</v>
      </c>
      <c r="D6" s="5" t="s">
        <v>51</v>
      </c>
      <c r="E6" s="5" t="s">
        <v>52</v>
      </c>
      <c r="F6" s="5" t="s">
        <v>53</v>
      </c>
      <c r="G6" s="5" t="s">
        <v>54</v>
      </c>
      <c r="H6" s="5" t="s">
        <v>55</v>
      </c>
    </row>
    <row r="7" spans="1:11" ht="13.5" thickBot="1" x14ac:dyDescent="0.25">
      <c r="A7" s="6">
        <v>2013</v>
      </c>
      <c r="B7" s="7">
        <v>5862.0000000000009</v>
      </c>
      <c r="C7" s="11">
        <v>1.0880000000000001</v>
      </c>
      <c r="D7" s="7">
        <v>6377.8560000000016</v>
      </c>
      <c r="E7" s="11">
        <v>1.1240000000000001</v>
      </c>
      <c r="F7" s="7">
        <v>6588.8880000000017</v>
      </c>
      <c r="G7" s="11">
        <v>1.151</v>
      </c>
      <c r="H7" s="7">
        <v>6747.1620000000012</v>
      </c>
    </row>
    <row r="8" spans="1:11" ht="13.5" thickBot="1" x14ac:dyDescent="0.25">
      <c r="A8" s="6">
        <v>2014</v>
      </c>
      <c r="B8" s="7">
        <v>5739</v>
      </c>
      <c r="C8" s="11">
        <v>1.0880000000000001</v>
      </c>
      <c r="D8" s="7">
        <v>6244.0320000000002</v>
      </c>
      <c r="E8" s="11">
        <v>1.1240000000000001</v>
      </c>
      <c r="F8" s="7">
        <v>6450.6360000000004</v>
      </c>
      <c r="G8" s="11">
        <v>1.151</v>
      </c>
      <c r="H8" s="7">
        <v>6605.5889999999999</v>
      </c>
    </row>
    <row r="9" spans="1:11" ht="13.5" thickBot="1" x14ac:dyDescent="0.25">
      <c r="A9" s="6">
        <v>2015</v>
      </c>
      <c r="B9" s="7">
        <v>5889.5250018448723</v>
      </c>
      <c r="C9" s="11">
        <v>1.0880000000000001</v>
      </c>
      <c r="D9" s="7">
        <v>6407.8032020072214</v>
      </c>
      <c r="E9" s="11">
        <v>1.1240000000000001</v>
      </c>
      <c r="F9" s="7">
        <v>6619.8261020736372</v>
      </c>
      <c r="G9" s="11">
        <v>1.151</v>
      </c>
      <c r="H9" s="7">
        <v>6778.8432771234484</v>
      </c>
    </row>
    <row r="10" spans="1:11" ht="13.5" thickBot="1" x14ac:dyDescent="0.25">
      <c r="A10" s="6">
        <v>2016</v>
      </c>
      <c r="B10" s="7">
        <v>5948.4968076444493</v>
      </c>
      <c r="C10" s="11">
        <v>1.0880000000000001</v>
      </c>
      <c r="D10" s="7">
        <v>6471.9645267171609</v>
      </c>
      <c r="E10" s="11">
        <v>1.1240000000000001</v>
      </c>
      <c r="F10" s="7">
        <v>6686.1104117923614</v>
      </c>
      <c r="G10" s="11">
        <v>1.151</v>
      </c>
      <c r="H10" s="7">
        <v>6846.7198255987614</v>
      </c>
    </row>
    <row r="11" spans="1:11" ht="13.5" thickBot="1" x14ac:dyDescent="0.25">
      <c r="A11" s="6">
        <v>2017</v>
      </c>
      <c r="B11" s="7">
        <v>6021.6069332340358</v>
      </c>
      <c r="C11" s="11">
        <v>1.0880000000000001</v>
      </c>
      <c r="D11" s="7">
        <v>6551.5083433586315</v>
      </c>
      <c r="E11" s="11">
        <v>1.1240000000000001</v>
      </c>
      <c r="F11" s="7">
        <v>6768.2861929550572</v>
      </c>
      <c r="G11" s="11">
        <v>1.151</v>
      </c>
      <c r="H11" s="7">
        <v>6930.8695801523754</v>
      </c>
    </row>
    <row r="12" spans="1:11" ht="13.5" thickBot="1" x14ac:dyDescent="0.25">
      <c r="A12" s="6">
        <v>2018</v>
      </c>
      <c r="B12" s="7">
        <v>6085.2703853261692</v>
      </c>
      <c r="C12" s="11">
        <v>1.0880000000000001</v>
      </c>
      <c r="D12" s="7">
        <v>6620.7741792348725</v>
      </c>
      <c r="E12" s="11">
        <v>1.1240000000000001</v>
      </c>
      <c r="F12" s="7">
        <v>6839.8439131066152</v>
      </c>
      <c r="G12" s="11">
        <v>1.151</v>
      </c>
      <c r="H12" s="7">
        <v>7004.1462135104211</v>
      </c>
    </row>
    <row r="13" spans="1:11" ht="13.5" thickBot="1" x14ac:dyDescent="0.25">
      <c r="A13" s="6">
        <v>2019</v>
      </c>
      <c r="B13" s="7">
        <v>6147.1486817691894</v>
      </c>
      <c r="C13" s="11">
        <v>1.0880000000000001</v>
      </c>
      <c r="D13" s="7">
        <v>6688.0977657648782</v>
      </c>
      <c r="E13" s="11">
        <v>1.1240000000000001</v>
      </c>
      <c r="F13" s="7">
        <v>6909.3951183085692</v>
      </c>
      <c r="G13" s="11">
        <v>1.151</v>
      </c>
      <c r="H13" s="7">
        <v>7075.3681327163367</v>
      </c>
    </row>
    <row r="14" spans="1:11" ht="13.5" thickBot="1" x14ac:dyDescent="0.25">
      <c r="A14" s="6">
        <v>2020</v>
      </c>
      <c r="B14" s="7">
        <v>6223.9861071527685</v>
      </c>
      <c r="C14" s="11">
        <v>1.0880000000000001</v>
      </c>
      <c r="D14" s="7">
        <v>6771.696884582213</v>
      </c>
      <c r="E14" s="11">
        <v>1.1240000000000001</v>
      </c>
      <c r="F14" s="7">
        <v>6995.7603844397127</v>
      </c>
      <c r="G14" s="11">
        <v>1.151</v>
      </c>
      <c r="H14" s="7">
        <v>7163.8080093328363</v>
      </c>
    </row>
    <row r="15" spans="1:11" ht="13.5" thickBot="1" x14ac:dyDescent="0.25">
      <c r="A15" s="6">
        <v>2021</v>
      </c>
      <c r="B15" s="7">
        <v>6297.2808835335236</v>
      </c>
      <c r="C15" s="11">
        <v>1.0880000000000001</v>
      </c>
      <c r="D15" s="7">
        <v>6851.441601284474</v>
      </c>
      <c r="E15" s="11">
        <v>1.1240000000000001</v>
      </c>
      <c r="F15" s="7">
        <v>7078.1437130916811</v>
      </c>
      <c r="G15" s="11">
        <v>1.151</v>
      </c>
      <c r="H15" s="7">
        <v>7248.1702969470862</v>
      </c>
    </row>
    <row r="16" spans="1:11" ht="13.5" thickBot="1" x14ac:dyDescent="0.25">
      <c r="A16" s="6">
        <v>2022</v>
      </c>
      <c r="B16" s="7">
        <v>6367.3168001246431</v>
      </c>
      <c r="C16" s="11">
        <v>1.0880000000000001</v>
      </c>
      <c r="D16" s="7">
        <v>6927.6406785356121</v>
      </c>
      <c r="E16" s="11">
        <v>1.1240000000000001</v>
      </c>
      <c r="F16" s="7">
        <v>7156.8640833400996</v>
      </c>
      <c r="G16" s="11">
        <v>1.151</v>
      </c>
      <c r="H16" s="7">
        <v>7328.781636943464</v>
      </c>
    </row>
    <row r="17" spans="1:8" ht="13.5" thickBot="1" x14ac:dyDescent="0.25">
      <c r="A17" s="6">
        <v>2023</v>
      </c>
      <c r="B17" s="7">
        <v>6420.9475906008374</v>
      </c>
      <c r="C17" s="11">
        <v>1.0880000000000001</v>
      </c>
      <c r="D17" s="7">
        <v>6985.9909785737118</v>
      </c>
      <c r="E17" s="11">
        <v>1.1240000000000001</v>
      </c>
      <c r="F17" s="7">
        <v>7217.1450918353421</v>
      </c>
      <c r="G17" s="11">
        <v>1.151</v>
      </c>
      <c r="H17" s="7">
        <v>7390.5106767815641</v>
      </c>
    </row>
    <row r="18" spans="1:8" ht="13.5" thickBot="1" x14ac:dyDescent="0.25">
      <c r="A18" s="6">
        <v>2024</v>
      </c>
      <c r="B18" s="7">
        <v>6466.2606065057907</v>
      </c>
      <c r="C18" s="11">
        <v>1.0880000000000001</v>
      </c>
      <c r="D18" s="7">
        <v>7035.2915398783007</v>
      </c>
      <c r="E18" s="11">
        <v>1.1240000000000001</v>
      </c>
      <c r="F18" s="7">
        <v>7268.0769217125098</v>
      </c>
      <c r="G18" s="11">
        <v>1.151</v>
      </c>
      <c r="H18" s="7">
        <v>7442.6659580881651</v>
      </c>
    </row>
    <row r="19" spans="1:8" ht="13.5" thickBot="1" x14ac:dyDescent="0.25">
      <c r="A19" s="6">
        <v>2025</v>
      </c>
      <c r="B19" s="7">
        <v>6509.9666330535592</v>
      </c>
      <c r="C19" s="11">
        <v>1.0880000000000001</v>
      </c>
      <c r="D19" s="7">
        <v>7082.8436967622729</v>
      </c>
      <c r="E19" s="11">
        <v>1.1240000000000001</v>
      </c>
      <c r="F19" s="7">
        <v>7317.2024955522011</v>
      </c>
      <c r="G19" s="11">
        <v>1.151</v>
      </c>
      <c r="H19" s="7">
        <v>7492.9715946446468</v>
      </c>
    </row>
    <row r="20" spans="1:8" ht="14.1" customHeight="1" thickBot="1" x14ac:dyDescent="0.25">
      <c r="A20" s="6">
        <v>2026</v>
      </c>
      <c r="B20" s="7">
        <v>6551.5619212235606</v>
      </c>
      <c r="C20" s="11">
        <v>1.0880000000000001</v>
      </c>
      <c r="D20" s="7">
        <v>7128.0993702912347</v>
      </c>
      <c r="E20" s="11">
        <v>1.1240000000000001</v>
      </c>
      <c r="F20" s="7">
        <v>7363.9555994552829</v>
      </c>
      <c r="G20" s="11">
        <v>1.151</v>
      </c>
      <c r="H20" s="7">
        <v>7540.8477713283182</v>
      </c>
    </row>
  </sheetData>
  <mergeCells count="4">
    <mergeCell ref="A4:H4"/>
    <mergeCell ref="A2:H2"/>
    <mergeCell ref="A1:H1"/>
    <mergeCell ref="A3:H3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21" t="s">
        <v>75</v>
      </c>
      <c r="B1" s="21"/>
      <c r="C1" s="21"/>
      <c r="D1" s="21"/>
      <c r="E1" s="21"/>
      <c r="F1" s="21"/>
      <c r="G1" s="21"/>
      <c r="H1" s="21"/>
    </row>
    <row r="2" spans="1:11" ht="15.75" customHeight="1" x14ac:dyDescent="0.25">
      <c r="A2" s="21" t="s">
        <v>62</v>
      </c>
      <c r="B2" s="21"/>
      <c r="C2" s="21"/>
      <c r="D2" s="21"/>
      <c r="E2" s="21"/>
      <c r="F2" s="21"/>
      <c r="G2" s="21"/>
      <c r="H2" s="21"/>
      <c r="I2" s="26"/>
      <c r="J2" s="26"/>
      <c r="K2" s="26"/>
    </row>
    <row r="3" spans="1:11" ht="15.95" customHeight="1" x14ac:dyDescent="0.25">
      <c r="A3" s="21" t="s">
        <v>56</v>
      </c>
      <c r="B3" s="21"/>
      <c r="C3" s="21"/>
      <c r="D3" s="21"/>
      <c r="E3" s="21"/>
      <c r="F3" s="21"/>
      <c r="G3" s="21"/>
      <c r="H3" s="21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5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22</v>
      </c>
    </row>
    <row r="7" spans="1:11" ht="13.5" thickBot="1" x14ac:dyDescent="0.25">
      <c r="A7" s="6">
        <v>1990</v>
      </c>
      <c r="B7" s="7">
        <f>'Form 1.1-High'!B7-'Form 1.1b-High'!B7</f>
        <v>0</v>
      </c>
      <c r="C7" s="7">
        <f>'Form 1.1-High'!D7-'Form 1.1b-High'!C7</f>
        <v>27.667999999999665</v>
      </c>
      <c r="D7" s="7">
        <f>'Form 1.1-High'!F7-'Form 1.1b-High'!D7</f>
        <v>843.87899999999991</v>
      </c>
      <c r="E7" s="7">
        <f>'Form 1.1-High'!G7-'Form 1.1b-High'!E7</f>
        <v>0</v>
      </c>
      <c r="F7" s="7">
        <f>'Form 1.1-High'!H7-'Form 1.1b-High'!F7</f>
        <v>0</v>
      </c>
      <c r="G7" s="7">
        <f>'Form 1.1-High'!I7-'Form 1.1b-High'!G7</f>
        <v>0</v>
      </c>
      <c r="H7" s="7">
        <f>SUM(B7:G7)</f>
        <v>871.54699999999957</v>
      </c>
    </row>
    <row r="8" spans="1:11" ht="13.5" thickBot="1" x14ac:dyDescent="0.25">
      <c r="A8" s="6">
        <v>1991</v>
      </c>
      <c r="B8" s="7">
        <f>'Form 1.1-High'!B8-'Form 1.1b-High'!B8</f>
        <v>0</v>
      </c>
      <c r="C8" s="7">
        <f>'Form 1.1-High'!D8-'Form 1.1b-High'!C8</f>
        <v>28.328999999999724</v>
      </c>
      <c r="D8" s="7">
        <f>'Form 1.1-High'!F8-'Form 1.1b-High'!D8</f>
        <v>980.26099999999997</v>
      </c>
      <c r="E8" s="7">
        <f>'Form 1.1-High'!G8-'Form 1.1b-High'!E8</f>
        <v>0</v>
      </c>
      <c r="F8" s="7">
        <f>'Form 1.1-High'!H8-'Form 1.1b-High'!F8</f>
        <v>0</v>
      </c>
      <c r="G8" s="7">
        <f>'Form 1.1-High'!I8-'Form 1.1b-High'!G8</f>
        <v>0</v>
      </c>
      <c r="H8" s="7">
        <f t="shared" ref="H8:H43" si="0">SUM(B8:G8)</f>
        <v>1008.5899999999997</v>
      </c>
    </row>
    <row r="9" spans="1:11" ht="13.5" thickBot="1" x14ac:dyDescent="0.25">
      <c r="A9" s="6">
        <v>1992</v>
      </c>
      <c r="B9" s="7">
        <f>'Form 1.1-High'!B9-'Form 1.1b-High'!B9</f>
        <v>0</v>
      </c>
      <c r="C9" s="7">
        <f>'Form 1.1-High'!D9-'Form 1.1b-High'!C9</f>
        <v>32.5</v>
      </c>
      <c r="D9" s="7">
        <f>'Form 1.1-High'!F9-'Form 1.1b-High'!D9</f>
        <v>918.80699999999979</v>
      </c>
      <c r="E9" s="7">
        <f>'Form 1.1-High'!G9-'Form 1.1b-High'!E9</f>
        <v>3.6322405091440544</v>
      </c>
      <c r="F9" s="7">
        <f>'Form 1.1-High'!H9-'Form 1.1b-High'!F9</f>
        <v>0</v>
      </c>
      <c r="G9" s="7">
        <f>'Form 1.1-High'!I9-'Form 1.1b-High'!G9</f>
        <v>0</v>
      </c>
      <c r="H9" s="7">
        <f t="shared" si="0"/>
        <v>954.93924050914381</v>
      </c>
    </row>
    <row r="10" spans="1:11" ht="13.5" thickBot="1" x14ac:dyDescent="0.25">
      <c r="A10" s="6">
        <v>1993</v>
      </c>
      <c r="B10" s="7">
        <f>'Form 1.1-High'!B10-'Form 1.1b-High'!B10</f>
        <v>0</v>
      </c>
      <c r="C10" s="7">
        <f>'Form 1.1-High'!D10-'Form 1.1b-High'!C10</f>
        <v>32.683000000000902</v>
      </c>
      <c r="D10" s="7">
        <f>'Form 1.1-High'!F10-'Form 1.1b-High'!D10</f>
        <v>940.70299999999997</v>
      </c>
      <c r="E10" s="7">
        <f>'Form 1.1-High'!G10-'Form 1.1b-High'!E10</f>
        <v>2.2946375138788824</v>
      </c>
      <c r="F10" s="7">
        <f>'Form 1.1-High'!H10-'Form 1.1b-High'!F10</f>
        <v>0</v>
      </c>
      <c r="G10" s="7">
        <f>'Form 1.1-High'!I10-'Form 1.1b-High'!G10</f>
        <v>0</v>
      </c>
      <c r="H10" s="7">
        <f t="shared" si="0"/>
        <v>975.68063751387979</v>
      </c>
    </row>
    <row r="11" spans="1:11" ht="13.5" thickBot="1" x14ac:dyDescent="0.25">
      <c r="A11" s="6">
        <v>1994</v>
      </c>
      <c r="B11" s="7">
        <f>'Form 1.1-High'!B11-'Form 1.1b-High'!B11</f>
        <v>0</v>
      </c>
      <c r="C11" s="7">
        <f>'Form 1.1-High'!D11-'Form 1.1b-High'!C11</f>
        <v>257.61499999999978</v>
      </c>
      <c r="D11" s="7">
        <f>'Form 1.1-High'!F11-'Form 1.1b-High'!D11</f>
        <v>1071.3910000000001</v>
      </c>
      <c r="E11" s="7">
        <f>'Form 1.1-High'!G11-'Form 1.1b-High'!E11</f>
        <v>2.6939334162682087</v>
      </c>
      <c r="F11" s="7">
        <f>'Form 1.1-High'!H11-'Form 1.1b-High'!F11</f>
        <v>0</v>
      </c>
      <c r="G11" s="7">
        <f>'Form 1.1-High'!I11-'Form 1.1b-High'!G11</f>
        <v>0</v>
      </c>
      <c r="H11" s="7">
        <f t="shared" si="0"/>
        <v>1331.6999334162681</v>
      </c>
    </row>
    <row r="12" spans="1:11" ht="13.5" thickBot="1" x14ac:dyDescent="0.25">
      <c r="A12" s="6">
        <v>1995</v>
      </c>
      <c r="B12" s="7">
        <f>'Form 1.1-High'!B12-'Form 1.1b-High'!B12</f>
        <v>0</v>
      </c>
      <c r="C12" s="7">
        <f>'Form 1.1-High'!D12-'Form 1.1b-High'!C12</f>
        <v>295.65799999999945</v>
      </c>
      <c r="D12" s="7">
        <f>'Form 1.1-High'!F12-'Form 1.1b-High'!D12</f>
        <v>1095.154</v>
      </c>
      <c r="E12" s="7">
        <f>'Form 1.1-High'!G12-'Form 1.1b-High'!E12</f>
        <v>2.6516408315177955</v>
      </c>
      <c r="F12" s="7">
        <f>'Form 1.1-High'!H12-'Form 1.1b-High'!F12</f>
        <v>0</v>
      </c>
      <c r="G12" s="7">
        <f>'Form 1.1-High'!I12-'Form 1.1b-High'!G12</f>
        <v>0</v>
      </c>
      <c r="H12" s="7">
        <f t="shared" si="0"/>
        <v>1393.4636408315173</v>
      </c>
    </row>
    <row r="13" spans="1:11" ht="13.5" thickBot="1" x14ac:dyDescent="0.25">
      <c r="A13" s="6">
        <v>1996</v>
      </c>
      <c r="B13" s="7">
        <f>'Form 1.1-High'!B13-'Form 1.1b-High'!B13</f>
        <v>0</v>
      </c>
      <c r="C13" s="7">
        <f>'Form 1.1-High'!D13-'Form 1.1b-High'!C13</f>
        <v>225.18100000000049</v>
      </c>
      <c r="D13" s="7">
        <f>'Form 1.1-High'!F13-'Form 1.1b-High'!D13</f>
        <v>1174.0070000000001</v>
      </c>
      <c r="E13" s="7">
        <f>'Form 1.1-High'!G13-'Form 1.1b-High'!E13</f>
        <v>3.2510674410222578</v>
      </c>
      <c r="F13" s="7">
        <f>'Form 1.1-High'!H13-'Form 1.1b-High'!F13</f>
        <v>0</v>
      </c>
      <c r="G13" s="7">
        <f>'Form 1.1-High'!I13-'Form 1.1b-High'!G13</f>
        <v>0</v>
      </c>
      <c r="H13" s="7">
        <f t="shared" si="0"/>
        <v>1402.4390674410229</v>
      </c>
    </row>
    <row r="14" spans="1:11" ht="13.5" thickBot="1" x14ac:dyDescent="0.25">
      <c r="A14" s="6">
        <v>1997</v>
      </c>
      <c r="B14" s="7">
        <f>'Form 1.1-High'!B14-'Form 1.1b-High'!B14</f>
        <v>0</v>
      </c>
      <c r="C14" s="7">
        <f>'Form 1.1-High'!D14-'Form 1.1b-High'!C14</f>
        <v>248.36399999999958</v>
      </c>
      <c r="D14" s="7">
        <f>'Form 1.1-High'!F14-'Form 1.1b-High'!D14</f>
        <v>1031.348</v>
      </c>
      <c r="E14" s="7">
        <f>'Form 1.1-High'!G14-'Form 1.1b-High'!E14</f>
        <v>3.4449761506868413</v>
      </c>
      <c r="F14" s="7">
        <f>'Form 1.1-High'!H14-'Form 1.1b-High'!F14</f>
        <v>0</v>
      </c>
      <c r="G14" s="7">
        <f>'Form 1.1-High'!I14-'Form 1.1b-High'!G14</f>
        <v>0</v>
      </c>
      <c r="H14" s="7">
        <f t="shared" si="0"/>
        <v>1283.1569761506864</v>
      </c>
    </row>
    <row r="15" spans="1:11" ht="13.5" thickBot="1" x14ac:dyDescent="0.25">
      <c r="A15" s="6">
        <v>1998</v>
      </c>
      <c r="B15" s="7">
        <f>'Form 1.1-High'!B15-'Form 1.1b-High'!B15</f>
        <v>0</v>
      </c>
      <c r="C15" s="7">
        <f>'Form 1.1-High'!D15-'Form 1.1b-High'!C15</f>
        <v>248.36399999999958</v>
      </c>
      <c r="D15" s="7">
        <f>'Form 1.1-High'!F15-'Form 1.1b-High'!D15</f>
        <v>1031.1750000000002</v>
      </c>
      <c r="E15" s="7">
        <f>'Form 1.1-High'!G15-'Form 1.1b-High'!E15</f>
        <v>3.676141958384278</v>
      </c>
      <c r="F15" s="7">
        <f>'Form 1.1-High'!H15-'Form 1.1b-High'!F15</f>
        <v>0</v>
      </c>
      <c r="G15" s="7">
        <f>'Form 1.1-High'!I15-'Form 1.1b-High'!G15</f>
        <v>0</v>
      </c>
      <c r="H15" s="7">
        <f t="shared" si="0"/>
        <v>1283.215141958384</v>
      </c>
    </row>
    <row r="16" spans="1:11" ht="13.5" thickBot="1" x14ac:dyDescent="0.25">
      <c r="A16" s="6">
        <v>1999</v>
      </c>
      <c r="B16" s="7">
        <f>'Form 1.1-High'!B16-'Form 1.1b-High'!B16</f>
        <v>2.8954646272723039E-2</v>
      </c>
      <c r="C16" s="7">
        <f>'Form 1.1-High'!D16-'Form 1.1b-High'!C16</f>
        <v>246.52256084130386</v>
      </c>
      <c r="D16" s="7">
        <f>'Form 1.1-High'!F16-'Form 1.1b-High'!D16</f>
        <v>1064.011</v>
      </c>
      <c r="E16" s="7">
        <f>'Form 1.1-High'!G16-'Form 1.1b-High'!E16</f>
        <v>3.9659816041120166</v>
      </c>
      <c r="F16" s="7">
        <f>'Form 1.1-High'!H16-'Form 1.1b-High'!F16</f>
        <v>0</v>
      </c>
      <c r="G16" s="7">
        <f>'Form 1.1-High'!I16-'Form 1.1b-High'!G16</f>
        <v>0</v>
      </c>
      <c r="H16" s="7">
        <f t="shared" si="0"/>
        <v>1314.5284970916887</v>
      </c>
    </row>
    <row r="17" spans="1:8" ht="13.5" thickBot="1" x14ac:dyDescent="0.25">
      <c r="A17" s="6">
        <v>2000</v>
      </c>
      <c r="B17" s="7">
        <f>'Form 1.1-High'!B17-'Form 1.1b-High'!B17</f>
        <v>0.17260397598056443</v>
      </c>
      <c r="C17" s="7">
        <f>'Form 1.1-High'!D17-'Form 1.1b-High'!C17</f>
        <v>240.35774261062215</v>
      </c>
      <c r="D17" s="7">
        <f>'Form 1.1-High'!F17-'Form 1.1b-High'!D17</f>
        <v>910.18299999999999</v>
      </c>
      <c r="E17" s="7">
        <f>'Form 1.1-High'!G17-'Form 1.1b-High'!E17</f>
        <v>3.9070947233951188</v>
      </c>
      <c r="F17" s="7">
        <f>'Form 1.1-High'!H17-'Form 1.1b-High'!F17</f>
        <v>0</v>
      </c>
      <c r="G17" s="7">
        <f>'Form 1.1-High'!I17-'Form 1.1b-High'!G17</f>
        <v>0</v>
      </c>
      <c r="H17" s="7">
        <f t="shared" si="0"/>
        <v>1154.6204413099979</v>
      </c>
    </row>
    <row r="18" spans="1:8" ht="13.5" thickBot="1" x14ac:dyDescent="0.25">
      <c r="A18" s="6">
        <v>2001</v>
      </c>
      <c r="B18" s="7">
        <f>'Form 1.1-High'!B18-'Form 1.1b-High'!B18</f>
        <v>0.42832007120250637</v>
      </c>
      <c r="C18" s="7">
        <f>'Form 1.1-High'!D18-'Form 1.1b-High'!C18</f>
        <v>246.33841349947215</v>
      </c>
      <c r="D18" s="7">
        <f>'Form 1.1-High'!F18-'Form 1.1b-High'!D18</f>
        <v>859.59799999999996</v>
      </c>
      <c r="E18" s="7">
        <f>'Form 1.1-High'!G18-'Form 1.1b-High'!E18</f>
        <v>15.752999999999986</v>
      </c>
      <c r="F18" s="7">
        <f>'Form 1.1-High'!H18-'Form 1.1b-High'!F18</f>
        <v>0</v>
      </c>
      <c r="G18" s="7">
        <f>'Form 1.1-High'!I18-'Form 1.1b-High'!G18</f>
        <v>0</v>
      </c>
      <c r="H18" s="7">
        <f t="shared" si="0"/>
        <v>1122.1177335706745</v>
      </c>
    </row>
    <row r="19" spans="1:8" ht="13.5" thickBot="1" x14ac:dyDescent="0.25">
      <c r="A19" s="6">
        <v>2002</v>
      </c>
      <c r="B19" s="7">
        <f>'Form 1.1-High'!B19-'Form 1.1b-High'!B19</f>
        <v>1.2774719976978304</v>
      </c>
      <c r="C19" s="7">
        <f>'Form 1.1-High'!D19-'Form 1.1b-High'!C19</f>
        <v>259.69990837828482</v>
      </c>
      <c r="D19" s="7">
        <f>'Form 1.1-High'!F19-'Form 1.1b-High'!D19</f>
        <v>1048.0050000000001</v>
      </c>
      <c r="E19" s="7">
        <f>'Form 1.1-High'!G19-'Form 1.1b-High'!E19</f>
        <v>29.830999999999989</v>
      </c>
      <c r="F19" s="7">
        <f>'Form 1.1-High'!H19-'Form 1.1b-High'!F19</f>
        <v>0</v>
      </c>
      <c r="G19" s="7">
        <f>'Form 1.1-High'!I19-'Form 1.1b-High'!G19</f>
        <v>0</v>
      </c>
      <c r="H19" s="7">
        <f t="shared" si="0"/>
        <v>1338.8133803759827</v>
      </c>
    </row>
    <row r="20" spans="1:8" ht="13.5" thickBot="1" x14ac:dyDescent="0.25">
      <c r="A20" s="6">
        <v>2003</v>
      </c>
      <c r="B20" s="7">
        <f>'Form 1.1-High'!B20-'Form 1.1b-High'!B20</f>
        <v>2.8891224348717515</v>
      </c>
      <c r="C20" s="7">
        <f>'Form 1.1-High'!D20-'Form 1.1b-High'!C20</f>
        <v>267.55105147724862</v>
      </c>
      <c r="D20" s="7">
        <f>'Form 1.1-High'!F20-'Form 1.1b-High'!D20</f>
        <v>986.65659944336176</v>
      </c>
      <c r="E20" s="7">
        <f>'Form 1.1-High'!G20-'Form 1.1b-High'!E20</f>
        <v>32.766290689740856</v>
      </c>
      <c r="F20" s="7">
        <f>'Form 1.1-High'!H20-'Form 1.1b-High'!F20</f>
        <v>0</v>
      </c>
      <c r="G20" s="7">
        <f>'Form 1.1-High'!I20-'Form 1.1b-High'!G20</f>
        <v>2.3552789680252317E-2</v>
      </c>
      <c r="H20" s="7">
        <f t="shared" si="0"/>
        <v>1289.8866168349032</v>
      </c>
    </row>
    <row r="21" spans="1:8" ht="13.5" thickBot="1" x14ac:dyDescent="0.25">
      <c r="A21" s="6">
        <v>2004</v>
      </c>
      <c r="B21" s="7">
        <f>'Form 1.1-High'!B21-'Form 1.1b-High'!B21</f>
        <v>4.2412181280024015</v>
      </c>
      <c r="C21" s="7">
        <f>'Form 1.1-High'!D21-'Form 1.1b-High'!C21</f>
        <v>268.68843963183281</v>
      </c>
      <c r="D21" s="7">
        <f>'Form 1.1-High'!F21-'Form 1.1b-High'!D21</f>
        <v>990.59128959018517</v>
      </c>
      <c r="E21" s="7">
        <f>'Form 1.1-High'!G21-'Form 1.1b-High'!E21</f>
        <v>34.56717263556601</v>
      </c>
      <c r="F21" s="7">
        <f>'Form 1.1-High'!H21-'Form 1.1b-High'!F21</f>
        <v>0</v>
      </c>
      <c r="G21" s="7">
        <f>'Form 1.1-High'!I21-'Form 1.1b-High'!G21</f>
        <v>0.22608946800005469</v>
      </c>
      <c r="H21" s="7">
        <f t="shared" si="0"/>
        <v>1298.3142094535865</v>
      </c>
    </row>
    <row r="22" spans="1:8" ht="13.5" thickBot="1" x14ac:dyDescent="0.25">
      <c r="A22" s="6">
        <v>2005</v>
      </c>
      <c r="B22" s="7">
        <f>'Form 1.1-High'!B22-'Form 1.1b-High'!B22</f>
        <v>4.965387901502254</v>
      </c>
      <c r="C22" s="7">
        <f>'Form 1.1-High'!D22-'Form 1.1b-High'!C22</f>
        <v>280.29061400947467</v>
      </c>
      <c r="D22" s="7">
        <f>'Form 1.1-High'!F22-'Form 1.1b-High'!D22</f>
        <v>995.87498672075571</v>
      </c>
      <c r="E22" s="7">
        <f>'Form 1.1-High'!G22-'Form 1.1b-High'!E22</f>
        <v>31.112160909210331</v>
      </c>
      <c r="F22" s="7">
        <f>'Form 1.1-High'!H22-'Form 1.1b-High'!F22</f>
        <v>0</v>
      </c>
      <c r="G22" s="7">
        <f>'Form 1.1-High'!I22-'Form 1.1b-High'!G22</f>
        <v>0.32166666435955449</v>
      </c>
      <c r="H22" s="7">
        <f t="shared" si="0"/>
        <v>1312.5648162053026</v>
      </c>
    </row>
    <row r="23" spans="1:8" ht="13.5" thickBot="1" x14ac:dyDescent="0.25">
      <c r="A23" s="6">
        <v>2006</v>
      </c>
      <c r="B23" s="7">
        <f>'Form 1.1-High'!B23-'Form 1.1b-High'!B23</f>
        <v>5.3042521777242655</v>
      </c>
      <c r="C23" s="7">
        <f>'Form 1.1-High'!D23-'Form 1.1b-High'!C23</f>
        <v>247.69464266560317</v>
      </c>
      <c r="D23" s="7">
        <f>'Form 1.1-High'!F23-'Form 1.1b-High'!D23</f>
        <v>1044.2227238614869</v>
      </c>
      <c r="E23" s="7">
        <f>'Form 1.1-High'!G23-'Form 1.1b-High'!E23</f>
        <v>31.245179300118252</v>
      </c>
      <c r="F23" s="7">
        <f>'Form 1.1-High'!H23-'Form 1.1b-High'!F23</f>
        <v>0</v>
      </c>
      <c r="G23" s="7">
        <f>'Form 1.1-High'!I23-'Form 1.1b-High'!G23</f>
        <v>0.84412080767856423</v>
      </c>
      <c r="H23" s="7">
        <f t="shared" si="0"/>
        <v>1329.3109188126111</v>
      </c>
    </row>
    <row r="24" spans="1:8" ht="13.5" thickBot="1" x14ac:dyDescent="0.25">
      <c r="A24" s="6">
        <v>2007</v>
      </c>
      <c r="B24" s="7">
        <f>'Form 1.1-High'!B24-'Form 1.1b-High'!B24</f>
        <v>5.7538242979062488</v>
      </c>
      <c r="C24" s="7">
        <f>'Form 1.1-High'!D24-'Form 1.1b-High'!C24</f>
        <v>240.55541376564179</v>
      </c>
      <c r="D24" s="7">
        <f>'Form 1.1-High'!F24-'Form 1.1b-High'!D24</f>
        <v>986.24534718419181</v>
      </c>
      <c r="E24" s="7">
        <f>'Form 1.1-High'!G24-'Form 1.1b-High'!E24</f>
        <v>29.956022568327</v>
      </c>
      <c r="F24" s="7">
        <f>'Form 1.1-High'!H24-'Form 1.1b-High'!F24</f>
        <v>0</v>
      </c>
      <c r="G24" s="7">
        <f>'Form 1.1-High'!I24-'Form 1.1b-High'!G24</f>
        <v>1.1359659030842977</v>
      </c>
      <c r="H24" s="7">
        <f t="shared" si="0"/>
        <v>1263.6465737191511</v>
      </c>
    </row>
    <row r="25" spans="1:8" ht="13.5" thickBot="1" x14ac:dyDescent="0.25">
      <c r="A25" s="6">
        <v>2008</v>
      </c>
      <c r="B25" s="7">
        <f>'Form 1.1-High'!B25-'Form 1.1b-High'!B25</f>
        <v>6.5724777307150362</v>
      </c>
      <c r="C25" s="7">
        <f>'Form 1.1-High'!D25-'Form 1.1b-High'!C25</f>
        <v>256.42733209998369</v>
      </c>
      <c r="D25" s="7">
        <f>'Form 1.1-High'!F25-'Form 1.1b-High'!D25</f>
        <v>1042.3762433496872</v>
      </c>
      <c r="E25" s="7">
        <f>'Form 1.1-High'!G25-'Form 1.1b-High'!E25</f>
        <v>29.498614432729113</v>
      </c>
      <c r="F25" s="7">
        <f>'Form 1.1-High'!H25-'Form 1.1b-High'!F25</f>
        <v>0</v>
      </c>
      <c r="G25" s="7">
        <f>'Form 1.1-High'!I25-'Form 1.1b-High'!G25</f>
        <v>1.1371716769479008</v>
      </c>
      <c r="H25" s="7">
        <f t="shared" si="0"/>
        <v>1336.0118392900629</v>
      </c>
    </row>
    <row r="26" spans="1:8" ht="13.5" thickBot="1" x14ac:dyDescent="0.25">
      <c r="A26" s="6">
        <v>2009</v>
      </c>
      <c r="B26" s="7">
        <f>'Form 1.1-High'!B26-'Form 1.1b-High'!B26</f>
        <v>8.3243208357071126</v>
      </c>
      <c r="C26" s="7">
        <f>'Form 1.1-High'!D26-'Form 1.1b-High'!C26</f>
        <v>296.85268372606515</v>
      </c>
      <c r="D26" s="7">
        <f>'Form 1.1-High'!F26-'Form 1.1b-High'!D26</f>
        <v>978.56357253127953</v>
      </c>
      <c r="E26" s="7">
        <f>'Form 1.1-High'!G26-'Form 1.1b-High'!E26</f>
        <v>27.209251577802661</v>
      </c>
      <c r="F26" s="7">
        <f>'Form 1.1-High'!H26-'Form 1.1b-High'!F26</f>
        <v>0</v>
      </c>
      <c r="G26" s="7">
        <f>'Form 1.1-High'!I26-'Form 1.1b-High'!G26</f>
        <v>1.5897073945682223</v>
      </c>
      <c r="H26" s="7">
        <f t="shared" si="0"/>
        <v>1312.5395360654227</v>
      </c>
    </row>
    <row r="27" spans="1:8" ht="13.5" thickBot="1" x14ac:dyDescent="0.25">
      <c r="A27" s="6">
        <v>2010</v>
      </c>
      <c r="B27" s="7">
        <f>'Form 1.1-High'!B27-'Form 1.1b-High'!B27</f>
        <v>15.861689196501175</v>
      </c>
      <c r="C27" s="7">
        <f>'Form 1.1-High'!D27-'Form 1.1b-High'!C27</f>
        <v>350.55403627084888</v>
      </c>
      <c r="D27" s="7">
        <f>'Form 1.1-High'!F27-'Form 1.1b-High'!D27</f>
        <v>985.88035902901356</v>
      </c>
      <c r="E27" s="7">
        <f>'Form 1.1-High'!G27-'Form 1.1b-High'!E27</f>
        <v>23.924322175383452</v>
      </c>
      <c r="F27" s="7">
        <f>'Form 1.1-High'!H27-'Form 1.1b-High'!F27</f>
        <v>0</v>
      </c>
      <c r="G27" s="7">
        <f>'Form 1.1-High'!I27-'Form 1.1b-High'!G27</f>
        <v>2.6750000816507509</v>
      </c>
      <c r="H27" s="7">
        <f t="shared" si="0"/>
        <v>1378.8954067533978</v>
      </c>
    </row>
    <row r="28" spans="1:8" ht="13.5" thickBot="1" x14ac:dyDescent="0.25">
      <c r="A28" s="6">
        <v>2011</v>
      </c>
      <c r="B28" s="7">
        <f>'Form 1.1-High'!B28-'Form 1.1b-High'!B28</f>
        <v>26.362697516056869</v>
      </c>
      <c r="C28" s="7">
        <f>'Form 1.1-High'!D28-'Form 1.1b-High'!C28</f>
        <v>338.20499144980749</v>
      </c>
      <c r="D28" s="7">
        <f>'Form 1.1-High'!F28-'Form 1.1b-High'!D28</f>
        <v>1008.787752419104</v>
      </c>
      <c r="E28" s="7">
        <f>'Form 1.1-High'!G28-'Form 1.1b-High'!E28</f>
        <v>23.587118996298415</v>
      </c>
      <c r="F28" s="7">
        <f>'Form 1.1-High'!H28-'Form 1.1b-High'!F28</f>
        <v>0</v>
      </c>
      <c r="G28" s="7">
        <f>'Form 1.1-High'!I28-'Form 1.1b-High'!G28</f>
        <v>2.6482500808340319</v>
      </c>
      <c r="H28" s="7">
        <f t="shared" si="0"/>
        <v>1399.5908104621008</v>
      </c>
    </row>
    <row r="29" spans="1:8" ht="13.5" thickBot="1" x14ac:dyDescent="0.25">
      <c r="A29" s="6">
        <v>2012</v>
      </c>
      <c r="B29" s="7">
        <f>'Form 1.1-High'!B29-'Form 1.1b-High'!B29</f>
        <v>40.828988844497871</v>
      </c>
      <c r="C29" s="7">
        <f>'Form 1.1-High'!D29-'Form 1.1b-High'!C29</f>
        <v>376.66422739913651</v>
      </c>
      <c r="D29" s="7">
        <f>'Form 1.1-High'!F29-'Form 1.1b-High'!D29</f>
        <v>996.40821305729787</v>
      </c>
      <c r="E29" s="7">
        <f>'Form 1.1-High'!G29-'Form 1.1b-High'!E29</f>
        <v>24.575121532334236</v>
      </c>
      <c r="F29" s="7">
        <f>'Form 1.1-High'!H29-'Form 1.1b-High'!F29</f>
        <v>0</v>
      </c>
      <c r="G29" s="7">
        <f>'Form 1.1-High'!I29-'Form 1.1b-High'!G29</f>
        <v>2.6217675800257894</v>
      </c>
      <c r="H29" s="7">
        <f t="shared" si="0"/>
        <v>1441.0983184132922</v>
      </c>
    </row>
    <row r="30" spans="1:8" ht="13.5" thickBot="1" x14ac:dyDescent="0.25">
      <c r="A30" s="6">
        <v>2013</v>
      </c>
      <c r="B30" s="7">
        <f>'Form 1.1-High'!B30-'Form 1.1b-High'!B30</f>
        <v>67.444838275849179</v>
      </c>
      <c r="C30" s="7">
        <f>'Form 1.1-High'!D30-'Form 1.1b-High'!C30</f>
        <v>363.54945837945706</v>
      </c>
      <c r="D30" s="7">
        <f>'Form 1.1-High'!F30-'Form 1.1b-High'!D30</f>
        <v>1043.064160926725</v>
      </c>
      <c r="E30" s="7">
        <f>'Form 1.1-High'!G30-'Form 1.1b-High'!E30</f>
        <v>19.249780317010902</v>
      </c>
      <c r="F30" s="7">
        <f>'Form 1.1-High'!H30-'Form 1.1b-High'!F30</f>
        <v>0</v>
      </c>
      <c r="G30" s="7">
        <f>'Form 1.1-High'!I30-'Form 1.1b-High'!G30</f>
        <v>2.595549904225436</v>
      </c>
      <c r="H30" s="7">
        <f t="shared" si="0"/>
        <v>1495.9037878032675</v>
      </c>
    </row>
    <row r="31" spans="1:8" ht="13.5" thickBot="1" x14ac:dyDescent="0.25">
      <c r="A31" s="6">
        <v>2014</v>
      </c>
      <c r="B31" s="7">
        <f>'Form 1.1-High'!B31-'Form 1.1b-High'!B31</f>
        <v>124.33815649054031</v>
      </c>
      <c r="C31" s="7">
        <f>'Form 1.1-High'!D31-'Form 1.1b-High'!C31</f>
        <v>403.77295895781026</v>
      </c>
      <c r="D31" s="7">
        <f>'Form 1.1-High'!F31-'Form 1.1b-High'!D31</f>
        <v>1043.0363893174576</v>
      </c>
      <c r="E31" s="7">
        <f>'Form 1.1-High'!G31-'Form 1.1b-High'!E31</f>
        <v>19.235582513840768</v>
      </c>
      <c r="F31" s="7">
        <f>'Form 1.1-High'!H31-'Form 1.1b-High'!F31</f>
        <v>0</v>
      </c>
      <c r="G31" s="7">
        <f>'Form 1.1-High'!I31-'Form 1.1b-High'!G31</f>
        <v>2.5695944051833521</v>
      </c>
      <c r="H31" s="7">
        <f t="shared" si="0"/>
        <v>1592.9526816848322</v>
      </c>
    </row>
    <row r="32" spans="1:8" ht="13.5" thickBot="1" x14ac:dyDescent="0.25">
      <c r="A32" s="6">
        <v>2015</v>
      </c>
      <c r="B32" s="7">
        <f>'Form 1.1-High'!B32-'Form 1.1b-High'!B32</f>
        <v>157.08989426571134</v>
      </c>
      <c r="C32" s="7">
        <f>'Form 1.1-High'!D32-'Form 1.1b-High'!C32</f>
        <v>484.2962605138182</v>
      </c>
      <c r="D32" s="7">
        <f>'Form 1.1-High'!F32-'Form 1.1b-High'!D32</f>
        <v>1043.0088954242829</v>
      </c>
      <c r="E32" s="7">
        <f>'Form 1.1-High'!G32-'Form 1.1b-High'!E32</f>
        <v>19.221526688702397</v>
      </c>
      <c r="F32" s="7">
        <f>'Form 1.1-High'!H32-'Form 1.1b-High'!F32</f>
        <v>0</v>
      </c>
      <c r="G32" s="7">
        <f>'Form 1.1-High'!I32-'Form 1.1b-High'!G32</f>
        <v>2.5438984611314481</v>
      </c>
      <c r="H32" s="7">
        <f t="shared" si="0"/>
        <v>1706.1604753536462</v>
      </c>
    </row>
    <row r="33" spans="1:8" ht="13.5" thickBot="1" x14ac:dyDescent="0.25">
      <c r="A33" s="6">
        <v>2016</v>
      </c>
      <c r="B33" s="7">
        <f>'Form 1.1-High'!B33-'Form 1.1b-High'!B33</f>
        <v>202.79884456625223</v>
      </c>
      <c r="C33" s="7">
        <f>'Form 1.1-High'!D33-'Form 1.1b-High'!C33</f>
        <v>517.45944592821434</v>
      </c>
      <c r="D33" s="7">
        <f>'Form 1.1-High'!F33-'Form 1.1b-High'!D33</f>
        <v>1042.9816764700404</v>
      </c>
      <c r="E33" s="7">
        <f>'Form 1.1-High'!G33-'Form 1.1b-High'!E33</f>
        <v>19.207611421815386</v>
      </c>
      <c r="F33" s="7">
        <f>'Form 1.1-High'!H33-'Form 1.1b-High'!F33</f>
        <v>0</v>
      </c>
      <c r="G33" s="7">
        <f>'Form 1.1-High'!I33-'Form 1.1b-High'!G33</f>
        <v>2.5184594765200927</v>
      </c>
      <c r="H33" s="7">
        <f t="shared" si="0"/>
        <v>1784.9660378628423</v>
      </c>
    </row>
    <row r="34" spans="1:8" ht="13.5" thickBot="1" x14ac:dyDescent="0.25">
      <c r="A34" s="6">
        <v>2017</v>
      </c>
      <c r="B34" s="7">
        <f>'Form 1.1-High'!B34-'Form 1.1b-High'!B34</f>
        <v>201.57849433619049</v>
      </c>
      <c r="C34" s="7">
        <f>'Form 1.1-High'!D34-'Form 1.1b-High'!C34</f>
        <v>532.67813659754756</v>
      </c>
      <c r="D34" s="7">
        <f>'Form 1.1-High'!F34-'Form 1.1b-High'!D34</f>
        <v>1042.9547297053396</v>
      </c>
      <c r="E34" s="7">
        <f>'Form 1.1-High'!G34-'Form 1.1b-High'!E34</f>
        <v>19.193835307597226</v>
      </c>
      <c r="F34" s="7">
        <f>'Form 1.1-High'!H34-'Form 1.1b-High'!F34</f>
        <v>0</v>
      </c>
      <c r="G34" s="7">
        <f>'Form 1.1-High'!I34-'Form 1.1b-High'!G34</f>
        <v>2.4932748817550419</v>
      </c>
      <c r="H34" s="7">
        <f t="shared" si="0"/>
        <v>1798.8984708284299</v>
      </c>
    </row>
    <row r="35" spans="1:8" ht="13.5" thickBot="1" x14ac:dyDescent="0.25">
      <c r="A35" s="6">
        <v>2018</v>
      </c>
      <c r="B35" s="7">
        <f>'Form 1.1-High'!B35-'Form 1.1b-High'!B35</f>
        <v>214.21720990324502</v>
      </c>
      <c r="C35" s="7">
        <f>'Form 1.1-High'!D35-'Form 1.1b-High'!C35</f>
        <v>549.70999780294915</v>
      </c>
      <c r="D35" s="7">
        <f>'Form 1.1-High'!F35-'Form 1.1b-High'!D35</f>
        <v>1042.9280524082865</v>
      </c>
      <c r="E35" s="7">
        <f>'Form 1.1-High'!G35-'Form 1.1b-High'!E35</f>
        <v>19.18019695452125</v>
      </c>
      <c r="F35" s="7">
        <f>'Form 1.1-High'!H35-'Form 1.1b-High'!F35</f>
        <v>0</v>
      </c>
      <c r="G35" s="7">
        <f>'Form 1.1-High'!I35-'Form 1.1b-High'!G35</f>
        <v>2.4683421329373232</v>
      </c>
      <c r="H35" s="7">
        <f t="shared" si="0"/>
        <v>1828.5037992019393</v>
      </c>
    </row>
    <row r="36" spans="1:8" ht="13.5" thickBot="1" x14ac:dyDescent="0.25">
      <c r="A36" s="6">
        <v>2019</v>
      </c>
      <c r="B36" s="7">
        <f>'Form 1.1-High'!B36-'Form 1.1b-High'!B36</f>
        <v>237.57028786973387</v>
      </c>
      <c r="C36" s="7">
        <f>'Form 1.1-High'!D36-'Form 1.1b-High'!C36</f>
        <v>569.15835360579149</v>
      </c>
      <c r="D36" s="7">
        <f>'Form 1.1-High'!F36-'Form 1.1b-High'!D36</f>
        <v>1042.9016418842039</v>
      </c>
      <c r="E36" s="7">
        <f>'Form 1.1-High'!G36-'Form 1.1b-High'!E36</f>
        <v>19.166694984976004</v>
      </c>
      <c r="F36" s="7">
        <f>'Form 1.1-High'!H36-'Form 1.1b-High'!F36</f>
        <v>0</v>
      </c>
      <c r="G36" s="7">
        <f>'Form 1.1-High'!I36-'Form 1.1b-High'!G36</f>
        <v>2.4436587116081228</v>
      </c>
      <c r="H36" s="7">
        <f t="shared" si="0"/>
        <v>1871.2406370563133</v>
      </c>
    </row>
    <row r="37" spans="1:8" ht="13.5" thickBot="1" x14ac:dyDescent="0.25">
      <c r="A37" s="6">
        <v>2020</v>
      </c>
      <c r="B37" s="7">
        <f>'Form 1.1-High'!B37-'Form 1.1b-High'!B37</f>
        <v>270.62640085173007</v>
      </c>
      <c r="C37" s="7">
        <f>'Form 1.1-High'!D37-'Form 1.1b-High'!C37</f>
        <v>588.74280382525285</v>
      </c>
      <c r="D37" s="7">
        <f>'Form 1.1-High'!F37-'Form 1.1b-High'!D37</f>
        <v>1042.8754954653618</v>
      </c>
      <c r="E37" s="7">
        <f>'Form 1.1-High'!G37-'Form 1.1b-High'!E37</f>
        <v>19.153328035126265</v>
      </c>
      <c r="F37" s="7">
        <f>'Form 1.1-High'!H37-'Form 1.1b-High'!F37</f>
        <v>0</v>
      </c>
      <c r="G37" s="7">
        <f>'Form 1.1-High'!I37-'Form 1.1b-High'!G37</f>
        <v>2.4192221244918528</v>
      </c>
      <c r="H37" s="7">
        <f t="shared" si="0"/>
        <v>1923.817250301963</v>
      </c>
    </row>
    <row r="38" spans="1:8" ht="13.5" thickBot="1" x14ac:dyDescent="0.25">
      <c r="A38" s="6">
        <v>2021</v>
      </c>
      <c r="B38" s="7">
        <f>'Form 1.1-High'!B38-'Form 1.1b-High'!B38</f>
        <v>314.00073279404205</v>
      </c>
      <c r="C38" s="7">
        <f>'Form 1.1-High'!D38-'Form 1.1b-High'!C38</f>
        <v>609.81703020523855</v>
      </c>
      <c r="D38" s="7">
        <f>'Form 1.1-High'!F38-'Form 1.1b-High'!D38</f>
        <v>1042.8496105107079</v>
      </c>
      <c r="E38" s="7">
        <f>'Form 1.1-High'!G38-'Form 1.1b-High'!E38</f>
        <v>19.140094754775021</v>
      </c>
      <c r="F38" s="7">
        <f>'Form 1.1-High'!H38-'Form 1.1b-High'!F38</f>
        <v>0</v>
      </c>
      <c r="G38" s="7">
        <f>'Form 1.1-High'!I38-'Form 1.1b-High'!G38</f>
        <v>2.3950299032469502</v>
      </c>
      <c r="H38" s="7">
        <f t="shared" si="0"/>
        <v>1988.2024981680104</v>
      </c>
    </row>
    <row r="39" spans="1:8" ht="13.5" thickBot="1" x14ac:dyDescent="0.25">
      <c r="A39" s="6">
        <v>2022</v>
      </c>
      <c r="B39" s="7">
        <f>'Form 1.1-High'!B39-'Form 1.1b-High'!B39</f>
        <v>368.70084903646057</v>
      </c>
      <c r="C39" s="7">
        <f>'Form 1.1-High'!D39-'Form 1.1b-High'!C39</f>
        <v>631.94835378601965</v>
      </c>
      <c r="D39" s="7">
        <f>'Form 1.1-High'!F39-'Form 1.1b-High'!D39</f>
        <v>1042.8239844056006</v>
      </c>
      <c r="E39" s="7">
        <f>'Form 1.1-High'!G39-'Form 1.1b-High'!E39</f>
        <v>19.126993807227223</v>
      </c>
      <c r="F39" s="7">
        <f>'Form 1.1-High'!H39-'Form 1.1b-High'!F39</f>
        <v>0</v>
      </c>
      <c r="G39" s="7">
        <f>'Form 1.1-High'!I39-'Form 1.1b-High'!G39</f>
        <v>2.3710796042146285</v>
      </c>
      <c r="H39" s="7">
        <f t="shared" si="0"/>
        <v>2064.9712606395228</v>
      </c>
    </row>
    <row r="40" spans="1:8" ht="13.5" thickBot="1" x14ac:dyDescent="0.25">
      <c r="A40" s="6">
        <v>2023</v>
      </c>
      <c r="B40" s="7">
        <f>'Form 1.1-High'!B40-'Form 1.1b-High'!B40</f>
        <v>435.76794059395615</v>
      </c>
      <c r="C40" s="7">
        <f>'Form 1.1-High'!D40-'Form 1.1b-High'!C40</f>
        <v>655.56427102811176</v>
      </c>
      <c r="D40" s="7">
        <f>'Form 1.1-High'!F40-'Form 1.1b-High'!D40</f>
        <v>1042.7986145615446</v>
      </c>
      <c r="E40" s="7">
        <f>'Form 1.1-High'!G40-'Form 1.1b-High'!E40</f>
        <v>19.114023869154948</v>
      </c>
      <c r="F40" s="7">
        <f>'Form 1.1-High'!H40-'Form 1.1b-High'!F40</f>
        <v>0</v>
      </c>
      <c r="G40" s="7">
        <f>'Form 1.1-High'!I40-'Form 1.1b-High'!G40</f>
        <v>2.3473688081724049</v>
      </c>
      <c r="H40" s="7">
        <f t="shared" si="0"/>
        <v>2155.5922188609402</v>
      </c>
    </row>
    <row r="41" spans="1:8" ht="13.5" thickBot="1" x14ac:dyDescent="0.25">
      <c r="A41" s="6">
        <v>2024</v>
      </c>
      <c r="B41" s="7">
        <f>'Form 1.1-High'!B41-'Form 1.1b-High'!B41</f>
        <v>516.07888259068932</v>
      </c>
      <c r="C41" s="7">
        <f>'Form 1.1-High'!D41-'Form 1.1b-High'!C41</f>
        <v>678.870077257905</v>
      </c>
      <c r="D41" s="7">
        <f>'Form 1.1-High'!F41-'Form 1.1b-High'!D41</f>
        <v>1042.7734984159297</v>
      </c>
      <c r="E41" s="7">
        <f>'Form 1.1-High'!G41-'Form 1.1b-High'!E41</f>
        <v>19.101183630463424</v>
      </c>
      <c r="F41" s="7">
        <f>'Form 1.1-High'!H41-'Form 1.1b-High'!F41</f>
        <v>0</v>
      </c>
      <c r="G41" s="7">
        <f>'Form 1.1-High'!I41-'Form 1.1b-High'!G41</f>
        <v>2.3238951200905831</v>
      </c>
      <c r="H41" s="7">
        <f t="shared" si="0"/>
        <v>2259.1475370150779</v>
      </c>
    </row>
    <row r="42" spans="1:8" ht="13.5" thickBot="1" x14ac:dyDescent="0.25">
      <c r="A42" s="6">
        <v>2025</v>
      </c>
      <c r="B42" s="7">
        <f>'Form 1.1-High'!B42-'Form 1.1b-High'!B42</f>
        <v>610.16601542381613</v>
      </c>
      <c r="C42" s="7">
        <f>'Form 1.1-High'!D42-'Form 1.1b-High'!C42</f>
        <v>701.92357617329617</v>
      </c>
      <c r="D42" s="7">
        <f>'Form 1.1-High'!F42-'Form 1.1b-High'!D42</f>
        <v>1042.74863343177</v>
      </c>
      <c r="E42" s="7">
        <f>'Form 1.1-High'!G42-'Form 1.1b-High'!E42</f>
        <v>19.088471794158806</v>
      </c>
      <c r="F42" s="7">
        <f>'Form 1.1-High'!H42-'Form 1.1b-High'!F42</f>
        <v>0</v>
      </c>
      <c r="G42" s="7">
        <f>'Form 1.1-High'!I42-'Form 1.1b-High'!G42</f>
        <v>2.3006561688898728</v>
      </c>
      <c r="H42" s="7">
        <f t="shared" si="0"/>
        <v>2376.2273529919312</v>
      </c>
    </row>
    <row r="43" spans="1:8" ht="13.5" thickBot="1" x14ac:dyDescent="0.25">
      <c r="A43" s="6">
        <v>2026</v>
      </c>
      <c r="B43" s="7">
        <f>'Form 1.1-High'!B43-'Form 1.1b-High'!B43</f>
        <v>718.12210103520738</v>
      </c>
      <c r="C43" s="7">
        <f>'Form 1.1-High'!D43-'Form 1.1b-High'!C43</f>
        <v>724.81429856563227</v>
      </c>
      <c r="D43" s="7">
        <f>'Form 1.1-High'!F43-'Form 1.1b-High'!D43</f>
        <v>1042.7240170974524</v>
      </c>
      <c r="E43" s="7">
        <f>'Form 1.1-High'!G43-'Form 1.1b-High'!E43</f>
        <v>19.075887076217214</v>
      </c>
      <c r="F43" s="7">
        <f>'Form 1.1-High'!H43-'Form 1.1b-High'!F43</f>
        <v>0</v>
      </c>
      <c r="G43" s="7">
        <f>'Form 1.1-High'!I43-'Form 1.1b-High'!G43</f>
        <v>2.2776496072008285</v>
      </c>
      <c r="H43" s="7">
        <f t="shared" si="0"/>
        <v>2507.0139533817101</v>
      </c>
    </row>
    <row r="44" spans="1:8" ht="14.1" customHeight="1" x14ac:dyDescent="0.2">
      <c r="A44" s="4"/>
    </row>
    <row r="45" spans="1:8" ht="15.75" x14ac:dyDescent="0.25">
      <c r="A45" s="22"/>
      <c r="B45" s="22"/>
      <c r="C45" s="22"/>
      <c r="D45" s="22"/>
      <c r="E45" s="22"/>
      <c r="F45" s="22"/>
      <c r="G45" s="22"/>
      <c r="H45" s="22"/>
    </row>
    <row r="46" spans="1:8" x14ac:dyDescent="0.2">
      <c r="A46" s="8"/>
      <c r="B46" s="9"/>
      <c r="C46" s="9"/>
      <c r="D46" s="9"/>
      <c r="E46" s="9"/>
      <c r="F46" s="9"/>
      <c r="G46" s="9"/>
      <c r="H46" s="9"/>
    </row>
    <row r="47" spans="1:8" x14ac:dyDescent="0.2">
      <c r="A47" s="8"/>
      <c r="B47" s="9"/>
      <c r="C47" s="9"/>
      <c r="D47" s="9"/>
      <c r="E47" s="9"/>
      <c r="F47" s="9"/>
      <c r="G47" s="9"/>
      <c r="H47" s="9"/>
    </row>
    <row r="48" spans="1:8" x14ac:dyDescent="0.2">
      <c r="A48" s="8"/>
      <c r="B48" s="9"/>
      <c r="C48" s="9"/>
      <c r="D48" s="9"/>
      <c r="E48" s="9"/>
      <c r="F48" s="9"/>
      <c r="G48" s="9"/>
      <c r="H48" s="9"/>
    </row>
    <row r="49" spans="1:8" x14ac:dyDescent="0.2">
      <c r="A49" s="8"/>
      <c r="B49" s="9"/>
      <c r="C49" s="9"/>
      <c r="D49" s="9"/>
      <c r="E49" s="9"/>
      <c r="F49" s="9"/>
      <c r="G49" s="9"/>
      <c r="H49" s="9"/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21" t="s">
        <v>76</v>
      </c>
      <c r="B1" s="21"/>
      <c r="C1" s="21"/>
      <c r="D1" s="21"/>
      <c r="E1" s="21"/>
      <c r="F1" s="21"/>
      <c r="G1" s="21"/>
    </row>
    <row r="2" spans="1:11" ht="15.95" customHeight="1" x14ac:dyDescent="0.25">
      <c r="A2" s="21" t="s">
        <v>62</v>
      </c>
      <c r="B2" s="21"/>
      <c r="C2" s="21"/>
      <c r="D2" s="21"/>
      <c r="E2" s="21"/>
      <c r="F2" s="21"/>
      <c r="G2" s="21"/>
      <c r="H2" s="26"/>
      <c r="I2" s="26"/>
      <c r="J2" s="26"/>
      <c r="K2" s="26"/>
    </row>
    <row r="3" spans="1:11" ht="15.95" customHeight="1" x14ac:dyDescent="0.25">
      <c r="A3" s="21" t="s">
        <v>57</v>
      </c>
      <c r="B3" s="21"/>
      <c r="C3" s="21"/>
      <c r="D3" s="21"/>
      <c r="E3" s="21"/>
      <c r="F3" s="21"/>
      <c r="G3" s="21"/>
    </row>
    <row r="4" spans="1:11" ht="15.95" customHeight="1" x14ac:dyDescent="0.25">
      <c r="A4" s="25" t="s">
        <v>79</v>
      </c>
      <c r="B4" s="25"/>
      <c r="C4" s="25"/>
      <c r="D4" s="25"/>
      <c r="E4" s="25"/>
      <c r="F4" s="25"/>
      <c r="G4" s="25"/>
      <c r="H4" s="27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64</v>
      </c>
      <c r="C6" s="5" t="s">
        <v>65</v>
      </c>
      <c r="D6" s="5" t="s">
        <v>66</v>
      </c>
      <c r="E6" s="5" t="s">
        <v>67</v>
      </c>
      <c r="F6" s="5" t="s">
        <v>68</v>
      </c>
      <c r="G6" s="5" t="s">
        <v>69</v>
      </c>
    </row>
    <row r="7" spans="1:11" ht="13.5" thickBot="1" x14ac:dyDescent="0.25">
      <c r="A7" s="6">
        <v>1990</v>
      </c>
      <c r="B7" s="7">
        <v>1228253.980434044</v>
      </c>
      <c r="C7" s="17">
        <v>2.7915371537437239</v>
      </c>
      <c r="D7" s="18">
        <v>3428716.6206152509</v>
      </c>
      <c r="E7" s="7">
        <v>116962.23821120548</v>
      </c>
      <c r="F7" s="7">
        <v>14924.195704245778</v>
      </c>
      <c r="G7" s="17">
        <v>649.1517189525116</v>
      </c>
    </row>
    <row r="8" spans="1:11" ht="13.5" thickBot="1" x14ac:dyDescent="0.25">
      <c r="A8" s="6">
        <v>1991</v>
      </c>
      <c r="B8" s="7">
        <v>1235983.1051197636</v>
      </c>
      <c r="C8" s="17">
        <v>2.799259125359904</v>
      </c>
      <c r="D8" s="18">
        <v>3459836.9857971678</v>
      </c>
      <c r="E8" s="7">
        <v>114155.18306140864</v>
      </c>
      <c r="F8" s="7">
        <v>14305.900991463241</v>
      </c>
      <c r="G8" s="17">
        <v>667.13660484555646</v>
      </c>
    </row>
    <row r="9" spans="1:11" ht="13.5" thickBot="1" x14ac:dyDescent="0.25">
      <c r="A9" s="6">
        <v>1992</v>
      </c>
      <c r="B9" s="7">
        <v>1245012.3733664295</v>
      </c>
      <c r="C9" s="17">
        <v>2.8153583605115267</v>
      </c>
      <c r="D9" s="18">
        <v>3505155.9942974756</v>
      </c>
      <c r="E9" s="7">
        <v>116207.7158797984</v>
      </c>
      <c r="F9" s="7">
        <v>13861.594184437878</v>
      </c>
      <c r="G9" s="17">
        <v>679.05803628694332</v>
      </c>
    </row>
    <row r="10" spans="1:11" ht="13.5" thickBot="1" x14ac:dyDescent="0.25">
      <c r="A10" s="6">
        <v>1993</v>
      </c>
      <c r="B10" s="7">
        <v>1250894.2455158958</v>
      </c>
      <c r="C10" s="17">
        <v>2.8091181967899139</v>
      </c>
      <c r="D10" s="18">
        <v>3513909.7873384929</v>
      </c>
      <c r="E10" s="7">
        <v>114003.90496108047</v>
      </c>
      <c r="F10" s="7">
        <v>13814.546193325299</v>
      </c>
      <c r="G10" s="17">
        <v>685.81401771194692</v>
      </c>
    </row>
    <row r="11" spans="1:11" ht="13.5" thickBot="1" x14ac:dyDescent="0.25">
      <c r="A11" s="6">
        <v>1994</v>
      </c>
      <c r="B11" s="7">
        <v>1254639.9152652812</v>
      </c>
      <c r="C11" s="17">
        <v>2.7973526137274121</v>
      </c>
      <c r="D11" s="18">
        <v>3509670.2462540735</v>
      </c>
      <c r="E11" s="7">
        <v>113781.804719637</v>
      </c>
      <c r="F11" s="7">
        <v>13753.19056373575</v>
      </c>
      <c r="G11" s="17">
        <v>687.72202734219206</v>
      </c>
    </row>
    <row r="12" spans="1:11" ht="13.5" thickBot="1" x14ac:dyDescent="0.25">
      <c r="A12" s="6">
        <v>1995</v>
      </c>
      <c r="B12" s="7">
        <v>1258428.9912021654</v>
      </c>
      <c r="C12" s="17">
        <v>2.760593272488916</v>
      </c>
      <c r="D12" s="18">
        <v>3474010.6070177108</v>
      </c>
      <c r="E12" s="7">
        <v>114604.48936808688</v>
      </c>
      <c r="F12" s="7">
        <v>14026.466569435604</v>
      </c>
      <c r="G12" s="17">
        <v>685.61500359633624</v>
      </c>
    </row>
    <row r="13" spans="1:11" ht="13.5" thickBot="1" x14ac:dyDescent="0.25">
      <c r="A13" s="6">
        <v>1996</v>
      </c>
      <c r="B13" s="7">
        <v>1261631.4785414923</v>
      </c>
      <c r="C13" s="17">
        <v>2.7522862847059644</v>
      </c>
      <c r="D13" s="18">
        <v>3472371.0147430561</v>
      </c>
      <c r="E13" s="7">
        <v>117875.07168868516</v>
      </c>
      <c r="F13" s="7">
        <v>14827.00387933865</v>
      </c>
      <c r="G13" s="17">
        <v>689.54493111393174</v>
      </c>
    </row>
    <row r="14" spans="1:11" ht="13.5" thickBot="1" x14ac:dyDescent="0.25">
      <c r="A14" s="6">
        <v>1997</v>
      </c>
      <c r="B14" s="7">
        <v>1266217.1878244104</v>
      </c>
      <c r="C14" s="17">
        <v>2.7642545923280215</v>
      </c>
      <c r="D14" s="18">
        <v>3500146.6763282996</v>
      </c>
      <c r="E14" s="7">
        <v>120965.23255891135</v>
      </c>
      <c r="F14" s="7">
        <v>15952.801128523452</v>
      </c>
      <c r="G14" s="17">
        <v>691.8818300975978</v>
      </c>
    </row>
    <row r="15" spans="1:11" ht="13.5" thickBot="1" x14ac:dyDescent="0.25">
      <c r="A15" s="6">
        <v>1998</v>
      </c>
      <c r="B15" s="7">
        <v>1270922.4668607567</v>
      </c>
      <c r="C15" s="17">
        <v>2.7767277153491041</v>
      </c>
      <c r="D15" s="18">
        <v>3529005.6377921165</v>
      </c>
      <c r="E15" s="7">
        <v>130692.64216648776</v>
      </c>
      <c r="F15" s="7">
        <v>17577.069699669417</v>
      </c>
      <c r="G15" s="17">
        <v>695.71735622709673</v>
      </c>
    </row>
    <row r="16" spans="1:11" ht="13.5" thickBot="1" x14ac:dyDescent="0.25">
      <c r="A16" s="6">
        <v>1999</v>
      </c>
      <c r="B16" s="7">
        <v>1276757.4479061572</v>
      </c>
      <c r="C16" s="17">
        <v>2.8026250043723482</v>
      </c>
      <c r="D16" s="18">
        <v>3578272.3480204223</v>
      </c>
      <c r="E16" s="7">
        <v>134590.58535885008</v>
      </c>
      <c r="F16" s="7">
        <v>19600.978854635654</v>
      </c>
      <c r="G16" s="17">
        <v>702.40251800636224</v>
      </c>
    </row>
    <row r="17" spans="1:7" ht="13.5" thickBot="1" x14ac:dyDescent="0.25">
      <c r="A17" s="6">
        <v>2000</v>
      </c>
      <c r="B17" s="7">
        <v>1278579.9743728735</v>
      </c>
      <c r="C17" s="17">
        <v>2.8383069311411284</v>
      </c>
      <c r="D17" s="18">
        <v>3629002.4032807732</v>
      </c>
      <c r="E17" s="7">
        <v>138650.19085754378</v>
      </c>
      <c r="F17" s="7">
        <v>22474.050101256787</v>
      </c>
      <c r="G17" s="17">
        <v>711.38960000055181</v>
      </c>
    </row>
    <row r="18" spans="1:7" ht="13.5" thickBot="1" x14ac:dyDescent="0.25">
      <c r="A18" s="6">
        <v>2001</v>
      </c>
      <c r="B18" s="7">
        <v>1278465.2235094309</v>
      </c>
      <c r="C18" s="17">
        <v>2.8603342456105465</v>
      </c>
      <c r="D18" s="18">
        <v>3656837.8606261667</v>
      </c>
      <c r="E18" s="7">
        <v>145063.91081960168</v>
      </c>
      <c r="F18" s="7">
        <v>21000.580724691285</v>
      </c>
      <c r="G18" s="17">
        <v>719.81582931573439</v>
      </c>
    </row>
    <row r="19" spans="1:7" ht="13.5" thickBot="1" x14ac:dyDescent="0.25">
      <c r="A19" s="6">
        <v>2002</v>
      </c>
      <c r="B19" s="7">
        <v>1279355.1466796093</v>
      </c>
      <c r="C19" s="17">
        <v>2.8772454575976556</v>
      </c>
      <c r="D19" s="18">
        <v>3681018.7844380885</v>
      </c>
      <c r="E19" s="7">
        <v>146646.63976225912</v>
      </c>
      <c r="F19" s="7">
        <v>19225.090085089578</v>
      </c>
      <c r="G19" s="17">
        <v>728.21659810532719</v>
      </c>
    </row>
    <row r="20" spans="1:7" ht="13.5" thickBot="1" x14ac:dyDescent="0.25">
      <c r="A20" s="6">
        <v>2003</v>
      </c>
      <c r="B20" s="7">
        <v>1281112.2818168579</v>
      </c>
      <c r="C20" s="17">
        <v>2.8861226235700737</v>
      </c>
      <c r="D20" s="18">
        <v>3697447.1398851136</v>
      </c>
      <c r="E20" s="7">
        <v>148947.93180657551</v>
      </c>
      <c r="F20" s="7">
        <v>20834.112166394149</v>
      </c>
      <c r="G20" s="17">
        <v>739.59734707800283</v>
      </c>
    </row>
    <row r="21" spans="1:7" ht="13.5" thickBot="1" x14ac:dyDescent="0.25">
      <c r="A21" s="6">
        <v>2004</v>
      </c>
      <c r="B21" s="7">
        <v>1283532.835404403</v>
      </c>
      <c r="C21" s="17">
        <v>2.885068428416091</v>
      </c>
      <c r="D21" s="18">
        <v>3703080.0602606302</v>
      </c>
      <c r="E21" s="7">
        <v>152094.67754391144</v>
      </c>
      <c r="F21" s="7">
        <v>21114.565755716423</v>
      </c>
      <c r="G21" s="17">
        <v>746.10785896256186</v>
      </c>
    </row>
    <row r="22" spans="1:7" ht="13.5" thickBot="1" x14ac:dyDescent="0.25">
      <c r="A22" s="6">
        <v>2005</v>
      </c>
      <c r="B22" s="7">
        <v>1286887.0413006118</v>
      </c>
      <c r="C22" s="17">
        <v>2.8674844293039858</v>
      </c>
      <c r="D22" s="18">
        <v>3690128.5532025797</v>
      </c>
      <c r="E22" s="7">
        <v>155568.04643925786</v>
      </c>
      <c r="F22" s="7">
        <v>23035.00750148181</v>
      </c>
      <c r="G22" s="17">
        <v>755.10617920042398</v>
      </c>
    </row>
    <row r="23" spans="1:7" ht="13.5" thickBot="1" x14ac:dyDescent="0.25">
      <c r="A23" s="6">
        <v>2006</v>
      </c>
      <c r="B23" s="7">
        <v>1295655.7101806365</v>
      </c>
      <c r="C23" s="17">
        <v>2.845112582174758</v>
      </c>
      <c r="D23" s="18">
        <v>3686286.3632015008</v>
      </c>
      <c r="E23" s="7">
        <v>163211.6202247536</v>
      </c>
      <c r="F23" s="7">
        <v>23858.041741623401</v>
      </c>
      <c r="G23" s="17">
        <v>764.02024802843641</v>
      </c>
    </row>
    <row r="24" spans="1:7" ht="13.5" thickBot="1" x14ac:dyDescent="0.25">
      <c r="A24" s="6">
        <v>2007</v>
      </c>
      <c r="B24" s="7">
        <v>1301616.806300475</v>
      </c>
      <c r="C24" s="17">
        <v>2.8292854176906479</v>
      </c>
      <c r="D24" s="18">
        <v>3682645.4494870068</v>
      </c>
      <c r="E24" s="7">
        <v>164903.14963139145</v>
      </c>
      <c r="F24" s="7">
        <v>24687.373494421689</v>
      </c>
      <c r="G24" s="17">
        <v>773.99181445046156</v>
      </c>
    </row>
    <row r="25" spans="1:7" ht="13.5" thickBot="1" x14ac:dyDescent="0.25">
      <c r="A25" s="6">
        <v>2008</v>
      </c>
      <c r="B25" s="7">
        <v>1311540.3944925971</v>
      </c>
      <c r="C25" s="17">
        <v>2.8208508425458385</v>
      </c>
      <c r="D25" s="18">
        <v>3699659.8268373441</v>
      </c>
      <c r="E25" s="7">
        <v>165302.47348947194</v>
      </c>
      <c r="F25" s="7">
        <v>25887.71187559942</v>
      </c>
      <c r="G25" s="17">
        <v>781.39031008455561</v>
      </c>
    </row>
    <row r="26" spans="1:7" ht="13.5" thickBot="1" x14ac:dyDescent="0.25">
      <c r="A26" s="6">
        <v>2009</v>
      </c>
      <c r="B26" s="7">
        <v>1316159.9368085018</v>
      </c>
      <c r="C26" s="17">
        <v>2.8143096891409809</v>
      </c>
      <c r="D26" s="18">
        <v>3704081.6626193477</v>
      </c>
      <c r="E26" s="7">
        <v>159394.75797507013</v>
      </c>
      <c r="F26" s="7">
        <v>24383.546096265265</v>
      </c>
      <c r="G26" s="17">
        <v>790.16250385159572</v>
      </c>
    </row>
    <row r="27" spans="1:7" ht="13.5" thickBot="1" x14ac:dyDescent="0.25">
      <c r="A27" s="6">
        <v>2010</v>
      </c>
      <c r="B27" s="7">
        <v>1319660.4533333331</v>
      </c>
      <c r="C27" s="17">
        <v>2.8145444417754426</v>
      </c>
      <c r="D27" s="18">
        <v>3714242.9939601938</v>
      </c>
      <c r="E27" s="7">
        <v>160520.54606241779</v>
      </c>
      <c r="F27" s="7">
        <v>22882.059580640514</v>
      </c>
      <c r="G27" s="17">
        <v>792.62737915908804</v>
      </c>
    </row>
    <row r="28" spans="1:7" ht="13.5" thickBot="1" x14ac:dyDescent="0.25">
      <c r="A28" s="6">
        <v>2011</v>
      </c>
      <c r="B28" s="7">
        <v>1322349.8016971864</v>
      </c>
      <c r="C28" s="17">
        <v>2.8220513602649895</v>
      </c>
      <c r="D28" s="18">
        <v>3731739.0566256838</v>
      </c>
      <c r="E28" s="7">
        <v>165039.3945625078</v>
      </c>
      <c r="F28" s="7">
        <v>21156.353546049355</v>
      </c>
      <c r="G28" s="17">
        <v>794.98259331585268</v>
      </c>
    </row>
    <row r="29" spans="1:7" ht="13.5" thickBot="1" x14ac:dyDescent="0.25">
      <c r="A29" s="6">
        <v>2012</v>
      </c>
      <c r="B29" s="7">
        <v>1325890.5790884718</v>
      </c>
      <c r="C29" s="17">
        <v>2.8410455093982399</v>
      </c>
      <c r="D29" s="18">
        <v>3766915.4756727344</v>
      </c>
      <c r="E29" s="7">
        <v>173667.14644024515</v>
      </c>
      <c r="F29" s="7">
        <v>21583.065876653953</v>
      </c>
      <c r="G29" s="17">
        <v>795.78745084468835</v>
      </c>
    </row>
    <row r="30" spans="1:7" ht="13.5" thickBot="1" x14ac:dyDescent="0.25">
      <c r="A30" s="6">
        <v>2013</v>
      </c>
      <c r="B30" s="7">
        <v>1332074.0805315683</v>
      </c>
      <c r="C30" s="17">
        <v>2.8550357652523681</v>
      </c>
      <c r="D30" s="18">
        <v>3803119.1418832904</v>
      </c>
      <c r="E30" s="7">
        <v>176037.38646342541</v>
      </c>
      <c r="F30" s="7">
        <v>22031.398082270098</v>
      </c>
      <c r="G30" s="17">
        <v>805.55676933315669</v>
      </c>
    </row>
    <row r="31" spans="1:7" ht="13.5" thickBot="1" x14ac:dyDescent="0.25">
      <c r="A31" s="6">
        <v>2014</v>
      </c>
      <c r="B31" s="7">
        <v>1338785.3858585232</v>
      </c>
      <c r="C31" s="17">
        <v>2.8668094713797445</v>
      </c>
      <c r="D31" s="18">
        <v>3838042.6243240004</v>
      </c>
      <c r="E31" s="7">
        <v>181093.70539360889</v>
      </c>
      <c r="F31" s="7">
        <v>22338.343962820501</v>
      </c>
      <c r="G31" s="17">
        <v>816.25948052814965</v>
      </c>
    </row>
    <row r="32" spans="1:7" ht="13.5" thickBot="1" x14ac:dyDescent="0.25">
      <c r="A32" s="6">
        <v>2015</v>
      </c>
      <c r="B32" s="7">
        <v>1370002.1323081516</v>
      </c>
      <c r="C32" s="17">
        <v>2.8260315553522743</v>
      </c>
      <c r="D32" s="18">
        <v>3871669.2568027377</v>
      </c>
      <c r="E32" s="7">
        <v>191449.82939374441</v>
      </c>
      <c r="F32" s="7">
        <v>23421.523626981612</v>
      </c>
      <c r="G32" s="17">
        <v>826.95782433511931</v>
      </c>
    </row>
    <row r="33" spans="1:7" ht="13.5" thickBot="1" x14ac:dyDescent="0.25">
      <c r="A33" s="6">
        <v>2016</v>
      </c>
      <c r="B33" s="7">
        <v>1382124.1578649397</v>
      </c>
      <c r="C33" s="17">
        <v>2.8260691124542054</v>
      </c>
      <c r="D33" s="18">
        <v>3905978.3921188861</v>
      </c>
      <c r="E33" s="7">
        <v>202391.02447937304</v>
      </c>
      <c r="F33" s="7">
        <v>25041.016225143871</v>
      </c>
      <c r="G33" s="17">
        <v>837.78899258249578</v>
      </c>
    </row>
    <row r="34" spans="1:7" ht="13.5" thickBot="1" x14ac:dyDescent="0.25">
      <c r="A34" s="6">
        <v>2017</v>
      </c>
      <c r="B34" s="7">
        <v>1393658.7351907764</v>
      </c>
      <c r="C34" s="17">
        <v>2.8261567671451915</v>
      </c>
      <c r="D34" s="18">
        <v>3938698.0655504214</v>
      </c>
      <c r="E34" s="7">
        <v>213613.73352025356</v>
      </c>
      <c r="F34" s="7">
        <v>26681.065902753951</v>
      </c>
      <c r="G34" s="17">
        <v>849.61794747501585</v>
      </c>
    </row>
    <row r="35" spans="1:7" ht="13.5" thickBot="1" x14ac:dyDescent="0.25">
      <c r="A35" s="6">
        <v>2018</v>
      </c>
      <c r="B35" s="7">
        <v>1404936.2980508667</v>
      </c>
      <c r="C35" s="17">
        <v>2.8262384742023858</v>
      </c>
      <c r="D35" s="18">
        <v>3970685.0193548296</v>
      </c>
      <c r="E35" s="7">
        <v>221871.7992183048</v>
      </c>
      <c r="F35" s="7">
        <v>28104.193317166813</v>
      </c>
      <c r="G35" s="17">
        <v>862.4493936124336</v>
      </c>
    </row>
    <row r="36" spans="1:7" ht="13.5" thickBot="1" x14ac:dyDescent="0.25">
      <c r="A36" s="6">
        <v>2019</v>
      </c>
      <c r="B36" s="7">
        <v>1415921.7897944313</v>
      </c>
      <c r="C36" s="17">
        <v>2.8263357439192944</v>
      </c>
      <c r="D36" s="18">
        <v>4001870.365090183</v>
      </c>
      <c r="E36" s="7">
        <v>228779.95845105531</v>
      </c>
      <c r="F36" s="7">
        <v>29348.355887558155</v>
      </c>
      <c r="G36" s="17">
        <v>875.20782952148306</v>
      </c>
    </row>
    <row r="37" spans="1:7" ht="13.5" thickBot="1" x14ac:dyDescent="0.25">
      <c r="A37" s="6">
        <v>2020</v>
      </c>
      <c r="B37" s="7">
        <v>1426854.4773616455</v>
      </c>
      <c r="C37" s="17">
        <v>2.8264302110650488</v>
      </c>
      <c r="D37" s="18">
        <v>4032904.6016083858</v>
      </c>
      <c r="E37" s="7">
        <v>235619.35676085396</v>
      </c>
      <c r="F37" s="7">
        <v>30578.185542448573</v>
      </c>
      <c r="G37" s="17">
        <v>887.42743445790825</v>
      </c>
    </row>
    <row r="38" spans="1:7" ht="13.5" thickBot="1" x14ac:dyDescent="0.25">
      <c r="A38" s="6">
        <v>2021</v>
      </c>
      <c r="B38" s="7">
        <v>1437850.3120925687</v>
      </c>
      <c r="C38" s="17">
        <v>2.8265316510628899</v>
      </c>
      <c r="D38" s="18">
        <v>4064129.4166203002</v>
      </c>
      <c r="E38" s="7">
        <v>242195.62698438211</v>
      </c>
      <c r="F38" s="7">
        <v>31807.912258532637</v>
      </c>
      <c r="G38" s="17">
        <v>898.99023529925353</v>
      </c>
    </row>
    <row r="39" spans="1:7" ht="13.5" thickBot="1" x14ac:dyDescent="0.25">
      <c r="A39" s="6">
        <v>2022</v>
      </c>
      <c r="B39" s="7">
        <v>1448748.4380162198</v>
      </c>
      <c r="C39" s="17">
        <v>2.8266359730034267</v>
      </c>
      <c r="D39" s="18">
        <v>4095084.4507291717</v>
      </c>
      <c r="E39" s="7">
        <v>249342.98041034117</v>
      </c>
      <c r="F39" s="7">
        <v>33028.661740546879</v>
      </c>
      <c r="G39" s="17">
        <v>910.24465623129277</v>
      </c>
    </row>
    <row r="40" spans="1:7" ht="13.5" thickBot="1" x14ac:dyDescent="0.25">
      <c r="A40" s="6">
        <v>2023</v>
      </c>
      <c r="B40" s="7">
        <v>1459826.5108765024</v>
      </c>
      <c r="C40" s="17">
        <v>2.8267443036564237</v>
      </c>
      <c r="D40" s="18">
        <v>4126556.2739467854</v>
      </c>
      <c r="E40" s="7">
        <v>257379.29872735261</v>
      </c>
      <c r="F40" s="7">
        <v>34457.226957643026</v>
      </c>
      <c r="G40" s="17">
        <v>921.4602520886566</v>
      </c>
    </row>
    <row r="41" spans="1:7" ht="13.5" thickBot="1" x14ac:dyDescent="0.25">
      <c r="A41" s="6">
        <v>2024</v>
      </c>
      <c r="B41" s="7">
        <v>1471142.2770168134</v>
      </c>
      <c r="C41" s="17">
        <v>2.8268559844368037</v>
      </c>
      <c r="D41" s="18">
        <v>4158707.3497429648</v>
      </c>
      <c r="E41" s="7">
        <v>266254.20940248767</v>
      </c>
      <c r="F41" s="7">
        <v>35912.354136337752</v>
      </c>
      <c r="G41" s="17">
        <v>932.70917397620019</v>
      </c>
    </row>
    <row r="42" spans="1:7" ht="13.5" thickBot="1" x14ac:dyDescent="0.25">
      <c r="A42" s="6">
        <v>2025</v>
      </c>
      <c r="B42" s="7">
        <v>1482355.3474206016</v>
      </c>
      <c r="C42" s="17">
        <v>2.826967946275333</v>
      </c>
      <c r="D42" s="18">
        <v>4190571.052147876</v>
      </c>
      <c r="E42" s="7">
        <v>274752.64093381457</v>
      </c>
      <c r="F42" s="7">
        <v>37489.873143861383</v>
      </c>
      <c r="G42" s="17">
        <v>944.23509553429176</v>
      </c>
    </row>
    <row r="43" spans="1:7" ht="13.5" thickBot="1" x14ac:dyDescent="0.25">
      <c r="A43" s="6">
        <v>2026</v>
      </c>
      <c r="B43" s="7">
        <v>1493385.6691859448</v>
      </c>
      <c r="C43" s="17">
        <v>2.8270872823138768</v>
      </c>
      <c r="D43" s="18">
        <v>4221931.632945383</v>
      </c>
      <c r="E43" s="7">
        <v>283783.34119501489</v>
      </c>
      <c r="F43" s="7">
        <v>39076.773904439106</v>
      </c>
      <c r="G43" s="17">
        <v>955.92493348619132</v>
      </c>
    </row>
    <row r="44" spans="1:7" ht="14.1" customHeight="1" x14ac:dyDescent="0.2">
      <c r="A44" s="4"/>
    </row>
    <row r="45" spans="1:7" ht="15.75" x14ac:dyDescent="0.25">
      <c r="A45" s="22" t="s">
        <v>25</v>
      </c>
      <c r="B45" s="22"/>
      <c r="C45" s="22"/>
      <c r="D45" s="22"/>
      <c r="E45" s="22"/>
      <c r="F45" s="22"/>
      <c r="G45" s="22"/>
    </row>
    <row r="46" spans="1:7" x14ac:dyDescent="0.2">
      <c r="A46" s="8" t="s">
        <v>26</v>
      </c>
      <c r="B46" s="13">
        <f>EXP((LN(B17/B7)/10))-1</f>
        <v>4.0237169270926909E-3</v>
      </c>
      <c r="C46" s="13">
        <f t="shared" ref="C46:G46" si="0">EXP((LN(C17/C7)/10))-1</f>
        <v>1.6629139224340062E-3</v>
      </c>
      <c r="D46" s="13">
        <f t="shared" si="0"/>
        <v>5.6933219444248451E-3</v>
      </c>
      <c r="E46" s="13">
        <f t="shared" si="0"/>
        <v>1.7155800627034701E-2</v>
      </c>
      <c r="F46" s="13">
        <f t="shared" si="0"/>
        <v>4.1787257075002637E-2</v>
      </c>
      <c r="G46" s="13">
        <f t="shared" si="0"/>
        <v>9.1974164201984454E-3</v>
      </c>
    </row>
    <row r="47" spans="1:7" x14ac:dyDescent="0.2">
      <c r="A47" s="8" t="s">
        <v>27</v>
      </c>
      <c r="B47" s="13">
        <f>EXP((LN(B30/B17)/13))-1</f>
        <v>3.1578308229698315E-3</v>
      </c>
      <c r="C47" s="13">
        <f t="shared" ref="C47:G47" si="1">EXP((LN(C30/C17)/13))-1</f>
        <v>4.5215194877146203E-4</v>
      </c>
      <c r="D47" s="13">
        <f t="shared" si="1"/>
        <v>3.6114105911018157E-3</v>
      </c>
      <c r="E47" s="13">
        <f t="shared" si="1"/>
        <v>1.8534458009739074E-2</v>
      </c>
      <c r="F47" s="13">
        <f t="shared" si="1"/>
        <v>-1.5290370089484639E-3</v>
      </c>
      <c r="G47" s="13">
        <f t="shared" si="1"/>
        <v>9.6084395503792663E-3</v>
      </c>
    </row>
    <row r="48" spans="1:7" x14ac:dyDescent="0.2">
      <c r="A48" s="8" t="s">
        <v>28</v>
      </c>
      <c r="B48" s="13">
        <f>EXP((LN(B32/B30)/2))-1</f>
        <v>1.413654395988595E-2</v>
      </c>
      <c r="C48" s="13">
        <f t="shared" ref="C48:G48" si="2">EXP((LN(C32/C30)/2))-1</f>
        <v>-5.0924492802788546E-3</v>
      </c>
      <c r="D48" s="13">
        <f t="shared" si="2"/>
        <v>8.9721050464928176E-3</v>
      </c>
      <c r="E48" s="13">
        <f t="shared" si="2"/>
        <v>4.285766065184049E-2</v>
      </c>
      <c r="F48" s="13">
        <f t="shared" si="2"/>
        <v>3.1066182627226047E-2</v>
      </c>
      <c r="G48" s="13">
        <f t="shared" si="2"/>
        <v>1.3196321977759107E-2</v>
      </c>
    </row>
    <row r="49" spans="1:7" x14ac:dyDescent="0.2">
      <c r="A49" s="16" t="s">
        <v>60</v>
      </c>
      <c r="B49" s="13">
        <f>EXP((LN(B43/B30)/13))-1</f>
        <v>8.8317422514463395E-3</v>
      </c>
      <c r="C49" s="13">
        <f t="shared" ref="C49:G49" si="3">EXP((LN(C43/C30)/13))-1</f>
        <v>-7.5643817875858943E-4</v>
      </c>
      <c r="D49" s="13">
        <f t="shared" si="3"/>
        <v>8.0686234056637218E-3</v>
      </c>
      <c r="E49" s="13">
        <f t="shared" si="3"/>
        <v>3.7414850102437835E-2</v>
      </c>
      <c r="F49" s="13">
        <f t="shared" si="3"/>
        <v>4.5067536579846967E-2</v>
      </c>
      <c r="G49" s="13">
        <f t="shared" si="3"/>
        <v>1.3252095590154722E-2</v>
      </c>
    </row>
    <row r="50" spans="1:7" ht="14.1" customHeight="1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80" workbookViewId="0">
      <selection activeCell="A4" sqref="A4:E4"/>
    </sheetView>
  </sheetViews>
  <sheetFormatPr defaultRowHeight="12.75" x14ac:dyDescent="0.2"/>
  <cols>
    <col min="1" max="1" width="14.28515625" style="1" bestFit="1" customWidth="1"/>
    <col min="2" max="5" width="25.7109375" style="1" bestFit="1" customWidth="1"/>
    <col min="6" max="16384" width="9.140625" style="1"/>
  </cols>
  <sheetData>
    <row r="1" spans="1:7" ht="15.95" customHeight="1" x14ac:dyDescent="0.25">
      <c r="A1" s="21" t="s">
        <v>77</v>
      </c>
      <c r="B1" s="21"/>
      <c r="C1" s="21"/>
      <c r="D1" s="21"/>
      <c r="E1" s="21"/>
    </row>
    <row r="2" spans="1:7" ht="15.75" customHeight="1" x14ac:dyDescent="0.25">
      <c r="A2" s="24" t="s">
        <v>62</v>
      </c>
      <c r="B2" s="24"/>
      <c r="C2" s="24"/>
      <c r="D2" s="24"/>
      <c r="E2" s="24"/>
    </row>
    <row r="3" spans="1:7" ht="15.75" customHeight="1" x14ac:dyDescent="0.25">
      <c r="A3" s="21" t="s">
        <v>58</v>
      </c>
      <c r="B3" s="21"/>
      <c r="C3" s="21"/>
      <c r="D3" s="21"/>
      <c r="E3" s="21"/>
    </row>
    <row r="4" spans="1:7" ht="15.75" customHeight="1" x14ac:dyDescent="0.25">
      <c r="A4" s="25" t="s">
        <v>79</v>
      </c>
      <c r="B4" s="25"/>
      <c r="C4" s="25"/>
      <c r="D4" s="25"/>
      <c r="E4" s="25"/>
      <c r="F4" s="27"/>
      <c r="G4" s="27"/>
    </row>
    <row r="5" spans="1:7" ht="14.1" customHeight="1" thickBot="1" x14ac:dyDescent="0.25">
      <c r="A5" s="4"/>
    </row>
    <row r="6" spans="1:7" ht="13.5" thickBot="1" x14ac:dyDescent="0.25">
      <c r="A6" s="5" t="s">
        <v>12</v>
      </c>
      <c r="B6" s="5" t="s">
        <v>13</v>
      </c>
      <c r="C6" s="5" t="s">
        <v>15</v>
      </c>
      <c r="D6" s="5" t="s">
        <v>59</v>
      </c>
      <c r="E6" s="19" t="s">
        <v>19</v>
      </c>
    </row>
    <row r="7" spans="1:7" ht="13.5" thickBot="1" x14ac:dyDescent="0.25">
      <c r="A7" s="6">
        <v>1990</v>
      </c>
      <c r="B7" s="12">
        <v>14.109751908184904</v>
      </c>
      <c r="C7" s="12">
        <v>13.886941910669007</v>
      </c>
      <c r="D7" s="12">
        <v>11.673530769475825</v>
      </c>
      <c r="E7" s="12">
        <v>15.526320968287219</v>
      </c>
    </row>
    <row r="8" spans="1:7" ht="13.5" thickBot="1" x14ac:dyDescent="0.25">
      <c r="A8" s="6">
        <v>1991</v>
      </c>
      <c r="B8" s="12">
        <v>13.767348121778483</v>
      </c>
      <c r="C8" s="12">
        <v>12.793091178641838</v>
      </c>
      <c r="D8" s="12">
        <v>11.416084562906693</v>
      </c>
      <c r="E8" s="12">
        <v>15.696614025393917</v>
      </c>
    </row>
    <row r="9" spans="1:7" ht="13.5" thickBot="1" x14ac:dyDescent="0.25">
      <c r="A9" s="6">
        <v>1992</v>
      </c>
      <c r="B9" s="12">
        <v>13.765917975981218</v>
      </c>
      <c r="C9" s="12">
        <v>13.147948703461269</v>
      </c>
      <c r="D9" s="12">
        <v>11.781175976852227</v>
      </c>
      <c r="E9" s="12">
        <v>15.82354594726317</v>
      </c>
    </row>
    <row r="10" spans="1:7" ht="13.5" thickBot="1" x14ac:dyDescent="0.25">
      <c r="A10" s="6">
        <v>1993</v>
      </c>
      <c r="B10" s="12">
        <v>14.436936333359903</v>
      </c>
      <c r="C10" s="12">
        <v>13.377407876100223</v>
      </c>
      <c r="D10" s="12">
        <v>12.603857047862396</v>
      </c>
      <c r="E10" s="12">
        <v>16.291961854601364</v>
      </c>
    </row>
    <row r="11" spans="1:7" ht="13.5" thickBot="1" x14ac:dyDescent="0.25">
      <c r="A11" s="6">
        <v>1994</v>
      </c>
      <c r="B11" s="12">
        <v>14.294231521709897</v>
      </c>
      <c r="C11" s="12">
        <v>14.243163811801397</v>
      </c>
      <c r="D11" s="12">
        <v>11.939517563919074</v>
      </c>
      <c r="E11" s="12">
        <v>15.912700099766896</v>
      </c>
    </row>
    <row r="12" spans="1:7" ht="13.5" thickBot="1" x14ac:dyDescent="0.25">
      <c r="A12" s="6">
        <v>1995</v>
      </c>
      <c r="B12" s="12">
        <v>13.838313534734208</v>
      </c>
      <c r="C12" s="12">
        <v>13.029766243150631</v>
      </c>
      <c r="D12" s="12">
        <v>11.627758904473051</v>
      </c>
      <c r="E12" s="12">
        <v>16.461337511231282</v>
      </c>
    </row>
    <row r="13" spans="1:7" ht="13.5" thickBot="1" x14ac:dyDescent="0.25">
      <c r="A13" s="6">
        <v>1996</v>
      </c>
      <c r="B13" s="12">
        <v>13.462912408265955</v>
      </c>
      <c r="C13" s="12">
        <v>12.636728055683347</v>
      </c>
      <c r="D13" s="12">
        <v>11.264031962740022</v>
      </c>
      <c r="E13" s="12">
        <v>14.957830255149849</v>
      </c>
    </row>
    <row r="14" spans="1:7" ht="13.5" thickBot="1" x14ac:dyDescent="0.25">
      <c r="A14" s="6">
        <v>1997</v>
      </c>
      <c r="B14" s="12">
        <v>13.829377695835982</v>
      </c>
      <c r="C14" s="12">
        <v>12.885560124797477</v>
      </c>
      <c r="D14" s="12">
        <v>12.138145827507953</v>
      </c>
      <c r="E14" s="12">
        <v>13.906918685690963</v>
      </c>
    </row>
    <row r="15" spans="1:7" ht="13.5" thickBot="1" x14ac:dyDescent="0.25">
      <c r="A15" s="6">
        <v>1998</v>
      </c>
      <c r="B15" s="12">
        <v>13.795996280813931</v>
      </c>
      <c r="C15" s="12">
        <v>12.993798774196748</v>
      </c>
      <c r="D15" s="12">
        <v>11.201709169780129</v>
      </c>
      <c r="E15" s="12">
        <v>14.015606558555017</v>
      </c>
    </row>
    <row r="16" spans="1:7" ht="13.5" thickBot="1" x14ac:dyDescent="0.25">
      <c r="A16" s="6">
        <v>1999</v>
      </c>
      <c r="B16" s="12">
        <v>14.72686832790292</v>
      </c>
      <c r="C16" s="12">
        <v>13.918965769590876</v>
      </c>
      <c r="D16" s="12">
        <v>12.030701789589966</v>
      </c>
      <c r="E16" s="12">
        <v>12.762541700476241</v>
      </c>
    </row>
    <row r="17" spans="1:5" ht="13.5" thickBot="1" x14ac:dyDescent="0.25">
      <c r="A17" s="6">
        <v>2000</v>
      </c>
      <c r="B17" s="12">
        <v>14.414801435648066</v>
      </c>
      <c r="C17" s="12">
        <v>13.624015358741618</v>
      </c>
      <c r="D17" s="12">
        <v>11.775756669801758</v>
      </c>
      <c r="E17" s="12">
        <v>12.183687203193584</v>
      </c>
    </row>
    <row r="18" spans="1:5" ht="13.5" thickBot="1" x14ac:dyDescent="0.25">
      <c r="A18" s="6">
        <v>2001</v>
      </c>
      <c r="B18" s="12">
        <v>12.813056047668507</v>
      </c>
      <c r="C18" s="12">
        <v>12.31897289870173</v>
      </c>
      <c r="D18" s="12">
        <v>10.577704744833158</v>
      </c>
      <c r="E18" s="12">
        <v>14.811809926398398</v>
      </c>
    </row>
    <row r="19" spans="1:5" ht="13.5" thickBot="1" x14ac:dyDescent="0.25">
      <c r="A19" s="6">
        <v>2002</v>
      </c>
      <c r="B19" s="12">
        <v>11.20869650866401</v>
      </c>
      <c r="C19" s="12">
        <v>13.179845634097649</v>
      </c>
      <c r="D19" s="12">
        <v>10.333689743209108</v>
      </c>
      <c r="E19" s="12">
        <v>15.463845888988612</v>
      </c>
    </row>
    <row r="20" spans="1:5" ht="13.5" thickBot="1" x14ac:dyDescent="0.25">
      <c r="A20" s="6">
        <v>2003</v>
      </c>
      <c r="B20" s="12">
        <v>12.445515714445333</v>
      </c>
      <c r="C20" s="12">
        <v>11.88086611141116</v>
      </c>
      <c r="D20" s="12">
        <v>10.630572772472643</v>
      </c>
      <c r="E20" s="12">
        <v>14.960686936508221</v>
      </c>
    </row>
    <row r="21" spans="1:5" ht="13.5" thickBot="1" x14ac:dyDescent="0.25">
      <c r="A21" s="6">
        <v>2004</v>
      </c>
      <c r="B21" s="12">
        <v>12.1322603045405</v>
      </c>
      <c r="C21" s="12">
        <v>11.503821554107912</v>
      </c>
      <c r="D21" s="12">
        <v>10.167137015945231</v>
      </c>
      <c r="E21" s="12">
        <v>12.881578715898808</v>
      </c>
    </row>
    <row r="22" spans="1:5" ht="13.5" thickBot="1" x14ac:dyDescent="0.25">
      <c r="A22" s="6">
        <v>2005</v>
      </c>
      <c r="B22" s="12">
        <v>11.699578009546448</v>
      </c>
      <c r="C22" s="12">
        <v>11.180616053531473</v>
      </c>
      <c r="D22" s="12">
        <v>10.003623145813959</v>
      </c>
      <c r="E22" s="12">
        <v>12.507561809289918</v>
      </c>
    </row>
    <row r="23" spans="1:5" ht="13.5" thickBot="1" x14ac:dyDescent="0.25">
      <c r="A23" s="6">
        <v>2006</v>
      </c>
      <c r="B23" s="12">
        <v>11.367583968969775</v>
      </c>
      <c r="C23" s="12">
        <v>10.790434039158006</v>
      </c>
      <c r="D23" s="12">
        <v>9.8534958823103889</v>
      </c>
      <c r="E23" s="12">
        <v>14.39306752374724</v>
      </c>
    </row>
    <row r="24" spans="1:5" ht="13.5" thickBot="1" x14ac:dyDescent="0.25">
      <c r="A24" s="6">
        <v>2007</v>
      </c>
      <c r="B24" s="12">
        <v>11.362958786376733</v>
      </c>
      <c r="C24" s="12">
        <v>10.845032440448772</v>
      </c>
      <c r="D24" s="12">
        <v>9.8418448601345023</v>
      </c>
      <c r="E24" s="12">
        <v>13.615623471978889</v>
      </c>
    </row>
    <row r="25" spans="1:5" ht="13.5" thickBot="1" x14ac:dyDescent="0.25">
      <c r="A25" s="6">
        <v>2008</v>
      </c>
      <c r="B25" s="12">
        <v>11.859351679773152</v>
      </c>
      <c r="C25" s="12">
        <v>11.342603993268265</v>
      </c>
      <c r="D25" s="12">
        <v>10.396746784565538</v>
      </c>
      <c r="E25" s="12">
        <v>12.636353741459857</v>
      </c>
    </row>
    <row r="26" spans="1:5" ht="13.5" thickBot="1" x14ac:dyDescent="0.25">
      <c r="A26" s="6">
        <v>2009</v>
      </c>
      <c r="B26" s="12">
        <v>12.709953924775919</v>
      </c>
      <c r="C26" s="12">
        <v>12.530869727446547</v>
      </c>
      <c r="D26" s="12">
        <v>11.086190023640601</v>
      </c>
      <c r="E26" s="12">
        <v>14.029743022411788</v>
      </c>
    </row>
    <row r="27" spans="1:5" ht="13.5" thickBot="1" x14ac:dyDescent="0.25">
      <c r="A27" s="6">
        <v>2010</v>
      </c>
      <c r="B27" s="12">
        <v>12.945083021873822</v>
      </c>
      <c r="C27" s="12">
        <v>12.974407302272741</v>
      </c>
      <c r="D27" s="12">
        <v>11.606907872042823</v>
      </c>
      <c r="E27" s="12">
        <v>14.029743022411788</v>
      </c>
    </row>
    <row r="28" spans="1:5" ht="13.5" thickBot="1" x14ac:dyDescent="0.25">
      <c r="A28" s="6">
        <v>2011</v>
      </c>
      <c r="B28" s="12">
        <v>12.849593787446123</v>
      </c>
      <c r="C28" s="12">
        <v>12.977248212521239</v>
      </c>
      <c r="D28" s="12">
        <v>12.017658911769548</v>
      </c>
      <c r="E28" s="12">
        <v>14.029743022411788</v>
      </c>
    </row>
    <row r="29" spans="1:5" ht="13.5" thickBot="1" x14ac:dyDescent="0.25">
      <c r="A29" s="6">
        <v>2012</v>
      </c>
      <c r="B29" s="12">
        <v>13.221413993153595</v>
      </c>
      <c r="C29" s="12">
        <v>12.928144335314652</v>
      </c>
      <c r="D29" s="12">
        <v>11.900189793401864</v>
      </c>
      <c r="E29" s="12">
        <v>14.029743022411788</v>
      </c>
    </row>
    <row r="30" spans="1:5" ht="13.5" thickBot="1" x14ac:dyDescent="0.25">
      <c r="A30" s="6">
        <v>2013</v>
      </c>
      <c r="B30" s="12">
        <v>14.116999999999999</v>
      </c>
      <c r="C30" s="12">
        <v>13.824</v>
      </c>
      <c r="D30" s="12">
        <v>12.629000000000001</v>
      </c>
      <c r="E30" s="12">
        <v>15.099808168188956</v>
      </c>
    </row>
    <row r="31" spans="1:5" ht="13.5" thickBot="1" x14ac:dyDescent="0.25">
      <c r="A31" s="6">
        <v>2014</v>
      </c>
      <c r="B31" s="12">
        <v>15.409204608440888</v>
      </c>
      <c r="C31" s="12">
        <v>15.089384749386332</v>
      </c>
      <c r="D31" s="12">
        <v>13.785</v>
      </c>
      <c r="E31" s="12">
        <v>15.673600878580137</v>
      </c>
    </row>
    <row r="32" spans="1:5" ht="13.5" thickBot="1" x14ac:dyDescent="0.25">
      <c r="A32" s="6">
        <v>2015</v>
      </c>
      <c r="B32" s="12">
        <v>14.687799898307887</v>
      </c>
      <c r="C32" s="12">
        <v>14.38295287909671</v>
      </c>
      <c r="D32" s="12">
        <v>13.139634831460674</v>
      </c>
      <c r="E32" s="12">
        <v>14.939818065912528</v>
      </c>
    </row>
    <row r="33" spans="1:5" ht="13.5" thickBot="1" x14ac:dyDescent="0.25">
      <c r="A33" s="6">
        <v>2016</v>
      </c>
      <c r="B33" s="12">
        <v>14.678181168839449</v>
      </c>
      <c r="C33" s="12">
        <v>14.373533787492851</v>
      </c>
      <c r="D33" s="12">
        <v>13.131029962546819</v>
      </c>
      <c r="E33" s="12">
        <v>14.930034295076963</v>
      </c>
    </row>
    <row r="34" spans="1:5" ht="13.5" thickBot="1" x14ac:dyDescent="0.25">
      <c r="A34" s="6">
        <v>2017</v>
      </c>
      <c r="B34" s="12">
        <v>15.00521797076641</v>
      </c>
      <c r="C34" s="12">
        <v>14.693782902024147</v>
      </c>
      <c r="D34" s="12">
        <v>13.42359550561798</v>
      </c>
      <c r="E34" s="12">
        <v>15.262682503486278</v>
      </c>
    </row>
    <row r="35" spans="1:5" ht="13.5" thickBot="1" x14ac:dyDescent="0.25">
      <c r="A35" s="6">
        <v>2018</v>
      </c>
      <c r="B35" s="12">
        <v>15.216830019072093</v>
      </c>
      <c r="C35" s="12">
        <v>14.901002917309105</v>
      </c>
      <c r="D35" s="12">
        <v>13.612902621722851</v>
      </c>
      <c r="E35" s="12">
        <v>15.47792546186878</v>
      </c>
    </row>
    <row r="36" spans="1:5" ht="13.5" thickBot="1" x14ac:dyDescent="0.25">
      <c r="A36" s="6">
        <v>2019</v>
      </c>
      <c r="B36" s="12">
        <v>15.409204608440895</v>
      </c>
      <c r="C36" s="12">
        <v>15.089384749386339</v>
      </c>
      <c r="D36" s="12">
        <v>13.785000000000005</v>
      </c>
      <c r="E36" s="12">
        <v>15.673600878580144</v>
      </c>
    </row>
    <row r="37" spans="1:5" ht="13.5" thickBot="1" x14ac:dyDescent="0.25">
      <c r="A37" s="6">
        <v>2020</v>
      </c>
      <c r="B37" s="12">
        <v>15.428442067377771</v>
      </c>
      <c r="C37" s="12">
        <v>15.108222932594058</v>
      </c>
      <c r="D37" s="12">
        <v>13.802209737827718</v>
      </c>
      <c r="E37" s="12">
        <v>15.693168420251277</v>
      </c>
    </row>
    <row r="38" spans="1:5" ht="13.5" thickBot="1" x14ac:dyDescent="0.25">
      <c r="A38" s="6">
        <v>2021</v>
      </c>
      <c r="B38" s="12">
        <v>15.495773173656854</v>
      </c>
      <c r="C38" s="12">
        <v>15.174156573821092</v>
      </c>
      <c r="D38" s="12">
        <v>13.862443820224724</v>
      </c>
      <c r="E38" s="12">
        <v>15.761654816100256</v>
      </c>
    </row>
    <row r="39" spans="1:5" ht="13.5" thickBot="1" x14ac:dyDescent="0.25">
      <c r="A39" s="6">
        <v>2022</v>
      </c>
      <c r="B39" s="12">
        <v>15.553485550467496</v>
      </c>
      <c r="C39" s="12">
        <v>15.230671123444264</v>
      </c>
      <c r="D39" s="12">
        <v>13.914073033707872</v>
      </c>
      <c r="E39" s="12">
        <v>15.820357441113666</v>
      </c>
    </row>
    <row r="40" spans="1:5" ht="13.5" thickBot="1" x14ac:dyDescent="0.25">
      <c r="A40" s="6">
        <v>2023</v>
      </c>
      <c r="B40" s="12">
        <v>15.630435386215018</v>
      </c>
      <c r="C40" s="12">
        <v>15.306023856275159</v>
      </c>
      <c r="D40" s="12">
        <v>13.982911985018735</v>
      </c>
      <c r="E40" s="12">
        <v>15.898627607798213</v>
      </c>
    </row>
    <row r="41" spans="1:5" ht="13.5" thickBot="1" x14ac:dyDescent="0.25">
      <c r="A41" s="6">
        <v>2024</v>
      </c>
      <c r="B41" s="12">
        <v>15.745860139836298</v>
      </c>
      <c r="C41" s="12">
        <v>15.419052955521497</v>
      </c>
      <c r="D41" s="12">
        <v>14.086170411985027</v>
      </c>
      <c r="E41" s="12">
        <v>16.016032857825028</v>
      </c>
    </row>
    <row r="42" spans="1:5" ht="13.5" thickBot="1" x14ac:dyDescent="0.25">
      <c r="A42" s="6">
        <v>2025</v>
      </c>
      <c r="B42" s="12">
        <v>15.822809975583819</v>
      </c>
      <c r="C42" s="12">
        <v>15.494405688352391</v>
      </c>
      <c r="D42" s="12">
        <v>14.155009363295889</v>
      </c>
      <c r="E42" s="12">
        <v>16.094303024509575</v>
      </c>
    </row>
    <row r="43" spans="1:5" ht="13.5" thickBot="1" x14ac:dyDescent="0.25">
      <c r="A43" s="6">
        <v>2026</v>
      </c>
      <c r="B43" s="12">
        <v>15.900135864285513</v>
      </c>
      <c r="C43" s="12">
        <v>15.570126669114041</v>
      </c>
      <c r="D43" s="12">
        <v>14.224184729762822</v>
      </c>
      <c r="E43" s="12">
        <v>16.172955696590257</v>
      </c>
    </row>
    <row r="44" spans="1:5" ht="14.1" customHeight="1" x14ac:dyDescent="0.2">
      <c r="A44" s="4"/>
    </row>
    <row r="45" spans="1:5" ht="15.75" x14ac:dyDescent="0.25">
      <c r="A45" s="22" t="s">
        <v>25</v>
      </c>
      <c r="B45" s="22"/>
      <c r="C45" s="22"/>
      <c r="D45" s="22"/>
    </row>
    <row r="46" spans="1:5" x14ac:dyDescent="0.2">
      <c r="A46" s="8" t="s">
        <v>26</v>
      </c>
      <c r="B46" s="13">
        <f>EXP((LN(B17/B7)/10))-1</f>
        <v>2.1412264719700147E-3</v>
      </c>
      <c r="C46" s="13">
        <f t="shared" ref="C46:E46" si="0">EXP((LN(C17/C7)/10))-1</f>
        <v>-1.9096639688542805E-3</v>
      </c>
      <c r="D46" s="13">
        <f t="shared" si="0"/>
        <v>8.7227491700359039E-4</v>
      </c>
      <c r="E46" s="13">
        <f t="shared" si="0"/>
        <v>-2.3952354667230114E-2</v>
      </c>
    </row>
    <row r="47" spans="1:5" x14ac:dyDescent="0.2">
      <c r="A47" s="8" t="s">
        <v>27</v>
      </c>
      <c r="B47" s="13">
        <f>EXP((LN(B30/B17)/13))-1</f>
        <v>-1.6045429769632191E-3</v>
      </c>
      <c r="C47" s="13">
        <f t="shared" ref="C47:E47" si="1">EXP((LN(C30/C17)/13))-1</f>
        <v>1.1215624329701246E-3</v>
      </c>
      <c r="D47" s="13">
        <f t="shared" si="1"/>
        <v>5.3954926107817602E-3</v>
      </c>
      <c r="E47" s="13">
        <f t="shared" si="1"/>
        <v>1.6643453441848921E-2</v>
      </c>
    </row>
    <row r="48" spans="1:5" x14ac:dyDescent="0.2">
      <c r="A48" s="8" t="s">
        <v>28</v>
      </c>
      <c r="B48" s="13">
        <f>EXP((LN(B32/B30)/2))-1</f>
        <v>2.0016427645231261E-2</v>
      </c>
      <c r="C48" s="13">
        <f t="shared" ref="C48:E48" si="2">EXP((LN(C32/C30)/2))-1</f>
        <v>2.0016427645231261E-2</v>
      </c>
      <c r="D48" s="13">
        <f t="shared" si="2"/>
        <v>2.0016427645231261E-2</v>
      </c>
      <c r="E48" s="13">
        <f t="shared" si="2"/>
        <v>-5.3118607412558916E-3</v>
      </c>
    </row>
    <row r="49" spans="1:5" x14ac:dyDescent="0.2">
      <c r="A49" s="16" t="s">
        <v>60</v>
      </c>
      <c r="B49" s="13">
        <f>EXP((LN(B43/B30)/13))-1</f>
        <v>9.1918269111697093E-3</v>
      </c>
      <c r="C49" s="13">
        <f t="shared" ref="C49:E49" si="3">EXP((LN(C43/C30)/13))-1</f>
        <v>9.1918269111697093E-3</v>
      </c>
      <c r="D49" s="13">
        <f t="shared" si="3"/>
        <v>9.1918269111697093E-3</v>
      </c>
      <c r="E49" s="13">
        <f t="shared" si="3"/>
        <v>5.2953871190832835E-3</v>
      </c>
    </row>
    <row r="50" spans="1:5" ht="14.1" customHeight="1" x14ac:dyDescent="0.2">
      <c r="A50" s="4"/>
    </row>
  </sheetData>
  <mergeCells count="5">
    <mergeCell ref="A45:D45"/>
    <mergeCell ref="A1:E1"/>
    <mergeCell ref="A2:E2"/>
    <mergeCell ref="A3:E3"/>
    <mergeCell ref="A4:E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Z5JXHV6S7NA6-3-72947</_dlc_DocId>
    <_dlc_DocIdUrl xmlns="8eef3743-c7b3-4cbe-8837-b6e805be353c">
      <Url>http://efilingspinternal/_layouts/DocIdRedir.aspx?ID=Z5JXHV6S7NA6-3-72947</Url>
      <Description>Z5JXHV6S7NA6-3-72947</Description>
    </_dlc_DocIdUrl>
  </documentManagement>
</p:properties>
</file>

<file path=customXml/itemProps1.xml><?xml version="1.0" encoding="utf-8"?>
<ds:datastoreItem xmlns:ds="http://schemas.openxmlformats.org/officeDocument/2006/customXml" ds:itemID="{8BDC1F90-19F8-48EB-AB24-617AF5552A05}"/>
</file>

<file path=customXml/itemProps2.xml><?xml version="1.0" encoding="utf-8"?>
<ds:datastoreItem xmlns:ds="http://schemas.openxmlformats.org/officeDocument/2006/customXml" ds:itemID="{A14DC8E9-02AA-497B-9EBE-4B104E384595}"/>
</file>

<file path=customXml/itemProps3.xml><?xml version="1.0" encoding="utf-8"?>
<ds:datastoreItem xmlns:ds="http://schemas.openxmlformats.org/officeDocument/2006/customXml" ds:itemID="{AC5C6922-1866-450E-AF0E-EA82247E658D}"/>
</file>

<file path=customXml/itemProps4.xml><?xml version="1.0" encoding="utf-8"?>
<ds:datastoreItem xmlns:ds="http://schemas.openxmlformats.org/officeDocument/2006/customXml" ds:itemID="{261248AF-8997-4C20-89F0-EC2AA5F26F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1.1-High</vt:lpstr>
      <vt:lpstr>Form 1.1b-High</vt:lpstr>
      <vt:lpstr>Form 1.2-High</vt:lpstr>
      <vt:lpstr>Form 1.4-High</vt:lpstr>
      <vt:lpstr>Form 1.5-High</vt:lpstr>
      <vt:lpstr>Form 1.7a-High</vt:lpstr>
      <vt:lpstr>Form 2.2-High</vt:lpstr>
      <vt:lpstr>Form 2.3-High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LADWP High Demand Case</dc:title>
  <cp:lastModifiedBy>Mitchell, Jann@Energy</cp:lastModifiedBy>
  <dcterms:created xsi:type="dcterms:W3CDTF">2014-11-20T23:26:49Z</dcterms:created>
  <dcterms:modified xsi:type="dcterms:W3CDTF">2015-06-23T22:17:39Z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7936814a-d5a9-4cf3-bfd1-1e6e8b2aac63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http://efilingspinternal/PendingDocuments/15-IEPR-03/20150624T131832_LADWP_High_Demand_Case.xlsx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596400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