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List of Forms" sheetId="1" r:id="rId1"/>
    <sheet name="Form 1.1-High" sheetId="2" r:id="rId2"/>
    <sheet name="Form 1.1b-High" sheetId="3" r:id="rId3"/>
    <sheet name="Form 1.2-High" sheetId="4" r:id="rId4"/>
    <sheet name="Form 1.4-High" sheetId="5" r:id="rId5"/>
    <sheet name="Form 1.5-High" sheetId="6" r:id="rId6"/>
    <sheet name="Form 1.7a-High" sheetId="7" r:id="rId7"/>
    <sheet name="Form 2.2-High" sheetId="8" r:id="rId8"/>
    <sheet name="Form 2.3-High" sheetId="9" r:id="rId9"/>
  </sheets>
  <calcPr calcId="145621"/>
</workbook>
</file>

<file path=xl/calcChain.xml><?xml version="1.0" encoding="utf-8"?>
<calcChain xmlns="http://schemas.openxmlformats.org/spreadsheetml/2006/main">
  <c r="C46" i="9" l="1"/>
  <c r="D46" i="9"/>
  <c r="E46" i="9"/>
  <c r="C47" i="9"/>
  <c r="D47" i="9"/>
  <c r="E47" i="9"/>
  <c r="C48" i="9"/>
  <c r="D48" i="9"/>
  <c r="E48" i="9"/>
  <c r="C49" i="9"/>
  <c r="D49" i="9"/>
  <c r="E49" i="9"/>
  <c r="B49" i="9"/>
  <c r="B48" i="9"/>
  <c r="B47" i="9"/>
  <c r="B46" i="9"/>
  <c r="C46" i="8"/>
  <c r="D46" i="8"/>
  <c r="E46" i="8"/>
  <c r="F46" i="8"/>
  <c r="G46" i="8"/>
  <c r="C47" i="8"/>
  <c r="D47" i="8"/>
  <c r="E47" i="8"/>
  <c r="F47" i="8"/>
  <c r="G47" i="8"/>
  <c r="C48" i="8"/>
  <c r="D48" i="8"/>
  <c r="E48" i="8"/>
  <c r="F48" i="8"/>
  <c r="G48" i="8"/>
  <c r="C49" i="8"/>
  <c r="D49" i="8"/>
  <c r="E49" i="8"/>
  <c r="F49" i="8"/>
  <c r="G49" i="8"/>
  <c r="B49" i="8"/>
  <c r="B48" i="8"/>
  <c r="B47" i="8"/>
  <c r="B46" i="8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7" i="7"/>
  <c r="H41" i="7" l="1"/>
  <c r="H39" i="7"/>
  <c r="H43" i="7"/>
  <c r="H37" i="7"/>
  <c r="H42" i="7"/>
  <c r="H38" i="7"/>
  <c r="H34" i="7"/>
  <c r="H30" i="7"/>
  <c r="H26" i="7"/>
  <c r="H22" i="7"/>
  <c r="H18" i="7"/>
  <c r="H14" i="7"/>
  <c r="H10" i="7"/>
  <c r="H7" i="7"/>
  <c r="H40" i="7"/>
  <c r="H36" i="7"/>
  <c r="H32" i="7"/>
  <c r="H28" i="7"/>
  <c r="H24" i="7"/>
  <c r="H20" i="7"/>
  <c r="H16" i="7"/>
  <c r="H12" i="7"/>
  <c r="H8" i="7"/>
  <c r="H35" i="7"/>
  <c r="H31" i="7"/>
  <c r="H27" i="7"/>
  <c r="H23" i="7"/>
  <c r="H19" i="7"/>
  <c r="H15" i="7"/>
  <c r="H11" i="7"/>
  <c r="H33" i="7"/>
  <c r="H29" i="7"/>
  <c r="H25" i="7"/>
  <c r="H21" i="7"/>
  <c r="H17" i="7"/>
  <c r="H13" i="7"/>
  <c r="H9" i="7"/>
  <c r="C48" i="5"/>
  <c r="D48" i="5"/>
  <c r="H48" i="5"/>
  <c r="I48" i="5"/>
  <c r="C49" i="5"/>
  <c r="D49" i="5"/>
  <c r="H49" i="5"/>
  <c r="I49" i="5"/>
  <c r="C50" i="5"/>
  <c r="D50" i="5"/>
  <c r="E50" i="5"/>
  <c r="F50" i="5"/>
  <c r="G50" i="5"/>
  <c r="H50" i="5"/>
  <c r="I50" i="5"/>
  <c r="C51" i="5"/>
  <c r="D51" i="5"/>
  <c r="E51" i="5"/>
  <c r="F51" i="5"/>
  <c r="G51" i="5"/>
  <c r="H51" i="5"/>
  <c r="I51" i="5"/>
  <c r="B51" i="5"/>
  <c r="B50" i="5"/>
  <c r="B49" i="5"/>
  <c r="B48" i="5"/>
  <c r="C46" i="4"/>
  <c r="D46" i="4"/>
  <c r="H46" i="4"/>
  <c r="C47" i="4"/>
  <c r="D47" i="4"/>
  <c r="H47" i="4"/>
  <c r="C48" i="4"/>
  <c r="D48" i="4"/>
  <c r="E48" i="4"/>
  <c r="F48" i="4"/>
  <c r="G48" i="4"/>
  <c r="H48" i="4"/>
  <c r="C49" i="4"/>
  <c r="D49" i="4"/>
  <c r="E49" i="4"/>
  <c r="F49" i="4"/>
  <c r="G49" i="4"/>
  <c r="H49" i="4"/>
  <c r="B49" i="4"/>
  <c r="B48" i="4"/>
  <c r="B47" i="4"/>
  <c r="B46" i="4"/>
  <c r="I51" i="3"/>
  <c r="I50" i="3"/>
  <c r="I49" i="3"/>
  <c r="I48" i="3"/>
  <c r="H51" i="3"/>
  <c r="H50" i="3"/>
  <c r="H49" i="3"/>
  <c r="H48" i="3"/>
  <c r="G51" i="3"/>
  <c r="G50" i="3"/>
  <c r="G49" i="3"/>
  <c r="G48" i="3"/>
  <c r="F51" i="3"/>
  <c r="F50" i="3"/>
  <c r="F49" i="3"/>
  <c r="F48" i="3"/>
  <c r="E51" i="3"/>
  <c r="E50" i="3"/>
  <c r="E49" i="3"/>
  <c r="E48" i="3"/>
  <c r="D51" i="3"/>
  <c r="D50" i="3"/>
  <c r="D49" i="3"/>
  <c r="D48" i="3"/>
  <c r="C51" i="3"/>
  <c r="C50" i="3"/>
  <c r="C49" i="3"/>
  <c r="C48" i="3"/>
  <c r="B51" i="3"/>
  <c r="B50" i="3"/>
  <c r="B49" i="3"/>
  <c r="B48" i="3"/>
  <c r="K52" i="2"/>
  <c r="K51" i="2"/>
  <c r="K50" i="2"/>
  <c r="K49" i="2"/>
  <c r="J52" i="2"/>
  <c r="J51" i="2"/>
  <c r="J50" i="2"/>
  <c r="J49" i="2"/>
  <c r="I52" i="2"/>
  <c r="I51" i="2"/>
  <c r="I50" i="2"/>
  <c r="I49" i="2"/>
  <c r="H52" i="2"/>
  <c r="H51" i="2"/>
  <c r="H50" i="2"/>
  <c r="H49" i="2"/>
  <c r="G52" i="2"/>
  <c r="G51" i="2"/>
  <c r="G50" i="2"/>
  <c r="G49" i="2"/>
  <c r="F52" i="2"/>
  <c r="F51" i="2"/>
  <c r="F50" i="2"/>
  <c r="F49" i="2"/>
  <c r="E52" i="2"/>
  <c r="E51" i="2"/>
  <c r="D52" i="2"/>
  <c r="D51" i="2"/>
  <c r="D50" i="2"/>
  <c r="D49" i="2"/>
  <c r="C52" i="2"/>
  <c r="C51" i="2"/>
  <c r="B52" i="2"/>
  <c r="B51" i="2"/>
  <c r="B50" i="2"/>
  <c r="B49" i="2"/>
</calcChain>
</file>

<file path=xl/comments1.xml><?xml version="1.0" encoding="utf-8"?>
<comments xmlns="http://schemas.openxmlformats.org/spreadsheetml/2006/main">
  <authors>
    <author>ckavalec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 High Economic Growth Scenario, February 2015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Household Population divided by Number of Households</t>
        </r>
      </text>
    </comment>
    <comment ref="D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Insight, February 2015</t>
        </r>
      </text>
    </comment>
    <comment ref="E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 High Economic Growth Scenario, February 2015</t>
        </r>
      </text>
    </comment>
    <comment ref="F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 High Economic Growth Scenario, February 2015</t>
        </r>
      </text>
    </comment>
    <comment ref="G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Sources: Energy Commission staff analysis using Global Insight High Economic Growth Scenario</t>
        </r>
      </text>
    </comment>
  </commentList>
</comments>
</file>

<file path=xl/sharedStrings.xml><?xml version="1.0" encoding="utf-8"?>
<sst xmlns="http://schemas.openxmlformats.org/spreadsheetml/2006/main" count="165" uniqueCount="80">
  <si>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</si>
  <si>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</si>
  <si>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</si>
  <si>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</si>
  <si>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1.2:  Net Energy for Load (equals consumption plus losses minus self-generation)</t>
  </si>
  <si>
    <t>Form 1.4:  Net Peak Demand (equals sum of peaks by sector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</si>
  <si>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</si>
  <si>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</si>
  <si>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</si>
  <si>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</si>
  <si>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</si>
  <si>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</si>
  <si>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</si>
  <si>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</si>
  <si>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 Electric
Vehicles*</t>
  </si>
  <si>
    <t>Commercial</t>
  </si>
  <si>
    <t>Commercial 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</si>
  <si>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</si>
  <si>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</si>
  <si>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</si>
  <si>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</si>
  <si>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</si>
  <si>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</si>
  <si>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</si>
  <si>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2013. Consumption includes self-generation.</t>
  </si>
  <si>
    <t>Annual Growth Rates (%)</t>
  </si>
  <si>
    <t>1990-2000</t>
  </si>
  <si>
    <t>2000-2013</t>
  </si>
  <si>
    <t>2013-2015</t>
  </si>
  <si>
    <t>Electricity Sales by Sector (GWh)</t>
  </si>
  <si>
    <t>Total Sales</t>
  </si>
  <si>
    <t>Last historic year is 2013. Sales excludes self-generation.</t>
  </si>
  <si>
    <t>Net Energy for Load (GWh)</t>
  </si>
  <si>
    <t>Net Losses</t>
  </si>
  <si>
    <t>Gross
Generation</t>
  </si>
  <si>
    <t>Non-PV
Self Generation</t>
  </si>
  <si>
    <t>PV</t>
  </si>
  <si>
    <t>Total
Private
Supply</t>
  </si>
  <si>
    <t>Net Energy
for Load</t>
  </si>
  <si>
    <t>Peak Demand (MW)</t>
  </si>
  <si>
    <t>Total End
Use Load</t>
  </si>
  <si>
    <t>Non-PV Self
Generation</t>
  </si>
  <si>
    <t>Total Private
Supply</t>
  </si>
  <si>
    <t>Net Peak
Demand</t>
  </si>
  <si>
    <t>Load Factor
(%)</t>
  </si>
  <si>
    <t>Last historic year is 2014.</t>
  </si>
  <si>
    <t>2000-2014</t>
  </si>
  <si>
    <t>2014-2016</t>
  </si>
  <si>
    <t>Extreme Tempreature Peak Demand (MW)</t>
  </si>
  <si>
    <t>1-in-2
Temperatures</t>
  </si>
  <si>
    <t>1-in-5
Multiplier</t>
  </si>
  <si>
    <t>1-in-5
Temperatures</t>
  </si>
  <si>
    <t>1-in-10
Multiplier</t>
  </si>
  <si>
    <t>1-in-10
Temperatures</t>
  </si>
  <si>
    <t>1-in-20
Multiplier</t>
  </si>
  <si>
    <t>1-in-20
Temperatures</t>
  </si>
  <si>
    <t>Private Supply by Sector (GWh)</t>
  </si>
  <si>
    <t>Planning Area Economic and Demographic Assumptions</t>
  </si>
  <si>
    <t>Electricity Prices (2013 cents/kWh)</t>
  </si>
  <si>
    <t>Industrial</t>
  </si>
  <si>
    <t>2013-2026</t>
  </si>
  <si>
    <t>--</t>
  </si>
  <si>
    <t>California Energy Demand 2016-2026 Preliminary Forecast - High Demand Case</t>
  </si>
  <si>
    <t>2014-2026</t>
  </si>
  <si>
    <t>Number of Households</t>
  </si>
  <si>
    <t>Persons per Household</t>
  </si>
  <si>
    <t>Household Population</t>
  </si>
  <si>
    <t>Household Income (million 2013$)</t>
  </si>
  <si>
    <t>Manufacturing Output (million 2009$)</t>
  </si>
  <si>
    <t>Commercial Floor Space (million sq. ft.)</t>
  </si>
  <si>
    <t>Form 1.1 - IID Planning Area</t>
  </si>
  <si>
    <t>Form 1.1b - IID Planning Area</t>
  </si>
  <si>
    <t>Form 1.2 - IID Planning Area</t>
  </si>
  <si>
    <t>Form 1.4 - IID Planning Area</t>
  </si>
  <si>
    <t>Form 1.5 - IID Planning Area</t>
  </si>
  <si>
    <t>Form 1.7a - IID Planning Area</t>
  </si>
  <si>
    <t>Form 2.2 - IID Planning Area</t>
  </si>
  <si>
    <t>Form 2.3 - IID Planning Area</t>
  </si>
  <si>
    <t>June 2015</t>
  </si>
  <si>
    <t>Prepared for California Energy Commission July 7, 2015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</si>
</sst>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;[Black]\-#,##0;[Black]0;"/>
    <numFmt numFmtId="165" formatCode="##0.00%;[Black]\-##0.00%;[Black]\-\-;"/>
    <numFmt numFmtId="166" formatCode="#,##0.00;[Black]\-#,##0.00;[Black]0;"/>
    <numFmt numFmtId="167" formatCode="#,###.###;[Black]\-#,###.###;[Black]0;"/>
    <numFmt numFmtId="168" formatCode="_(* #,##0_);_(* \(#,##0\);_(* &quot;-&quot;??_);_(@_)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</font>
    <font>
      <b/>
      <sz val="12"/>
      <color indexed="8"/>
      <name val="Arial"/>
    </font>
    <font>
      <sz val="10"/>
      <name val="Arial"/>
    </font>
    <font>
      <b/>
      <sz val="10"/>
      <name val="Arial"/>
    </font>
    <font>
      <b/>
      <sz val="12"/>
      <name val="Arial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rgb="FF0070C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left" wrapText="1"/>
    </xf>
    <xf numFmtId="0" fontId="20" fillId="33" borderId="0" xfId="0" applyNumberFormat="1" applyFont="1" applyFill="1" applyBorder="1" applyAlignment="1" applyProtection="1"/>
    <xf numFmtId="0" fontId="18" fillId="34" borderId="11" xfId="0" applyNumberFormat="1" applyFont="1" applyFill="1" applyBorder="1" applyAlignment="1" applyProtection="1">
      <alignment horizontal="center" wrapText="1"/>
    </xf>
    <xf numFmtId="0" fontId="18" fillId="0" borderId="12" xfId="0" applyNumberFormat="1" applyFont="1" applyFill="1" applyBorder="1" applyAlignment="1" applyProtection="1">
      <alignment horizontal="right" wrapText="1"/>
    </xf>
    <xf numFmtId="164" fontId="18" fillId="0" borderId="12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left" wrapText="1"/>
    </xf>
    <xf numFmtId="165" fontId="18" fillId="0" borderId="10" xfId="0" applyNumberFormat="1" applyFont="1" applyFill="1" applyBorder="1" applyAlignment="1" applyProtection="1">
      <alignment horizontal="right" wrapText="1"/>
    </xf>
    <xf numFmtId="166" fontId="18" fillId="0" borderId="12" xfId="0" applyNumberFormat="1" applyFont="1" applyFill="1" applyBorder="1" applyAlignment="1" applyProtection="1">
      <alignment horizontal="right" wrapText="1"/>
    </xf>
    <xf numFmtId="167" fontId="18" fillId="0" borderId="12" xfId="0" applyNumberFormat="1" applyFont="1" applyFill="1" applyBorder="1" applyAlignment="1" applyProtection="1">
      <alignment horizontal="right" wrapText="1"/>
    </xf>
    <xf numFmtId="4" fontId="18" fillId="0" borderId="12" xfId="0" applyNumberFormat="1" applyFont="1" applyFill="1" applyBorder="1" applyAlignment="1" applyProtection="1">
      <alignment horizontal="right" wrapText="1"/>
    </xf>
    <xf numFmtId="10" fontId="0" fillId="0" borderId="0" xfId="0" applyNumberFormat="1"/>
    <xf numFmtId="10" fontId="0" fillId="0" borderId="0" xfId="0" quotePrefix="1" applyNumberFormat="1" applyAlignment="1">
      <alignment horizontal="center"/>
    </xf>
    <xf numFmtId="0" fontId="18" fillId="33" borderId="0" xfId="0" quotePrefix="1" applyNumberFormat="1" applyFont="1" applyFill="1" applyBorder="1" applyAlignment="1" applyProtection="1">
      <alignment horizontal="left" wrapText="1"/>
    </xf>
    <xf numFmtId="0" fontId="25" fillId="0" borderId="10" xfId="0" applyNumberFormat="1" applyFont="1" applyFill="1" applyBorder="1" applyAlignment="1" applyProtection="1">
      <alignment horizontal="left" wrapText="1"/>
    </xf>
    <xf numFmtId="2" fontId="18" fillId="0" borderId="12" xfId="0" applyNumberFormat="1" applyFont="1" applyFill="1" applyBorder="1" applyAlignment="1" applyProtection="1">
      <alignment horizontal="right" wrapText="1"/>
    </xf>
    <xf numFmtId="168" fontId="18" fillId="0" borderId="12" xfId="42" applyNumberFormat="1" applyFont="1" applyFill="1" applyBorder="1" applyAlignment="1" applyProtection="1">
      <alignment horizontal="right" wrapText="1"/>
    </xf>
    <xf numFmtId="0" fontId="25" fillId="34" borderId="11" xfId="0" applyNumberFormat="1" applyFont="1" applyFill="1" applyBorder="1" applyAlignment="1" applyProtection="1">
      <alignment horizontal="center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22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0" fontId="26" fillId="33" borderId="0" xfId="0" applyNumberFormat="1" applyFont="1" applyFill="1" applyBorder="1" applyAlignment="1" applyProtection="1">
      <alignment horizontal="center" wrapText="1"/>
    </xf>
    <xf numFmtId="0" fontId="27" fillId="33" borderId="0" xfId="0" applyNumberFormat="1" applyFont="1" applyFill="1" applyBorder="1" applyAlignment="1" applyProtection="1">
      <alignment horizontal="center" wrapText="1"/>
    </xf>
    <xf numFmtId="0" fontId="19" fillId="33" borderId="0" xfId="0" applyNumberFormat="1" applyFont="1" applyFill="1" applyBorder="1" applyAlignment="1" applyProtection="1">
      <alignment wrapText="1"/>
    </xf>
    <xf numFmtId="0" fontId="27" fillId="33" borderId="0" xfId="0" applyNumberFormat="1" applyFont="1" applyFill="1" applyBorder="1" applyAlignment="1" applyProtection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80" workbookViewId="0">
      <selection activeCell="A2" sqref="A2:K2"/>
    </sheetView>
  </sheetViews>
  <sheetFormatPr defaultRowHeight="12.75" x14ac:dyDescent="0.2"/>
  <cols>
    <col min="1" max="1" width="107.140625" style="1" bestFit="1" customWidth="1"/>
    <col min="2" max="16384" width="9.140625" style="1"/>
  </cols>
  <sheetData>
    <row r="1" spans="1:11" ht="15.75" x14ac:dyDescent="0.25">
      <c r="A1" s="21" t="s">
        <v>62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" x14ac:dyDescent="0.25">
      <c r="A2" s="25" t="s">
        <v>79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">
      <c r="A3" s="15" t="s">
        <v>78</v>
      </c>
    </row>
    <row r="4" spans="1:11" x14ac:dyDescent="0.2">
      <c r="A4" s="2" t="s">
        <v>0</v>
      </c>
    </row>
    <row r="5" spans="1:11" x14ac:dyDescent="0.2">
      <c r="A5" s="2" t="s">
        <v>1</v>
      </c>
    </row>
    <row r="6" spans="1:11" x14ac:dyDescent="0.2">
      <c r="A6" s="2" t="s">
        <v>0</v>
      </c>
    </row>
    <row r="7" spans="1:11" x14ac:dyDescent="0.2">
      <c r="A7" s="2" t="s">
        <v>2</v>
      </c>
    </row>
    <row r="8" spans="1:11" x14ac:dyDescent="0.2">
      <c r="A8" s="2" t="s">
        <v>3</v>
      </c>
    </row>
    <row r="9" spans="1:11" x14ac:dyDescent="0.2">
      <c r="A9" s="2" t="s">
        <v>4</v>
      </c>
    </row>
    <row r="10" spans="1:11" x14ac:dyDescent="0.2">
      <c r="A10" s="2" t="s">
        <v>5</v>
      </c>
    </row>
    <row r="11" spans="1:11" x14ac:dyDescent="0.2">
      <c r="A11" s="2" t="s">
        <v>6</v>
      </c>
    </row>
    <row r="12" spans="1:11" x14ac:dyDescent="0.2">
      <c r="A12" s="2" t="s">
        <v>7</v>
      </c>
    </row>
    <row r="13" spans="1:11" x14ac:dyDescent="0.2">
      <c r="A13" s="2" t="s">
        <v>8</v>
      </c>
    </row>
    <row r="14" spans="1:11" x14ac:dyDescent="0.2">
      <c r="A14" s="2" t="s">
        <v>9</v>
      </c>
    </row>
    <row r="15" spans="1:11" x14ac:dyDescent="0.2">
      <c r="A15" s="3" t="s">
        <v>10</v>
      </c>
    </row>
  </sheetData>
  <mergeCells count="2">
    <mergeCell ref="A1:K1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="80" workbookViewId="0">
      <selection activeCell="A4" sqref="A4:K4"/>
    </sheetView>
  </sheetViews>
  <sheetFormatPr defaultRowHeight="12.75" x14ac:dyDescent="0.2"/>
  <cols>
    <col min="1" max="2" width="14.28515625" style="1" bestFit="1" customWidth="1"/>
    <col min="3" max="3" width="22.85546875" style="1" bestFit="1" customWidth="1"/>
    <col min="4" max="4" width="14.28515625" style="1" bestFit="1" customWidth="1"/>
    <col min="5" max="5" width="22.85546875" style="1" bestFit="1" customWidth="1"/>
    <col min="6" max="6" width="17.140625" style="1" bestFit="1" customWidth="1"/>
    <col min="7" max="8" width="14.28515625" style="1" bestFit="1" customWidth="1"/>
    <col min="9" max="9" width="11.42578125" style="1" bestFit="1" customWidth="1"/>
    <col min="10" max="10" width="14.28515625" style="1" bestFit="1" customWidth="1"/>
    <col min="11" max="11" width="17.140625" style="1" bestFit="1" customWidth="1"/>
    <col min="12" max="16384" width="9.140625" style="1"/>
  </cols>
  <sheetData>
    <row r="1" spans="1:11" ht="15.95" customHeight="1" x14ac:dyDescent="0.25">
      <c r="A1" s="21" t="s">
        <v>70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.95" customHeight="1" x14ac:dyDescent="0.25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.95" customHeight="1" x14ac:dyDescent="0.25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.95" customHeight="1" x14ac:dyDescent="0.25">
      <c r="A4" s="25" t="s">
        <v>79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14</v>
      </c>
      <c r="D6" s="5" t="s">
        <v>15</v>
      </c>
      <c r="E6" s="5" t="s">
        <v>16</v>
      </c>
      <c r="F6" s="5" t="s">
        <v>17</v>
      </c>
      <c r="G6" s="5" t="s">
        <v>18</v>
      </c>
      <c r="H6" s="5" t="s">
        <v>19</v>
      </c>
      <c r="I6" s="5" t="s">
        <v>20</v>
      </c>
      <c r="J6" s="5" t="s">
        <v>21</v>
      </c>
      <c r="K6" s="5" t="s">
        <v>22</v>
      </c>
    </row>
    <row r="7" spans="1:11" ht="13.5" thickBot="1" x14ac:dyDescent="0.25">
      <c r="A7" s="6">
        <v>1990</v>
      </c>
      <c r="B7" s="7">
        <v>766.95646399999987</v>
      </c>
      <c r="C7" s="7">
        <v>0</v>
      </c>
      <c r="D7" s="7">
        <v>585.52074622367763</v>
      </c>
      <c r="E7" s="7">
        <v>0</v>
      </c>
      <c r="F7" s="7">
        <v>67.135303448937577</v>
      </c>
      <c r="G7" s="7">
        <v>33.493628999999999</v>
      </c>
      <c r="H7" s="7">
        <v>187.80562700000002</v>
      </c>
      <c r="I7" s="7">
        <v>276.54358246493041</v>
      </c>
      <c r="J7" s="7">
        <v>3.2338350000000005</v>
      </c>
      <c r="K7" s="7">
        <v>1920.6891871375456</v>
      </c>
    </row>
    <row r="8" spans="1:11" ht="13.5" thickBot="1" x14ac:dyDescent="0.25">
      <c r="A8" s="6">
        <v>1991</v>
      </c>
      <c r="B8" s="7">
        <v>765.16530000000012</v>
      </c>
      <c r="C8" s="7">
        <v>0</v>
      </c>
      <c r="D8" s="7">
        <v>604.78123767871068</v>
      </c>
      <c r="E8" s="7">
        <v>0</v>
      </c>
      <c r="F8" s="7">
        <v>67.276366416974597</v>
      </c>
      <c r="G8" s="7">
        <v>32.919664999999995</v>
      </c>
      <c r="H8" s="7">
        <v>182.53161800000001</v>
      </c>
      <c r="I8" s="7">
        <v>293.1088814286702</v>
      </c>
      <c r="J8" s="7">
        <v>3.2169000000000008</v>
      </c>
      <c r="K8" s="7">
        <v>1948.9999685243552</v>
      </c>
    </row>
    <row r="9" spans="1:11" ht="13.5" thickBot="1" x14ac:dyDescent="0.25">
      <c r="A9" s="6">
        <v>1992</v>
      </c>
      <c r="B9" s="7">
        <v>846.78480204900438</v>
      </c>
      <c r="C9" s="7">
        <v>0</v>
      </c>
      <c r="D9" s="7">
        <v>674.4057190964761</v>
      </c>
      <c r="E9" s="7">
        <v>0</v>
      </c>
      <c r="F9" s="7">
        <v>68.623000000000005</v>
      </c>
      <c r="G9" s="7">
        <v>35.58</v>
      </c>
      <c r="H9" s="7">
        <v>176.99261100000001</v>
      </c>
      <c r="I9" s="7">
        <v>293.05133962887578</v>
      </c>
      <c r="J9" s="7">
        <v>5.5684319999999987</v>
      </c>
      <c r="K9" s="7">
        <v>2101.0059037743563</v>
      </c>
    </row>
    <row r="10" spans="1:11" ht="13.5" thickBot="1" x14ac:dyDescent="0.25">
      <c r="A10" s="6">
        <v>1993</v>
      </c>
      <c r="B10" s="7">
        <v>831.6156269999999</v>
      </c>
      <c r="C10" s="7">
        <v>0</v>
      </c>
      <c r="D10" s="7">
        <v>701.69483329682157</v>
      </c>
      <c r="E10" s="7">
        <v>0</v>
      </c>
      <c r="F10" s="7">
        <v>66.673000000000016</v>
      </c>
      <c r="G10" s="7">
        <v>34.950000000000003</v>
      </c>
      <c r="H10" s="7">
        <v>182.525206</v>
      </c>
      <c r="I10" s="7">
        <v>328.03231525296269</v>
      </c>
      <c r="J10" s="7">
        <v>6.9247939999999994</v>
      </c>
      <c r="K10" s="7">
        <v>2152.415775549784</v>
      </c>
    </row>
    <row r="11" spans="1:11" ht="13.5" thickBot="1" x14ac:dyDescent="0.25">
      <c r="A11" s="6">
        <v>1994</v>
      </c>
      <c r="B11" s="7">
        <v>885.31304699999987</v>
      </c>
      <c r="C11" s="7">
        <v>0</v>
      </c>
      <c r="D11" s="7">
        <v>744.16209288454354</v>
      </c>
      <c r="E11" s="7">
        <v>0</v>
      </c>
      <c r="F11" s="7">
        <v>72.022999999999996</v>
      </c>
      <c r="G11" s="7">
        <v>35.22</v>
      </c>
      <c r="H11" s="7">
        <v>198.88939600000015</v>
      </c>
      <c r="I11" s="7">
        <v>349.67062736379444</v>
      </c>
      <c r="J11" s="7">
        <v>7.1144349999999985</v>
      </c>
      <c r="K11" s="7">
        <v>2292.3925982483374</v>
      </c>
    </row>
    <row r="12" spans="1:11" ht="13.5" thickBot="1" x14ac:dyDescent="0.25">
      <c r="A12" s="6">
        <v>1995</v>
      </c>
      <c r="B12" s="7">
        <v>866.69902100000002</v>
      </c>
      <c r="C12" s="7">
        <v>0</v>
      </c>
      <c r="D12" s="7">
        <v>764.67509749345879</v>
      </c>
      <c r="E12" s="7">
        <v>0</v>
      </c>
      <c r="F12" s="7">
        <v>77.504000000000005</v>
      </c>
      <c r="G12" s="7">
        <v>34.409999999999997</v>
      </c>
      <c r="H12" s="7">
        <v>208.64214500000006</v>
      </c>
      <c r="I12" s="7">
        <v>368.82131986559472</v>
      </c>
      <c r="J12" s="7">
        <v>2.7107700000000001</v>
      </c>
      <c r="K12" s="7">
        <v>2323.4623533590538</v>
      </c>
    </row>
    <row r="13" spans="1:11" ht="13.5" thickBot="1" x14ac:dyDescent="0.25">
      <c r="A13" s="6">
        <v>1996</v>
      </c>
      <c r="B13" s="7">
        <v>937.97601300000031</v>
      </c>
      <c r="C13" s="7">
        <v>0</v>
      </c>
      <c r="D13" s="7">
        <v>791.27665578341498</v>
      </c>
      <c r="E13" s="7">
        <v>0</v>
      </c>
      <c r="F13" s="7">
        <v>88.150999999999996</v>
      </c>
      <c r="G13" s="7">
        <v>32.909999999999997</v>
      </c>
      <c r="H13" s="7">
        <v>210.00219000000004</v>
      </c>
      <c r="I13" s="7">
        <v>337.8270917849095</v>
      </c>
      <c r="J13" s="7">
        <v>6.9569039999999989</v>
      </c>
      <c r="K13" s="7">
        <v>2405.0998545683251</v>
      </c>
    </row>
    <row r="14" spans="1:11" ht="13.5" thickBot="1" x14ac:dyDescent="0.25">
      <c r="A14" s="6">
        <v>1997</v>
      </c>
      <c r="B14" s="7">
        <v>949.74659700000007</v>
      </c>
      <c r="C14" s="7">
        <v>0</v>
      </c>
      <c r="D14" s="7">
        <v>814.42902749243854</v>
      </c>
      <c r="E14" s="7">
        <v>0</v>
      </c>
      <c r="F14" s="7">
        <v>91.710000000000022</v>
      </c>
      <c r="G14" s="7">
        <v>30.720000000000002</v>
      </c>
      <c r="H14" s="7">
        <v>221.71488399999996</v>
      </c>
      <c r="I14" s="7">
        <v>327.53392532352348</v>
      </c>
      <c r="J14" s="7">
        <v>7.1877900000000006</v>
      </c>
      <c r="K14" s="7">
        <v>2443.0422238159617</v>
      </c>
    </row>
    <row r="15" spans="1:11" ht="13.5" thickBot="1" x14ac:dyDescent="0.25">
      <c r="A15" s="6">
        <v>1998</v>
      </c>
      <c r="B15" s="7">
        <v>918.17730822789758</v>
      </c>
      <c r="C15" s="7">
        <v>0</v>
      </c>
      <c r="D15" s="7">
        <v>825.12160566951366</v>
      </c>
      <c r="E15" s="7">
        <v>0</v>
      </c>
      <c r="F15" s="7">
        <v>98.991</v>
      </c>
      <c r="G15" s="7">
        <v>28.94</v>
      </c>
      <c r="H15" s="7">
        <v>229.20823000000004</v>
      </c>
      <c r="I15" s="7">
        <v>278.27419032454594</v>
      </c>
      <c r="J15" s="7">
        <v>9.5753019999999989</v>
      </c>
      <c r="K15" s="7">
        <v>2388.2876362219577</v>
      </c>
    </row>
    <row r="16" spans="1:11" ht="13.5" thickBot="1" x14ac:dyDescent="0.25">
      <c r="A16" s="6">
        <v>1999</v>
      </c>
      <c r="B16" s="7">
        <v>994.28363044558944</v>
      </c>
      <c r="C16" s="7">
        <v>0</v>
      </c>
      <c r="D16" s="7">
        <v>857.72086266289682</v>
      </c>
      <c r="E16" s="7">
        <v>0</v>
      </c>
      <c r="F16" s="7">
        <v>108.051</v>
      </c>
      <c r="G16" s="7">
        <v>29.49</v>
      </c>
      <c r="H16" s="7">
        <v>240.95525399999997</v>
      </c>
      <c r="I16" s="7">
        <v>173.96908116259135</v>
      </c>
      <c r="J16" s="7">
        <v>9.0574699999999986</v>
      </c>
      <c r="K16" s="7">
        <v>2413.5272982710781</v>
      </c>
    </row>
    <row r="17" spans="1:11" ht="13.5" thickBot="1" x14ac:dyDescent="0.25">
      <c r="A17" s="6">
        <v>2000</v>
      </c>
      <c r="B17" s="7">
        <v>1144.73</v>
      </c>
      <c r="C17" s="7">
        <v>0</v>
      </c>
      <c r="D17" s="7">
        <v>964.29000000000076</v>
      </c>
      <c r="E17" s="7">
        <v>0</v>
      </c>
      <c r="F17" s="7">
        <v>121.12100000000001</v>
      </c>
      <c r="G17" s="7">
        <v>34.500000000000007</v>
      </c>
      <c r="H17" s="7">
        <v>254.13000000000019</v>
      </c>
      <c r="I17" s="7">
        <v>167.06000000000009</v>
      </c>
      <c r="J17" s="7">
        <v>9.0900000000000052</v>
      </c>
      <c r="K17" s="7">
        <v>2694.9210000000012</v>
      </c>
    </row>
    <row r="18" spans="1:11" ht="13.5" thickBot="1" x14ac:dyDescent="0.25">
      <c r="A18" s="6">
        <v>2001</v>
      </c>
      <c r="B18" s="7">
        <v>1126.4204521552497</v>
      </c>
      <c r="C18" s="7">
        <v>0</v>
      </c>
      <c r="D18" s="7">
        <v>1014.3010550289154</v>
      </c>
      <c r="E18" s="7">
        <v>0</v>
      </c>
      <c r="F18" s="7">
        <v>110.88100000000003</v>
      </c>
      <c r="G18" s="7">
        <v>36.590000000000003</v>
      </c>
      <c r="H18" s="7">
        <v>264.02999999999986</v>
      </c>
      <c r="I18" s="7">
        <v>192.80999999999995</v>
      </c>
      <c r="J18" s="7">
        <v>9.0599999999999969</v>
      </c>
      <c r="K18" s="7">
        <v>2754.0925071841648</v>
      </c>
    </row>
    <row r="19" spans="1:11" ht="13.5" thickBot="1" x14ac:dyDescent="0.25">
      <c r="A19" s="6">
        <v>2002</v>
      </c>
      <c r="B19" s="7">
        <v>1146.0532672240724</v>
      </c>
      <c r="C19" s="7">
        <v>0</v>
      </c>
      <c r="D19" s="7">
        <v>1005.2676235228363</v>
      </c>
      <c r="E19" s="7">
        <v>0</v>
      </c>
      <c r="F19" s="7">
        <v>113.94100000000002</v>
      </c>
      <c r="G19" s="7">
        <v>36.53</v>
      </c>
      <c r="H19" s="7">
        <v>259.24000000000012</v>
      </c>
      <c r="I19" s="7">
        <v>169.73000000000005</v>
      </c>
      <c r="J19" s="7">
        <v>8.0600000000000041</v>
      </c>
      <c r="K19" s="7">
        <v>2738.821890746909</v>
      </c>
    </row>
    <row r="20" spans="1:11" ht="13.5" thickBot="1" x14ac:dyDescent="0.25">
      <c r="A20" s="6">
        <v>2003</v>
      </c>
      <c r="B20" s="7">
        <v>1168.8341924935457</v>
      </c>
      <c r="C20" s="7">
        <v>0</v>
      </c>
      <c r="D20" s="7">
        <v>1070.8562816839712</v>
      </c>
      <c r="E20" s="7">
        <v>0</v>
      </c>
      <c r="F20" s="7">
        <v>104.14200000000001</v>
      </c>
      <c r="G20" s="7">
        <v>40.67</v>
      </c>
      <c r="H20" s="7">
        <v>264.15999999999997</v>
      </c>
      <c r="I20" s="7">
        <v>177.47999999999996</v>
      </c>
      <c r="J20" s="7">
        <v>7.9999999999999991</v>
      </c>
      <c r="K20" s="7">
        <v>2834.1424741775168</v>
      </c>
    </row>
    <row r="21" spans="1:11" ht="13.5" thickBot="1" x14ac:dyDescent="0.25">
      <c r="A21" s="6">
        <v>2004</v>
      </c>
      <c r="B21" s="7">
        <v>1334.9313195703335</v>
      </c>
      <c r="C21" s="7">
        <v>0</v>
      </c>
      <c r="D21" s="7">
        <v>1067.8316857091756</v>
      </c>
      <c r="E21" s="7">
        <v>0</v>
      </c>
      <c r="F21" s="7">
        <v>98.682000000000002</v>
      </c>
      <c r="G21" s="7">
        <v>43.5</v>
      </c>
      <c r="H21" s="7">
        <v>266.61</v>
      </c>
      <c r="I21" s="7">
        <v>156.96</v>
      </c>
      <c r="J21" s="7">
        <v>8.08</v>
      </c>
      <c r="K21" s="7">
        <v>2976.5950052795092</v>
      </c>
    </row>
    <row r="22" spans="1:11" ht="13.5" thickBot="1" x14ac:dyDescent="0.25">
      <c r="A22" s="6">
        <v>2005</v>
      </c>
      <c r="B22" s="7">
        <v>1363.7837055884149</v>
      </c>
      <c r="C22" s="7">
        <v>0</v>
      </c>
      <c r="D22" s="7">
        <v>1236.1284329449047</v>
      </c>
      <c r="E22" s="7">
        <v>0</v>
      </c>
      <c r="F22" s="7">
        <v>153.09200000000001</v>
      </c>
      <c r="G22" s="7">
        <v>51.230000000000004</v>
      </c>
      <c r="H22" s="7">
        <v>266.69999999999993</v>
      </c>
      <c r="I22" s="7">
        <v>153.09</v>
      </c>
      <c r="J22" s="7">
        <v>8.1599999999999984</v>
      </c>
      <c r="K22" s="7">
        <v>3232.1841385333196</v>
      </c>
    </row>
    <row r="23" spans="1:11" ht="13.5" thickBot="1" x14ac:dyDescent="0.25">
      <c r="A23" s="6">
        <v>2006</v>
      </c>
      <c r="B23" s="7">
        <v>1368.8906830699357</v>
      </c>
      <c r="C23" s="7">
        <v>0</v>
      </c>
      <c r="D23" s="7">
        <v>1177.2626489836628</v>
      </c>
      <c r="E23" s="7">
        <v>0</v>
      </c>
      <c r="F23" s="7">
        <v>127.35199999999999</v>
      </c>
      <c r="G23" s="7">
        <v>48.37</v>
      </c>
      <c r="H23" s="7">
        <v>277.39999999999998</v>
      </c>
      <c r="I23" s="7">
        <v>151.75581641828222</v>
      </c>
      <c r="J23" s="7">
        <v>8.1074310000000001</v>
      </c>
      <c r="K23" s="7">
        <v>3159.1385794718803</v>
      </c>
    </row>
    <row r="24" spans="1:11" ht="13.5" thickBot="1" x14ac:dyDescent="0.25">
      <c r="A24" s="6">
        <v>2007</v>
      </c>
      <c r="B24" s="7">
        <v>1440.5937811731874</v>
      </c>
      <c r="C24" s="7">
        <v>0</v>
      </c>
      <c r="D24" s="7">
        <v>1287.4501510801504</v>
      </c>
      <c r="E24" s="7">
        <v>0</v>
      </c>
      <c r="F24" s="7">
        <v>126.46200000000002</v>
      </c>
      <c r="G24" s="7">
        <v>42.879999999999995</v>
      </c>
      <c r="H24" s="7">
        <v>325.34612096622374</v>
      </c>
      <c r="I24" s="7">
        <v>136.97129836008105</v>
      </c>
      <c r="J24" s="7">
        <v>9.4473749999999992</v>
      </c>
      <c r="K24" s="7">
        <v>3369.1507265796427</v>
      </c>
    </row>
    <row r="25" spans="1:11" ht="13.5" thickBot="1" x14ac:dyDescent="0.25">
      <c r="A25" s="6">
        <v>2008</v>
      </c>
      <c r="B25" s="7">
        <v>1415.7363950781505</v>
      </c>
      <c r="C25" s="7">
        <v>0</v>
      </c>
      <c r="D25" s="7">
        <v>1223.0818077135261</v>
      </c>
      <c r="E25" s="7">
        <v>0</v>
      </c>
      <c r="F25" s="7">
        <v>209.03100000000001</v>
      </c>
      <c r="G25" s="7">
        <v>64.2</v>
      </c>
      <c r="H25" s="7">
        <v>304.52889650580471</v>
      </c>
      <c r="I25" s="7">
        <v>190.16696061357612</v>
      </c>
      <c r="J25" s="7">
        <v>9.146816247394165</v>
      </c>
      <c r="K25" s="7">
        <v>3415.8918761584514</v>
      </c>
    </row>
    <row r="26" spans="1:11" ht="13.5" thickBot="1" x14ac:dyDescent="0.25">
      <c r="A26" s="6">
        <v>2009</v>
      </c>
      <c r="B26" s="7">
        <v>1427.0450049332655</v>
      </c>
      <c r="C26" s="7">
        <v>0</v>
      </c>
      <c r="D26" s="7">
        <v>1160.2414812041384</v>
      </c>
      <c r="E26" s="7">
        <v>0</v>
      </c>
      <c r="F26" s="7">
        <v>195.38200000000001</v>
      </c>
      <c r="G26" s="7">
        <v>63.930000000000007</v>
      </c>
      <c r="H26" s="7">
        <v>279.74973453484051</v>
      </c>
      <c r="I26" s="7">
        <v>186.53115024845528</v>
      </c>
      <c r="J26" s="7">
        <v>9.2974509999999988</v>
      </c>
      <c r="K26" s="7">
        <v>3322.1768219206992</v>
      </c>
    </row>
    <row r="27" spans="1:11" ht="13.5" thickBot="1" x14ac:dyDescent="0.25">
      <c r="A27" s="6">
        <v>2010</v>
      </c>
      <c r="B27" s="7">
        <v>1391.8756358925687</v>
      </c>
      <c r="C27" s="7">
        <v>0</v>
      </c>
      <c r="D27" s="7">
        <v>1147.5160628222334</v>
      </c>
      <c r="E27" s="7">
        <v>0</v>
      </c>
      <c r="F27" s="7">
        <v>190.26300000000001</v>
      </c>
      <c r="G27" s="7">
        <v>61.94</v>
      </c>
      <c r="H27" s="7">
        <v>248.93086799999998</v>
      </c>
      <c r="I27" s="7">
        <v>184.63868880546096</v>
      </c>
      <c r="J27" s="7">
        <v>9.2974509999999988</v>
      </c>
      <c r="K27" s="7">
        <v>3234.4617065202629</v>
      </c>
    </row>
    <row r="28" spans="1:11" ht="13.5" thickBot="1" x14ac:dyDescent="0.25">
      <c r="A28" s="6">
        <v>2011</v>
      </c>
      <c r="B28" s="7">
        <v>1430.2070482773242</v>
      </c>
      <c r="C28" s="7">
        <v>0</v>
      </c>
      <c r="D28" s="7">
        <v>1143.3261964385085</v>
      </c>
      <c r="E28" s="7">
        <v>0</v>
      </c>
      <c r="F28" s="7">
        <v>193.00299999999999</v>
      </c>
      <c r="G28" s="7">
        <v>64.679999999999993</v>
      </c>
      <c r="H28" s="7">
        <v>263.44680299999999</v>
      </c>
      <c r="I28" s="7">
        <v>187.88939716149852</v>
      </c>
      <c r="J28" s="7">
        <v>11.576101000000001</v>
      </c>
      <c r="K28" s="7">
        <v>3294.1285458773309</v>
      </c>
    </row>
    <row r="29" spans="1:11" ht="13.5" thickBot="1" x14ac:dyDescent="0.25">
      <c r="A29" s="6">
        <v>2012</v>
      </c>
      <c r="B29" s="7">
        <v>1517.5993426593877</v>
      </c>
      <c r="C29" s="7">
        <v>0</v>
      </c>
      <c r="D29" s="7">
        <v>1177.2436433503456</v>
      </c>
      <c r="E29" s="7">
        <v>0</v>
      </c>
      <c r="F29" s="7">
        <v>195.18200000000007</v>
      </c>
      <c r="G29" s="7">
        <v>72.680000000000007</v>
      </c>
      <c r="H29" s="7">
        <v>253.96697</v>
      </c>
      <c r="I29" s="7">
        <v>190.89988914858139</v>
      </c>
      <c r="J29" s="7">
        <v>11.576101000000003</v>
      </c>
      <c r="K29" s="7">
        <v>3419.1479461583144</v>
      </c>
    </row>
    <row r="30" spans="1:11" ht="13.5" thickBot="1" x14ac:dyDescent="0.25">
      <c r="A30" s="6">
        <v>2013</v>
      </c>
      <c r="B30" s="7">
        <v>1638.4568667005437</v>
      </c>
      <c r="C30" s="7">
        <v>9.4949311524240562E-2</v>
      </c>
      <c r="D30" s="7">
        <v>1066.8706742996819</v>
      </c>
      <c r="E30" s="7">
        <v>0.23525208423087524</v>
      </c>
      <c r="F30" s="7">
        <v>179.52100000000004</v>
      </c>
      <c r="G30" s="7">
        <v>70.38</v>
      </c>
      <c r="H30" s="7">
        <v>249.72054942235093</v>
      </c>
      <c r="I30" s="7">
        <v>171.40244835534551</v>
      </c>
      <c r="J30" s="7">
        <v>11.576101000000003</v>
      </c>
      <c r="K30" s="7">
        <v>3387.9276397779222</v>
      </c>
    </row>
    <row r="31" spans="1:11" ht="13.5" thickBot="1" x14ac:dyDescent="0.25">
      <c r="A31" s="6">
        <v>2014</v>
      </c>
      <c r="B31" s="7">
        <v>1672.4436352936475</v>
      </c>
      <c r="C31" s="7">
        <v>0.14597071093112743</v>
      </c>
      <c r="D31" s="7">
        <v>1074.9444167202139</v>
      </c>
      <c r="E31" s="7">
        <v>0.29821830589171883</v>
      </c>
      <c r="F31" s="7">
        <v>166.07632667132555</v>
      </c>
      <c r="G31" s="7">
        <v>74.065631821270742</v>
      </c>
      <c r="H31" s="7">
        <v>263.03422370338166</v>
      </c>
      <c r="I31" s="7">
        <v>175.66107529772128</v>
      </c>
      <c r="J31" s="7">
        <v>11.788418196082031</v>
      </c>
      <c r="K31" s="7">
        <v>3438.0137277036429</v>
      </c>
    </row>
    <row r="32" spans="1:11" ht="13.5" thickBot="1" x14ac:dyDescent="0.25">
      <c r="A32" s="6">
        <v>2015</v>
      </c>
      <c r="B32" s="7">
        <v>1718.2137116260244</v>
      </c>
      <c r="C32" s="7">
        <v>0.37333615870201037</v>
      </c>
      <c r="D32" s="7">
        <v>1104.2798087781148</v>
      </c>
      <c r="E32" s="7">
        <v>0.58525741684474075</v>
      </c>
      <c r="F32" s="7">
        <v>155.93309899204664</v>
      </c>
      <c r="G32" s="7">
        <v>76.190021391373676</v>
      </c>
      <c r="H32" s="7">
        <v>260.49466190973328</v>
      </c>
      <c r="I32" s="7">
        <v>178.7085477021175</v>
      </c>
      <c r="J32" s="7">
        <v>11.909229491839588</v>
      </c>
      <c r="K32" s="7">
        <v>3505.72907989125</v>
      </c>
    </row>
    <row r="33" spans="1:11" ht="13.5" thickBot="1" x14ac:dyDescent="0.25">
      <c r="A33" s="6">
        <v>2016</v>
      </c>
      <c r="B33" s="7">
        <v>1754.9623079640303</v>
      </c>
      <c r="C33" s="7">
        <v>1.2158309696603957</v>
      </c>
      <c r="D33" s="7">
        <v>1128.5332453421972</v>
      </c>
      <c r="E33" s="7">
        <v>1.5646450964187093</v>
      </c>
      <c r="F33" s="7">
        <v>157.36360639881889</v>
      </c>
      <c r="G33" s="7">
        <v>77.270335588936987</v>
      </c>
      <c r="H33" s="7">
        <v>265.49502805401096</v>
      </c>
      <c r="I33" s="7">
        <v>182.67649972320686</v>
      </c>
      <c r="J33" s="7">
        <v>12.043927062842778</v>
      </c>
      <c r="K33" s="7">
        <v>3578.3449501340438</v>
      </c>
    </row>
    <row r="34" spans="1:11" ht="13.5" thickBot="1" x14ac:dyDescent="0.25">
      <c r="A34" s="6">
        <v>2017</v>
      </c>
      <c r="B34" s="7">
        <v>1802.5034543412819</v>
      </c>
      <c r="C34" s="7">
        <v>2.8394080399143826</v>
      </c>
      <c r="D34" s="7">
        <v>1151.968100377605</v>
      </c>
      <c r="E34" s="7">
        <v>3.2080844027864748</v>
      </c>
      <c r="F34" s="7">
        <v>158.38558143029493</v>
      </c>
      <c r="G34" s="7">
        <v>79.644875565565286</v>
      </c>
      <c r="H34" s="7">
        <v>269.68500504174051</v>
      </c>
      <c r="I34" s="7">
        <v>185.09677770406674</v>
      </c>
      <c r="J34" s="7">
        <v>12.189224262685011</v>
      </c>
      <c r="K34" s="7">
        <v>3659.4730187232399</v>
      </c>
    </row>
    <row r="35" spans="1:11" ht="13.5" thickBot="1" x14ac:dyDescent="0.25">
      <c r="A35" s="6">
        <v>2018</v>
      </c>
      <c r="B35" s="7">
        <v>1847.706171992583</v>
      </c>
      <c r="C35" s="7">
        <v>4.9508736980069186</v>
      </c>
      <c r="D35" s="7">
        <v>1179.4619015584469</v>
      </c>
      <c r="E35" s="7">
        <v>5.043594217236099</v>
      </c>
      <c r="F35" s="7">
        <v>160.0487401262113</v>
      </c>
      <c r="G35" s="7">
        <v>81.793300344647974</v>
      </c>
      <c r="H35" s="7">
        <v>274.33109623838413</v>
      </c>
      <c r="I35" s="7">
        <v>186.24190111722925</v>
      </c>
      <c r="J35" s="7">
        <v>12.307212976543436</v>
      </c>
      <c r="K35" s="7">
        <v>3741.8903243540458</v>
      </c>
    </row>
    <row r="36" spans="1:11" ht="13.5" thickBot="1" x14ac:dyDescent="0.25">
      <c r="A36" s="6">
        <v>2019</v>
      </c>
      <c r="B36" s="7">
        <v>1897.4223247395123</v>
      </c>
      <c r="C36" s="7">
        <v>7.4631970113071144</v>
      </c>
      <c r="D36" s="7">
        <v>1208.1453676920169</v>
      </c>
      <c r="E36" s="7">
        <v>6.8827767605060517</v>
      </c>
      <c r="F36" s="7">
        <v>161.29018262436156</v>
      </c>
      <c r="G36" s="7">
        <v>82.828243198557715</v>
      </c>
      <c r="H36" s="7">
        <v>279.22610489700378</v>
      </c>
      <c r="I36" s="7">
        <v>187.68134516870441</v>
      </c>
      <c r="J36" s="7">
        <v>12.43385248407899</v>
      </c>
      <c r="K36" s="7">
        <v>3829.0274208042356</v>
      </c>
    </row>
    <row r="37" spans="1:11" ht="13.5" thickBot="1" x14ac:dyDescent="0.25">
      <c r="A37" s="6">
        <v>2020</v>
      </c>
      <c r="B37" s="7">
        <v>1959.5693923230838</v>
      </c>
      <c r="C37" s="7">
        <v>10.537016678295712</v>
      </c>
      <c r="D37" s="7">
        <v>1239.0438278176925</v>
      </c>
      <c r="E37" s="7">
        <v>8.7646885725794874</v>
      </c>
      <c r="F37" s="7">
        <v>162.48084047598232</v>
      </c>
      <c r="G37" s="7">
        <v>83.756003659383211</v>
      </c>
      <c r="H37" s="7">
        <v>284.63989374743312</v>
      </c>
      <c r="I37" s="7">
        <v>189.74527706097047</v>
      </c>
      <c r="J37" s="7">
        <v>12.551687489493352</v>
      </c>
      <c r="K37" s="7">
        <v>3931.7869225740392</v>
      </c>
    </row>
    <row r="38" spans="1:11" ht="13.5" thickBot="1" x14ac:dyDescent="0.25">
      <c r="A38" s="6">
        <v>2021</v>
      </c>
      <c r="B38" s="7">
        <v>1913.1595835037986</v>
      </c>
      <c r="C38" s="7">
        <v>14.147952258991797</v>
      </c>
      <c r="D38" s="7">
        <v>1269.068931883801</v>
      </c>
      <c r="E38" s="7">
        <v>10.59883527159014</v>
      </c>
      <c r="F38" s="7">
        <v>163.3415953912176</v>
      </c>
      <c r="G38" s="7">
        <v>84.153078315148065</v>
      </c>
      <c r="H38" s="7">
        <v>289.83452021927548</v>
      </c>
      <c r="I38" s="7">
        <v>191.84792731344882</v>
      </c>
      <c r="J38" s="7">
        <v>12.651250655955151</v>
      </c>
      <c r="K38" s="7">
        <v>3924.0568872826448</v>
      </c>
    </row>
    <row r="39" spans="1:11" ht="13.5" thickBot="1" x14ac:dyDescent="0.25">
      <c r="A39" s="6">
        <v>2022</v>
      </c>
      <c r="B39" s="7">
        <v>1939.6718244860162</v>
      </c>
      <c r="C39" s="7">
        <v>18.048589211470265</v>
      </c>
      <c r="D39" s="7">
        <v>1299.5910593390875</v>
      </c>
      <c r="E39" s="7">
        <v>12.112636283927129</v>
      </c>
      <c r="F39" s="7">
        <v>164.25369700591568</v>
      </c>
      <c r="G39" s="7">
        <v>84.223706124322234</v>
      </c>
      <c r="H39" s="7">
        <v>295.00563324448126</v>
      </c>
      <c r="I39" s="7">
        <v>194.17563796354531</v>
      </c>
      <c r="J39" s="7">
        <v>12.740248877482687</v>
      </c>
      <c r="K39" s="7">
        <v>3989.6618070408508</v>
      </c>
    </row>
    <row r="40" spans="1:11" ht="13.5" thickBot="1" x14ac:dyDescent="0.25">
      <c r="A40" s="6">
        <v>2023</v>
      </c>
      <c r="B40" s="7">
        <v>1984.7465968604536</v>
      </c>
      <c r="C40" s="7">
        <v>22.316819874037808</v>
      </c>
      <c r="D40" s="7">
        <v>1328.6965343034383</v>
      </c>
      <c r="E40" s="7">
        <v>13.373422592498782</v>
      </c>
      <c r="F40" s="7">
        <v>165.1405913188236</v>
      </c>
      <c r="G40" s="7">
        <v>84.160395537161023</v>
      </c>
      <c r="H40" s="7">
        <v>300.03189595053044</v>
      </c>
      <c r="I40" s="7">
        <v>196.22331669002244</v>
      </c>
      <c r="J40" s="7">
        <v>12.82344651655858</v>
      </c>
      <c r="K40" s="7">
        <v>4071.822777176988</v>
      </c>
    </row>
    <row r="41" spans="1:11" ht="13.5" thickBot="1" x14ac:dyDescent="0.25">
      <c r="A41" s="6">
        <v>2024</v>
      </c>
      <c r="B41" s="7">
        <v>2028.2178090770637</v>
      </c>
      <c r="C41" s="7">
        <v>26.740044951834985</v>
      </c>
      <c r="D41" s="7">
        <v>1357.7913576722387</v>
      </c>
      <c r="E41" s="7">
        <v>14.563345761594814</v>
      </c>
      <c r="F41" s="7">
        <v>165.86895778015645</v>
      </c>
      <c r="G41" s="7">
        <v>84.198920791980512</v>
      </c>
      <c r="H41" s="7">
        <v>304.88136025629774</v>
      </c>
      <c r="I41" s="7">
        <v>197.96403056999549</v>
      </c>
      <c r="J41" s="7">
        <v>12.903026786391241</v>
      </c>
      <c r="K41" s="7">
        <v>4151.8254629341236</v>
      </c>
    </row>
    <row r="42" spans="1:11" ht="13.5" thickBot="1" x14ac:dyDescent="0.25">
      <c r="A42" s="6">
        <v>2025</v>
      </c>
      <c r="B42" s="7">
        <v>2071.3851980381114</v>
      </c>
      <c r="C42" s="7">
        <v>31.567165955214211</v>
      </c>
      <c r="D42" s="7">
        <v>1387.4857875341438</v>
      </c>
      <c r="E42" s="7">
        <v>15.184685007070289</v>
      </c>
      <c r="F42" s="7">
        <v>166.85616142850105</v>
      </c>
      <c r="G42" s="7">
        <v>84.211709550276225</v>
      </c>
      <c r="H42" s="7">
        <v>309.88307360605046</v>
      </c>
      <c r="I42" s="7">
        <v>199.58297817296432</v>
      </c>
      <c r="J42" s="7">
        <v>12.972275928253501</v>
      </c>
      <c r="K42" s="7">
        <v>4232.3771842583001</v>
      </c>
    </row>
    <row r="43" spans="1:11" ht="13.5" thickBot="1" x14ac:dyDescent="0.25">
      <c r="A43" s="6">
        <v>2026</v>
      </c>
      <c r="B43" s="7">
        <v>2114.8179126223977</v>
      </c>
      <c r="C43" s="7">
        <v>37.19441018337114</v>
      </c>
      <c r="D43" s="7">
        <v>1417.0263135685173</v>
      </c>
      <c r="E43" s="7">
        <v>15.719487068303774</v>
      </c>
      <c r="F43" s="7">
        <v>168.30394365240619</v>
      </c>
      <c r="G43" s="7">
        <v>84.086224031648953</v>
      </c>
      <c r="H43" s="7">
        <v>314.89009421774227</v>
      </c>
      <c r="I43" s="7">
        <v>201.06395257525901</v>
      </c>
      <c r="J43" s="7">
        <v>13.038687682402708</v>
      </c>
      <c r="K43" s="7">
        <v>4313.2271283503733</v>
      </c>
    </row>
    <row r="44" spans="1:11" x14ac:dyDescent="0.2">
      <c r="A44" s="23" t="s">
        <v>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1" ht="14.1" customHeight="1" x14ac:dyDescent="0.2">
      <c r="A45" s="23" t="s">
        <v>23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1" ht="14.1" customHeight="1" x14ac:dyDescent="0.2">
      <c r="A46" s="23" t="s">
        <v>24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spans="1:11" ht="14.1" customHeight="1" x14ac:dyDescent="0.2">
      <c r="A47" s="4"/>
    </row>
    <row r="48" spans="1:11" ht="15.75" x14ac:dyDescent="0.25">
      <c r="A48" s="22" t="s">
        <v>25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 x14ac:dyDescent="0.2">
      <c r="A49" s="8" t="s">
        <v>26</v>
      </c>
      <c r="B49" s="13">
        <f>EXP((LN(B17/B7)/10))-1</f>
        <v>4.08621958834261E-2</v>
      </c>
      <c r="C49" s="14" t="s">
        <v>61</v>
      </c>
      <c r="D49" s="13">
        <f>EXP((LN(D17/D7)/10))-1</f>
        <v>5.1154460480451469E-2</v>
      </c>
      <c r="E49" s="14" t="s">
        <v>61</v>
      </c>
      <c r="F49" s="13">
        <f t="shared" ref="F49:K49" si="0">EXP((LN(F17/F7)/10))-1</f>
        <v>6.0783727870713067E-2</v>
      </c>
      <c r="G49" s="13">
        <f t="shared" si="0"/>
        <v>2.9647945755642002E-3</v>
      </c>
      <c r="H49" s="13">
        <f t="shared" si="0"/>
        <v>3.0705832485373286E-2</v>
      </c>
      <c r="I49" s="13">
        <f t="shared" si="0"/>
        <v>-4.9152455596404465E-2</v>
      </c>
      <c r="J49" s="13">
        <f t="shared" si="0"/>
        <v>0.10888013301178479</v>
      </c>
      <c r="K49" s="13">
        <f t="shared" si="0"/>
        <v>3.4448548879260077E-2</v>
      </c>
    </row>
    <row r="50" spans="1:11" x14ac:dyDescent="0.2">
      <c r="A50" s="8" t="s">
        <v>27</v>
      </c>
      <c r="B50" s="13">
        <f>EXP((LN(B30/B17)/13))-1</f>
        <v>2.796749129291376E-2</v>
      </c>
      <c r="C50" s="14" t="s">
        <v>61</v>
      </c>
      <c r="D50" s="13">
        <f>EXP((LN(D30/D17)/13))-1</f>
        <v>7.8066961017226877E-3</v>
      </c>
      <c r="E50" s="14" t="s">
        <v>61</v>
      </c>
      <c r="F50" s="13">
        <f t="shared" ref="F50:K50" si="1">EXP((LN(F30/F17)/13))-1</f>
        <v>3.0732171583487178E-2</v>
      </c>
      <c r="G50" s="13">
        <f t="shared" si="1"/>
        <v>5.6374003870008016E-2</v>
      </c>
      <c r="H50" s="13">
        <f t="shared" si="1"/>
        <v>-1.3455137348962198E-3</v>
      </c>
      <c r="I50" s="13">
        <f t="shared" si="1"/>
        <v>1.9758926766126894E-3</v>
      </c>
      <c r="J50" s="13">
        <f t="shared" si="1"/>
        <v>1.877153453388769E-2</v>
      </c>
      <c r="K50" s="13">
        <f t="shared" si="1"/>
        <v>1.7759670171176412E-2</v>
      </c>
    </row>
    <row r="51" spans="1:11" x14ac:dyDescent="0.2">
      <c r="A51" s="8" t="s">
        <v>28</v>
      </c>
      <c r="B51" s="13">
        <f t="shared" ref="B51:K51" si="2">EXP((LN(B32/B30)/2))-1</f>
        <v>2.4049815863639745E-2</v>
      </c>
      <c r="C51" s="13">
        <f t="shared" si="2"/>
        <v>0.98291508794002302</v>
      </c>
      <c r="D51" s="13">
        <f t="shared" si="2"/>
        <v>1.7381126846908401E-2</v>
      </c>
      <c r="E51" s="13">
        <f t="shared" si="2"/>
        <v>0.57727247016496364</v>
      </c>
      <c r="F51" s="13">
        <f t="shared" si="2"/>
        <v>-6.8009413844391076E-2</v>
      </c>
      <c r="G51" s="13">
        <f t="shared" si="2"/>
        <v>4.045767105890774E-2</v>
      </c>
      <c r="H51" s="13">
        <f t="shared" si="2"/>
        <v>2.1344543809462602E-2</v>
      </c>
      <c r="I51" s="13">
        <f t="shared" si="2"/>
        <v>2.109030370075593E-2</v>
      </c>
      <c r="J51" s="13">
        <f t="shared" si="2"/>
        <v>1.4286577864775829E-2</v>
      </c>
      <c r="K51" s="13">
        <f t="shared" si="2"/>
        <v>1.7236916048883E-2</v>
      </c>
    </row>
    <row r="52" spans="1:11" x14ac:dyDescent="0.2">
      <c r="A52" s="8" t="s">
        <v>60</v>
      </c>
      <c r="B52" s="13">
        <f t="shared" ref="B52:K52" si="3">EXP((LN(B43/B30)/13))-1</f>
        <v>1.9825806461460926E-2</v>
      </c>
      <c r="C52" s="13">
        <f t="shared" si="3"/>
        <v>0.58292540922594949</v>
      </c>
      <c r="D52" s="13">
        <f t="shared" si="3"/>
        <v>2.2073223206430015E-2</v>
      </c>
      <c r="E52" s="13">
        <f t="shared" si="3"/>
        <v>0.38158401350166105</v>
      </c>
      <c r="F52" s="13">
        <f t="shared" si="3"/>
        <v>-4.9508316885329418E-3</v>
      </c>
      <c r="G52" s="13">
        <f t="shared" si="3"/>
        <v>1.378129987664356E-2</v>
      </c>
      <c r="H52" s="13">
        <f t="shared" si="3"/>
        <v>1.7997043472709029E-2</v>
      </c>
      <c r="I52" s="13">
        <f t="shared" si="3"/>
        <v>1.2353274379260926E-2</v>
      </c>
      <c r="J52" s="13">
        <f t="shared" si="3"/>
        <v>9.194178341043413E-3</v>
      </c>
      <c r="K52" s="13">
        <f t="shared" si="3"/>
        <v>1.8748036667353141E-2</v>
      </c>
    </row>
    <row r="53" spans="1:11" ht="14.1" customHeight="1" x14ac:dyDescent="0.2">
      <c r="A53" s="4"/>
    </row>
  </sheetData>
  <mergeCells count="8">
    <mergeCell ref="A48:K48"/>
    <mergeCell ref="A1:K1"/>
    <mergeCell ref="A2:K2"/>
    <mergeCell ref="A3:K3"/>
    <mergeCell ref="A44:K44"/>
    <mergeCell ref="A45:K45"/>
    <mergeCell ref="A46:K46"/>
    <mergeCell ref="A4:K4"/>
  </mergeCells>
  <printOptions horizontalCentered="1"/>
  <pageMargins left="0.75" right="0.75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A4" sqref="A4:I4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9" width="14.28515625" style="1" bestFit="1" customWidth="1"/>
    <col min="10" max="16384" width="9.140625" style="1"/>
  </cols>
  <sheetData>
    <row r="1" spans="1:11" ht="15.95" customHeight="1" x14ac:dyDescent="0.25">
      <c r="A1" s="21" t="s">
        <v>71</v>
      </c>
      <c r="B1" s="21"/>
      <c r="C1" s="21"/>
      <c r="D1" s="21"/>
      <c r="E1" s="21"/>
      <c r="F1" s="21"/>
      <c r="G1" s="21"/>
      <c r="H1" s="21"/>
      <c r="I1" s="21"/>
    </row>
    <row r="2" spans="1:11" ht="15.95" customHeight="1" x14ac:dyDescent="0.25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6"/>
      <c r="K2" s="26"/>
    </row>
    <row r="3" spans="1:11" ht="15.95" customHeight="1" x14ac:dyDescent="0.25">
      <c r="A3" s="21" t="s">
        <v>29</v>
      </c>
      <c r="B3" s="21"/>
      <c r="C3" s="21"/>
      <c r="D3" s="21"/>
      <c r="E3" s="21"/>
      <c r="F3" s="21"/>
      <c r="G3" s="21"/>
      <c r="H3" s="21"/>
      <c r="I3" s="21"/>
    </row>
    <row r="4" spans="1:11" ht="15.95" customHeight="1" x14ac:dyDescent="0.25">
      <c r="A4" s="25" t="s">
        <v>79</v>
      </c>
      <c r="B4" s="25"/>
      <c r="C4" s="25"/>
      <c r="D4" s="25"/>
      <c r="E4" s="25"/>
      <c r="F4" s="25"/>
      <c r="G4" s="25"/>
      <c r="H4" s="25"/>
      <c r="I4" s="25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15</v>
      </c>
      <c r="D6" s="5" t="s">
        <v>17</v>
      </c>
      <c r="E6" s="5" t="s">
        <v>18</v>
      </c>
      <c r="F6" s="5" t="s">
        <v>19</v>
      </c>
      <c r="G6" s="5" t="s">
        <v>20</v>
      </c>
      <c r="H6" s="5" t="s">
        <v>21</v>
      </c>
      <c r="I6" s="5" t="s">
        <v>30</v>
      </c>
    </row>
    <row r="7" spans="1:11" ht="13.5" thickBot="1" x14ac:dyDescent="0.25">
      <c r="A7" s="6">
        <v>1990</v>
      </c>
      <c r="B7" s="7">
        <v>766.95646399999987</v>
      </c>
      <c r="C7" s="7">
        <v>585.52074622367763</v>
      </c>
      <c r="D7" s="7">
        <v>67.135303448937577</v>
      </c>
      <c r="E7" s="7">
        <v>33.493628999999999</v>
      </c>
      <c r="F7" s="7">
        <v>187.80562700000002</v>
      </c>
      <c r="G7" s="7">
        <v>276.54358246493041</v>
      </c>
      <c r="H7" s="7">
        <v>3.2338350000000005</v>
      </c>
      <c r="I7" s="7">
        <v>1920.6891871375456</v>
      </c>
    </row>
    <row r="8" spans="1:11" ht="13.5" thickBot="1" x14ac:dyDescent="0.25">
      <c r="A8" s="6">
        <v>1991</v>
      </c>
      <c r="B8" s="7">
        <v>765.16530000000012</v>
      </c>
      <c r="C8" s="7">
        <v>604.78123767871068</v>
      </c>
      <c r="D8" s="7">
        <v>67.276366416974597</v>
      </c>
      <c r="E8" s="7">
        <v>32.919664999999995</v>
      </c>
      <c r="F8" s="7">
        <v>182.53161800000001</v>
      </c>
      <c r="G8" s="7">
        <v>293.1088814286702</v>
      </c>
      <c r="H8" s="7">
        <v>3.2169000000000008</v>
      </c>
      <c r="I8" s="7">
        <v>1948.9999685243552</v>
      </c>
    </row>
    <row r="9" spans="1:11" ht="13.5" thickBot="1" x14ac:dyDescent="0.25">
      <c r="A9" s="6">
        <v>1992</v>
      </c>
      <c r="B9" s="7">
        <v>846.78480204900438</v>
      </c>
      <c r="C9" s="7">
        <v>674.4057190964761</v>
      </c>
      <c r="D9" s="7">
        <v>68.623000000000005</v>
      </c>
      <c r="E9" s="7">
        <v>35.58</v>
      </c>
      <c r="F9" s="7">
        <v>176.99261100000001</v>
      </c>
      <c r="G9" s="7">
        <v>293.05133962887578</v>
      </c>
      <c r="H9" s="7">
        <v>5.5684319999999987</v>
      </c>
      <c r="I9" s="7">
        <v>2101.0059037743563</v>
      </c>
    </row>
    <row r="10" spans="1:11" ht="13.5" thickBot="1" x14ac:dyDescent="0.25">
      <c r="A10" s="6">
        <v>1993</v>
      </c>
      <c r="B10" s="7">
        <v>831.6156269999999</v>
      </c>
      <c r="C10" s="7">
        <v>701.69483329682157</v>
      </c>
      <c r="D10" s="7">
        <v>66.673000000000016</v>
      </c>
      <c r="E10" s="7">
        <v>34.950000000000003</v>
      </c>
      <c r="F10" s="7">
        <v>182.525206</v>
      </c>
      <c r="G10" s="7">
        <v>328.03231525296269</v>
      </c>
      <c r="H10" s="7">
        <v>6.9247939999999994</v>
      </c>
      <c r="I10" s="7">
        <v>2152.415775549784</v>
      </c>
    </row>
    <row r="11" spans="1:11" ht="13.5" thickBot="1" x14ac:dyDescent="0.25">
      <c r="A11" s="6">
        <v>1994</v>
      </c>
      <c r="B11" s="7">
        <v>885.31304699999987</v>
      </c>
      <c r="C11" s="7">
        <v>744.16209288454354</v>
      </c>
      <c r="D11" s="7">
        <v>72.022999999999996</v>
      </c>
      <c r="E11" s="7">
        <v>35.22</v>
      </c>
      <c r="F11" s="7">
        <v>198.88939600000015</v>
      </c>
      <c r="G11" s="7">
        <v>349.67062736379444</v>
      </c>
      <c r="H11" s="7">
        <v>7.1144349999999985</v>
      </c>
      <c r="I11" s="7">
        <v>2292.3925982483374</v>
      </c>
    </row>
    <row r="12" spans="1:11" ht="13.5" thickBot="1" x14ac:dyDescent="0.25">
      <c r="A12" s="6">
        <v>1995</v>
      </c>
      <c r="B12" s="7">
        <v>866.69902100000002</v>
      </c>
      <c r="C12" s="7">
        <v>764.67509749345879</v>
      </c>
      <c r="D12" s="7">
        <v>77.504000000000005</v>
      </c>
      <c r="E12" s="7">
        <v>34.409999999999997</v>
      </c>
      <c r="F12" s="7">
        <v>208.64214500000006</v>
      </c>
      <c r="G12" s="7">
        <v>368.82131986559472</v>
      </c>
      <c r="H12" s="7">
        <v>2.7107700000000001</v>
      </c>
      <c r="I12" s="7">
        <v>2323.4623533590538</v>
      </c>
    </row>
    <row r="13" spans="1:11" ht="13.5" thickBot="1" x14ac:dyDescent="0.25">
      <c r="A13" s="6">
        <v>1996</v>
      </c>
      <c r="B13" s="7">
        <v>937.97601300000031</v>
      </c>
      <c r="C13" s="7">
        <v>791.27665578341498</v>
      </c>
      <c r="D13" s="7">
        <v>88.150999999999996</v>
      </c>
      <c r="E13" s="7">
        <v>32.909999999999997</v>
      </c>
      <c r="F13" s="7">
        <v>210.00219000000004</v>
      </c>
      <c r="G13" s="7">
        <v>337.8270917849095</v>
      </c>
      <c r="H13" s="7">
        <v>6.9569039999999989</v>
      </c>
      <c r="I13" s="7">
        <v>2405.0998545683251</v>
      </c>
    </row>
    <row r="14" spans="1:11" ht="13.5" thickBot="1" x14ac:dyDescent="0.25">
      <c r="A14" s="6">
        <v>1997</v>
      </c>
      <c r="B14" s="7">
        <v>949.74659700000007</v>
      </c>
      <c r="C14" s="7">
        <v>814.42902749243854</v>
      </c>
      <c r="D14" s="7">
        <v>91.710000000000022</v>
      </c>
      <c r="E14" s="7">
        <v>30.720000000000002</v>
      </c>
      <c r="F14" s="7">
        <v>221.71488399999996</v>
      </c>
      <c r="G14" s="7">
        <v>327.53392532352348</v>
      </c>
      <c r="H14" s="7">
        <v>7.1877900000000006</v>
      </c>
      <c r="I14" s="7">
        <v>2443.0422238159617</v>
      </c>
    </row>
    <row r="15" spans="1:11" ht="13.5" thickBot="1" x14ac:dyDescent="0.25">
      <c r="A15" s="6">
        <v>1998</v>
      </c>
      <c r="B15" s="7">
        <v>918.17730822789758</v>
      </c>
      <c r="C15" s="7">
        <v>825.12160566951366</v>
      </c>
      <c r="D15" s="7">
        <v>98.991</v>
      </c>
      <c r="E15" s="7">
        <v>28.94</v>
      </c>
      <c r="F15" s="7">
        <v>229.20823000000004</v>
      </c>
      <c r="G15" s="7">
        <v>278.27419032454594</v>
      </c>
      <c r="H15" s="7">
        <v>9.5753019999999989</v>
      </c>
      <c r="I15" s="7">
        <v>2388.2876362219577</v>
      </c>
    </row>
    <row r="16" spans="1:11" ht="13.5" thickBot="1" x14ac:dyDescent="0.25">
      <c r="A16" s="6">
        <v>1999</v>
      </c>
      <c r="B16" s="7">
        <v>994.28363044558944</v>
      </c>
      <c r="C16" s="7">
        <v>857.72086266289682</v>
      </c>
      <c r="D16" s="7">
        <v>108.051</v>
      </c>
      <c r="E16" s="7">
        <v>29.49</v>
      </c>
      <c r="F16" s="7">
        <v>240.95525399999997</v>
      </c>
      <c r="G16" s="7">
        <v>173.96908116259135</v>
      </c>
      <c r="H16" s="7">
        <v>9.0574699999999986</v>
      </c>
      <c r="I16" s="7">
        <v>2413.5272982710781</v>
      </c>
    </row>
    <row r="17" spans="1:9" ht="13.5" thickBot="1" x14ac:dyDescent="0.25">
      <c r="A17" s="6">
        <v>2000</v>
      </c>
      <c r="B17" s="7">
        <v>1144.73</v>
      </c>
      <c r="C17" s="7">
        <v>964.29000000000076</v>
      </c>
      <c r="D17" s="7">
        <v>121.12100000000001</v>
      </c>
      <c r="E17" s="7">
        <v>34.500000000000007</v>
      </c>
      <c r="F17" s="7">
        <v>254.13000000000019</v>
      </c>
      <c r="G17" s="7">
        <v>167.06000000000009</v>
      </c>
      <c r="H17" s="7">
        <v>9.0900000000000052</v>
      </c>
      <c r="I17" s="7">
        <v>2694.9210000000012</v>
      </c>
    </row>
    <row r="18" spans="1:9" ht="13.5" thickBot="1" x14ac:dyDescent="0.25">
      <c r="A18" s="6">
        <v>2001</v>
      </c>
      <c r="B18" s="7">
        <v>1126.42</v>
      </c>
      <c r="C18" s="7">
        <v>1014.2999999999997</v>
      </c>
      <c r="D18" s="7">
        <v>110.88100000000003</v>
      </c>
      <c r="E18" s="7">
        <v>36.590000000000003</v>
      </c>
      <c r="F18" s="7">
        <v>264.02999999999986</v>
      </c>
      <c r="G18" s="7">
        <v>192.80999999999995</v>
      </c>
      <c r="H18" s="7">
        <v>9.0599999999999969</v>
      </c>
      <c r="I18" s="7">
        <v>2754.0909999999994</v>
      </c>
    </row>
    <row r="19" spans="1:9" ht="13.5" thickBot="1" x14ac:dyDescent="0.25">
      <c r="A19" s="6">
        <v>2002</v>
      </c>
      <c r="B19" s="7">
        <v>1146.05</v>
      </c>
      <c r="C19" s="7">
        <v>1005.2600000000006</v>
      </c>
      <c r="D19" s="7">
        <v>113.94100000000002</v>
      </c>
      <c r="E19" s="7">
        <v>36.53</v>
      </c>
      <c r="F19" s="7">
        <v>259.24000000000012</v>
      </c>
      <c r="G19" s="7">
        <v>169.73000000000005</v>
      </c>
      <c r="H19" s="7">
        <v>8.0600000000000041</v>
      </c>
      <c r="I19" s="7">
        <v>2738.8110000000006</v>
      </c>
    </row>
    <row r="20" spans="1:9" ht="13.5" thickBot="1" x14ac:dyDescent="0.25">
      <c r="A20" s="6">
        <v>2003</v>
      </c>
      <c r="B20" s="7">
        <v>1168.81</v>
      </c>
      <c r="C20" s="7">
        <v>1070.81</v>
      </c>
      <c r="D20" s="7">
        <v>104.14200000000001</v>
      </c>
      <c r="E20" s="7">
        <v>40.67</v>
      </c>
      <c r="F20" s="7">
        <v>264.15999999999997</v>
      </c>
      <c r="G20" s="7">
        <v>177.47999999999996</v>
      </c>
      <c r="H20" s="7">
        <v>7.9999999999999991</v>
      </c>
      <c r="I20" s="7">
        <v>2834.0719999999997</v>
      </c>
    </row>
    <row r="21" spans="1:9" ht="13.5" thickBot="1" x14ac:dyDescent="0.25">
      <c r="A21" s="6">
        <v>2004</v>
      </c>
      <c r="B21" s="7">
        <v>1334.89</v>
      </c>
      <c r="C21" s="7">
        <v>1067.7300000000005</v>
      </c>
      <c r="D21" s="7">
        <v>98.682000000000002</v>
      </c>
      <c r="E21" s="7">
        <v>43.5</v>
      </c>
      <c r="F21" s="7">
        <v>266.61</v>
      </c>
      <c r="G21" s="7">
        <v>156.96</v>
      </c>
      <c r="H21" s="7">
        <v>8.08</v>
      </c>
      <c r="I21" s="7">
        <v>2976.4520000000007</v>
      </c>
    </row>
    <row r="22" spans="1:9" ht="13.5" thickBot="1" x14ac:dyDescent="0.25">
      <c r="A22" s="6">
        <v>2005</v>
      </c>
      <c r="B22" s="7">
        <v>1363.7199999999998</v>
      </c>
      <c r="C22" s="7">
        <v>1235.9500000000003</v>
      </c>
      <c r="D22" s="7">
        <v>153.03435771869403</v>
      </c>
      <c r="E22" s="7">
        <v>51.230000000000004</v>
      </c>
      <c r="F22" s="7">
        <v>266.69999999999993</v>
      </c>
      <c r="G22" s="7">
        <v>153.09</v>
      </c>
      <c r="H22" s="7">
        <v>8.1599999999999984</v>
      </c>
      <c r="I22" s="7">
        <v>3231.884357718694</v>
      </c>
    </row>
    <row r="23" spans="1:9" ht="13.5" thickBot="1" x14ac:dyDescent="0.25">
      <c r="A23" s="6">
        <v>2006</v>
      </c>
      <c r="B23" s="7">
        <v>1368.68</v>
      </c>
      <c r="C23" s="7">
        <v>1176.7000000000003</v>
      </c>
      <c r="D23" s="7">
        <v>127.21964894256799</v>
      </c>
      <c r="E23" s="7">
        <v>48.37</v>
      </c>
      <c r="F23" s="7">
        <v>277.39999999999998</v>
      </c>
      <c r="G23" s="7">
        <v>151.75</v>
      </c>
      <c r="H23" s="7">
        <v>8.1074310000000001</v>
      </c>
      <c r="I23" s="7">
        <v>3158.2270799425678</v>
      </c>
    </row>
    <row r="24" spans="1:9" ht="13.5" thickBot="1" x14ac:dyDescent="0.25">
      <c r="A24" s="6">
        <v>2007</v>
      </c>
      <c r="B24" s="7">
        <v>1440.2199999999998</v>
      </c>
      <c r="C24" s="7">
        <v>1286.4669923423041</v>
      </c>
      <c r="D24" s="7">
        <v>126.31985496431805</v>
      </c>
      <c r="E24" s="7">
        <v>42.879999999999995</v>
      </c>
      <c r="F24" s="7">
        <v>325.34612096622374</v>
      </c>
      <c r="G24" s="7">
        <v>136.92441710016104</v>
      </c>
      <c r="H24" s="7">
        <v>9.4473749999999992</v>
      </c>
      <c r="I24" s="7">
        <v>3367.6047603730067</v>
      </c>
    </row>
    <row r="25" spans="1:9" ht="13.5" thickBot="1" x14ac:dyDescent="0.25">
      <c r="A25" s="6">
        <v>2008</v>
      </c>
      <c r="B25" s="7">
        <v>1414.712</v>
      </c>
      <c r="C25" s="7">
        <v>1220.4932271063433</v>
      </c>
      <c r="D25" s="7">
        <v>208.88870408411256</v>
      </c>
      <c r="E25" s="7">
        <v>64.2</v>
      </c>
      <c r="F25" s="7">
        <v>304.52889650580471</v>
      </c>
      <c r="G25" s="7">
        <v>190.12002959142492</v>
      </c>
      <c r="H25" s="7">
        <v>9.146816247394165</v>
      </c>
      <c r="I25" s="7">
        <v>3412.0896735350798</v>
      </c>
    </row>
    <row r="26" spans="1:9" ht="13.5" thickBot="1" x14ac:dyDescent="0.25">
      <c r="A26" s="6">
        <v>2009</v>
      </c>
      <c r="B26" s="7">
        <v>1425.3780000000002</v>
      </c>
      <c r="C26" s="7">
        <v>1156.1762158587142</v>
      </c>
      <c r="D26" s="7">
        <v>195.26136293760814</v>
      </c>
      <c r="E26" s="7">
        <v>63.930000000000007</v>
      </c>
      <c r="F26" s="7">
        <v>279.74973453484051</v>
      </c>
      <c r="G26" s="7">
        <v>186.49136259459283</v>
      </c>
      <c r="H26" s="7">
        <v>9.2974509999999988</v>
      </c>
      <c r="I26" s="7">
        <v>3316.2841269257556</v>
      </c>
    </row>
    <row r="27" spans="1:9" ht="13.5" thickBot="1" x14ac:dyDescent="0.25">
      <c r="A27" s="6">
        <v>2010</v>
      </c>
      <c r="B27" s="7">
        <v>1389.8312989999999</v>
      </c>
      <c r="C27" s="7">
        <v>1142.8495397201389</v>
      </c>
      <c r="D27" s="7">
        <v>190.12430629343078</v>
      </c>
      <c r="E27" s="7">
        <v>61.94</v>
      </c>
      <c r="F27" s="7">
        <v>248.93086799999998</v>
      </c>
      <c r="G27" s="7">
        <v>184.59294583824621</v>
      </c>
      <c r="H27" s="7">
        <v>9.2974509999999988</v>
      </c>
      <c r="I27" s="7">
        <v>3227.5664098518159</v>
      </c>
    </row>
    <row r="28" spans="1:9" ht="13.5" thickBot="1" x14ac:dyDescent="0.25">
      <c r="A28" s="6">
        <v>2011</v>
      </c>
      <c r="B28" s="7">
        <v>1427.5361959999998</v>
      </c>
      <c r="C28" s="7">
        <v>1137.7082494363103</v>
      </c>
      <c r="D28" s="7">
        <v>192.86569323049645</v>
      </c>
      <c r="E28" s="7">
        <v>64.200191999999987</v>
      </c>
      <c r="F28" s="7">
        <v>263.44680299999999</v>
      </c>
      <c r="G28" s="7">
        <v>187.84411162395591</v>
      </c>
      <c r="H28" s="7">
        <v>11.576101000000001</v>
      </c>
      <c r="I28" s="7">
        <v>3285.1773462907627</v>
      </c>
    </row>
    <row r="29" spans="1:9" ht="13.5" thickBot="1" x14ac:dyDescent="0.25">
      <c r="A29" s="6">
        <v>2012</v>
      </c>
      <c r="B29" s="7">
        <v>1513.6797499999998</v>
      </c>
      <c r="C29" s="7">
        <v>1168.7938395281187</v>
      </c>
      <c r="D29" s="7">
        <v>195.04606629819156</v>
      </c>
      <c r="E29" s="7">
        <v>64.375309760000007</v>
      </c>
      <c r="F29" s="7">
        <v>253.96697</v>
      </c>
      <c r="G29" s="7">
        <v>190.85505646641423</v>
      </c>
      <c r="H29" s="7">
        <v>11.576101000000003</v>
      </c>
      <c r="I29" s="7">
        <v>3398.2930930527241</v>
      </c>
    </row>
    <row r="30" spans="1:9" ht="13.5" thickBot="1" x14ac:dyDescent="0.25">
      <c r="A30" s="6">
        <v>2013</v>
      </c>
      <c r="B30" s="7">
        <v>1633.0859930000001</v>
      </c>
      <c r="C30" s="7">
        <v>1055.2580709999997</v>
      </c>
      <c r="D30" s="7">
        <v>179.38642563520963</v>
      </c>
      <c r="E30" s="7">
        <v>62.158356662399996</v>
      </c>
      <c r="F30" s="7">
        <v>249.72054942235093</v>
      </c>
      <c r="G30" s="7">
        <v>171.35806400000001</v>
      </c>
      <c r="H30" s="7">
        <v>11.576101000000003</v>
      </c>
      <c r="I30" s="7">
        <v>3362.5435607199602</v>
      </c>
    </row>
    <row r="31" spans="1:9" ht="13.5" thickBot="1" x14ac:dyDescent="0.25">
      <c r="A31" s="6">
        <v>2014</v>
      </c>
      <c r="B31" s="7">
        <v>1660.8403155016586</v>
      </c>
      <c r="C31" s="7">
        <v>1060.8511453347692</v>
      </c>
      <c r="D31" s="7">
        <v>165.94309805018304</v>
      </c>
      <c r="E31" s="7">
        <v>65.926204917046746</v>
      </c>
      <c r="F31" s="7">
        <v>263.03422370338166</v>
      </c>
      <c r="G31" s="7">
        <v>175.61713478592924</v>
      </c>
      <c r="H31" s="7">
        <v>11.788418196082031</v>
      </c>
      <c r="I31" s="7">
        <v>3404.0005404890503</v>
      </c>
    </row>
    <row r="32" spans="1:9" ht="13.5" thickBot="1" x14ac:dyDescent="0.25">
      <c r="A32" s="6">
        <v>2015</v>
      </c>
      <c r="B32" s="7">
        <v>1701.5931840287703</v>
      </c>
      <c r="C32" s="7">
        <v>1088.6402708919375</v>
      </c>
      <c r="D32" s="7">
        <v>155.80120265711554</v>
      </c>
      <c r="E32" s="7">
        <v>68.131988756191916</v>
      </c>
      <c r="F32" s="7">
        <v>260.49466190973328</v>
      </c>
      <c r="G32" s="7">
        <v>178.66504659544336</v>
      </c>
      <c r="H32" s="7">
        <v>11.909229491839588</v>
      </c>
      <c r="I32" s="7">
        <v>3465.2355843310315</v>
      </c>
    </row>
    <row r="33" spans="1:9" ht="13.5" thickBot="1" x14ac:dyDescent="0.25">
      <c r="A33" s="6">
        <v>2016</v>
      </c>
      <c r="B33" s="7">
        <v>1730.941396852704</v>
      </c>
      <c r="C33" s="7">
        <v>1110.9639144703394</v>
      </c>
      <c r="D33" s="7">
        <v>157.23302902723711</v>
      </c>
      <c r="E33" s="7">
        <v>69.292883280107048</v>
      </c>
      <c r="F33" s="7">
        <v>265.49502805401096</v>
      </c>
      <c r="G33" s="7">
        <v>182.63343362759946</v>
      </c>
      <c r="H33" s="7">
        <v>12.043927062842778</v>
      </c>
      <c r="I33" s="7">
        <v>3528.6036123748408</v>
      </c>
    </row>
    <row r="34" spans="1:9" ht="13.5" thickBot="1" x14ac:dyDescent="0.25">
      <c r="A34" s="6">
        <v>2017</v>
      </c>
      <c r="B34" s="7">
        <v>1778.4407006289389</v>
      </c>
      <c r="C34" s="7">
        <v>1133.8490990049295</v>
      </c>
      <c r="D34" s="7">
        <v>158.25630983242897</v>
      </c>
      <c r="E34" s="7">
        <v>71.747197779823651</v>
      </c>
      <c r="F34" s="7">
        <v>269.68500504174051</v>
      </c>
      <c r="G34" s="7">
        <v>185.05414226941542</v>
      </c>
      <c r="H34" s="7">
        <v>12.189224262685011</v>
      </c>
      <c r="I34" s="7">
        <v>3609.2216788199621</v>
      </c>
    </row>
    <row r="35" spans="1:9" ht="13.5" thickBot="1" x14ac:dyDescent="0.25">
      <c r="A35" s="6">
        <v>2018</v>
      </c>
      <c r="B35" s="7">
        <v>1822.6619299582931</v>
      </c>
      <c r="C35" s="7">
        <v>1160.5449932042307</v>
      </c>
      <c r="D35" s="7">
        <v>159.92076124432401</v>
      </c>
      <c r="E35" s="7">
        <v>73.974599336763745</v>
      </c>
      <c r="F35" s="7">
        <v>274.33109623838413</v>
      </c>
      <c r="G35" s="7">
        <v>186.19969203692443</v>
      </c>
      <c r="H35" s="7">
        <v>12.307212976543436</v>
      </c>
      <c r="I35" s="7">
        <v>3689.9402849954636</v>
      </c>
    </row>
    <row r="36" spans="1:9" ht="13.5" thickBot="1" x14ac:dyDescent="0.25">
      <c r="A36" s="6">
        <v>2019</v>
      </c>
      <c r="B36" s="7">
        <v>1869.4143513516933</v>
      </c>
      <c r="C36" s="7">
        <v>1188.0514734033586</v>
      </c>
      <c r="D36" s="7">
        <v>161.16348353129314</v>
      </c>
      <c r="E36" s="7">
        <v>75.087729200752335</v>
      </c>
      <c r="F36" s="7">
        <v>279.22610489700378</v>
      </c>
      <c r="G36" s="7">
        <v>187.63955817920265</v>
      </c>
      <c r="H36" s="7">
        <v>12.43385248407899</v>
      </c>
      <c r="I36" s="7">
        <v>3773.0165530473823</v>
      </c>
    </row>
    <row r="37" spans="1:9" ht="13.5" thickBot="1" x14ac:dyDescent="0.25">
      <c r="A37" s="6">
        <v>2020</v>
      </c>
      <c r="B37" s="7">
        <v>1927.0383809612397</v>
      </c>
      <c r="C37" s="7">
        <v>1217.2113467996462</v>
      </c>
      <c r="D37" s="7">
        <v>162.35540837384457</v>
      </c>
      <c r="E37" s="7">
        <v>76.092894801555886</v>
      </c>
      <c r="F37" s="7">
        <v>284.63989374743312</v>
      </c>
      <c r="G37" s="7">
        <v>189.70390794136372</v>
      </c>
      <c r="H37" s="7">
        <v>12.551687489493352</v>
      </c>
      <c r="I37" s="7">
        <v>3869.5935201145767</v>
      </c>
    </row>
    <row r="38" spans="1:9" ht="13.5" thickBot="1" x14ac:dyDescent="0.25">
      <c r="A38" s="6">
        <v>2021</v>
      </c>
      <c r="B38" s="7">
        <v>1874.2920210025943</v>
      </c>
      <c r="C38" s="7">
        <v>1245.0812049333047</v>
      </c>
      <c r="D38" s="7">
        <v>163.21741761010122</v>
      </c>
      <c r="E38" s="7">
        <v>76.566600545899007</v>
      </c>
      <c r="F38" s="7">
        <v>289.83452021927548</v>
      </c>
      <c r="G38" s="7">
        <v>191.80697188503814</v>
      </c>
      <c r="H38" s="7">
        <v>12.651250655955151</v>
      </c>
      <c r="I38" s="7">
        <v>3853.4499868521675</v>
      </c>
    </row>
    <row r="39" spans="1:9" ht="13.5" thickBot="1" x14ac:dyDescent="0.25">
      <c r="A39" s="6">
        <v>2022</v>
      </c>
      <c r="B39" s="7">
        <v>1892.3813261248993</v>
      </c>
      <c r="C39" s="7">
        <v>1273.2498569417919</v>
      </c>
      <c r="D39" s="7">
        <v>164.13076100261048</v>
      </c>
      <c r="E39" s="7">
        <v>76.713093132765678</v>
      </c>
      <c r="F39" s="7">
        <v>295.00563324448126</v>
      </c>
      <c r="G39" s="7">
        <v>194.13509208941875</v>
      </c>
      <c r="H39" s="7">
        <v>12.740248877482687</v>
      </c>
      <c r="I39" s="7">
        <v>3908.3560114134498</v>
      </c>
    </row>
    <row r="40" spans="1:9" ht="13.5" thickBot="1" x14ac:dyDescent="0.25">
      <c r="A40" s="6">
        <v>2023</v>
      </c>
      <c r="B40" s="7">
        <v>1926.6752943825156</v>
      </c>
      <c r="C40" s="7">
        <v>1299.5597366595227</v>
      </c>
      <c r="D40" s="7">
        <v>165.01888467555145</v>
      </c>
      <c r="E40" s="7">
        <v>76.72488867552002</v>
      </c>
      <c r="F40" s="7">
        <v>300.03189595053044</v>
      </c>
      <c r="G40" s="7">
        <v>196.18317627463713</v>
      </c>
      <c r="H40" s="7">
        <v>12.82344651655858</v>
      </c>
      <c r="I40" s="7">
        <v>3977.0173231348358</v>
      </c>
    </row>
    <row r="41" spans="1:9" ht="13.5" thickBot="1" x14ac:dyDescent="0.25">
      <c r="A41" s="6">
        <v>2024</v>
      </c>
      <c r="B41" s="7">
        <v>1956.7122080058418</v>
      </c>
      <c r="C41" s="7">
        <v>1325.5311488932393</v>
      </c>
      <c r="D41" s="7">
        <v>165.74846820331703</v>
      </c>
      <c r="E41" s="7">
        <v>76.837768998955923</v>
      </c>
      <c r="F41" s="7">
        <v>304.88136025629774</v>
      </c>
      <c r="G41" s="7">
        <v>197.92429155876405</v>
      </c>
      <c r="H41" s="7">
        <v>12.903026786391241</v>
      </c>
      <c r="I41" s="7">
        <v>4040.5382727028073</v>
      </c>
    </row>
    <row r="42" spans="1:9" ht="13.5" thickBot="1" x14ac:dyDescent="0.25">
      <c r="A42" s="6">
        <v>2025</v>
      </c>
      <c r="B42" s="7">
        <v>1983.4868972525323</v>
      </c>
      <c r="C42" s="7">
        <v>1351.6726047357454</v>
      </c>
      <c r="D42" s="7">
        <v>166.73687674743002</v>
      </c>
      <c r="E42" s="7">
        <v>76.924169275181882</v>
      </c>
      <c r="F42" s="7">
        <v>309.88307360605046</v>
      </c>
      <c r="G42" s="7">
        <v>199.5436365518452</v>
      </c>
      <c r="H42" s="7">
        <v>12.972275928253501</v>
      </c>
      <c r="I42" s="7">
        <v>4101.2195340970393</v>
      </c>
    </row>
    <row r="43" spans="1:9" ht="13.5" thickBot="1" x14ac:dyDescent="0.25">
      <c r="A43" s="6">
        <v>2026</v>
      </c>
      <c r="B43" s="7">
        <v>2007.2870080408936</v>
      </c>
      <c r="C43" s="7">
        <v>1377.4492168669572</v>
      </c>
      <c r="D43" s="7">
        <v>168.18585181814586</v>
      </c>
      <c r="E43" s="7">
        <v>76.871559159305548</v>
      </c>
      <c r="F43" s="7">
        <v>314.89009421774227</v>
      </c>
      <c r="G43" s="7">
        <v>201.02500437035107</v>
      </c>
      <c r="H43" s="7">
        <v>13.038687682402708</v>
      </c>
      <c r="I43" s="7">
        <v>4158.7474221557977</v>
      </c>
    </row>
    <row r="44" spans="1:9" x14ac:dyDescent="0.2">
      <c r="A44" s="23" t="s">
        <v>0</v>
      </c>
      <c r="B44" s="23"/>
      <c r="C44" s="23"/>
      <c r="D44" s="23"/>
      <c r="E44" s="23"/>
      <c r="F44" s="23"/>
      <c r="G44" s="23"/>
      <c r="H44" s="23"/>
      <c r="I44" s="23"/>
    </row>
    <row r="45" spans="1:9" ht="14.1" customHeight="1" x14ac:dyDescent="0.2">
      <c r="A45" s="23" t="s">
        <v>31</v>
      </c>
      <c r="B45" s="23"/>
      <c r="C45" s="23"/>
      <c r="D45" s="23"/>
      <c r="E45" s="23"/>
      <c r="F45" s="23"/>
      <c r="G45" s="23"/>
      <c r="H45" s="23"/>
      <c r="I45" s="23"/>
    </row>
    <row r="46" spans="1:9" ht="14.1" customHeight="1" x14ac:dyDescent="0.2">
      <c r="A46" s="4"/>
    </row>
    <row r="47" spans="1:9" ht="15.75" x14ac:dyDescent="0.25">
      <c r="A47" s="22" t="s">
        <v>25</v>
      </c>
      <c r="B47" s="22"/>
      <c r="C47" s="22"/>
      <c r="D47" s="22"/>
      <c r="E47" s="22"/>
      <c r="F47" s="22"/>
      <c r="G47" s="22"/>
      <c r="H47" s="22"/>
      <c r="I47" s="22"/>
    </row>
    <row r="48" spans="1:9" x14ac:dyDescent="0.2">
      <c r="A48" s="8" t="s">
        <v>26</v>
      </c>
      <c r="B48" s="13">
        <f t="shared" ref="B48:I48" si="0">EXP((LN(B17/B7)/10))-1</f>
        <v>4.08621958834261E-2</v>
      </c>
      <c r="C48" s="13">
        <f t="shared" si="0"/>
        <v>5.1154460480451469E-2</v>
      </c>
      <c r="D48" s="13">
        <f t="shared" si="0"/>
        <v>6.0783727870713067E-2</v>
      </c>
      <c r="E48" s="13">
        <f t="shared" si="0"/>
        <v>2.9647945755642002E-3</v>
      </c>
      <c r="F48" s="13">
        <f t="shared" si="0"/>
        <v>3.0705832485373286E-2</v>
      </c>
      <c r="G48" s="13">
        <f t="shared" si="0"/>
        <v>-4.9152455596404465E-2</v>
      </c>
      <c r="H48" s="13">
        <f t="shared" si="0"/>
        <v>0.10888013301178479</v>
      </c>
      <c r="I48" s="13">
        <f t="shared" si="0"/>
        <v>3.4448548879260077E-2</v>
      </c>
    </row>
    <row r="49" spans="1:9" x14ac:dyDescent="0.2">
      <c r="A49" s="8" t="s">
        <v>27</v>
      </c>
      <c r="B49" s="13">
        <f t="shared" ref="B49:I49" si="1">EXP((LN(B30/B17)/13))-1</f>
        <v>2.7707891766249215E-2</v>
      </c>
      <c r="C49" s="13">
        <f t="shared" si="1"/>
        <v>6.9586034866884194E-3</v>
      </c>
      <c r="D49" s="13">
        <f t="shared" si="1"/>
        <v>3.0672715011788032E-2</v>
      </c>
      <c r="E49" s="13">
        <f t="shared" si="1"/>
        <v>4.6327706084119402E-2</v>
      </c>
      <c r="F49" s="13">
        <f t="shared" si="1"/>
        <v>-1.3455137348962198E-3</v>
      </c>
      <c r="G49" s="13">
        <f t="shared" si="1"/>
        <v>1.9559318406541237E-3</v>
      </c>
      <c r="H49" s="13">
        <f t="shared" si="1"/>
        <v>1.877153453388769E-2</v>
      </c>
      <c r="I49" s="13">
        <f t="shared" si="1"/>
        <v>1.7171049332059152E-2</v>
      </c>
    </row>
    <row r="50" spans="1:9" x14ac:dyDescent="0.2">
      <c r="A50" s="8" t="s">
        <v>28</v>
      </c>
      <c r="B50" s="13">
        <f t="shared" ref="B50:I50" si="2">EXP((LN(B32/B30)/2))-1</f>
        <v>2.075929127202758E-2</v>
      </c>
      <c r="C50" s="13">
        <f t="shared" si="2"/>
        <v>1.5693928985274663E-2</v>
      </c>
      <c r="D50" s="13">
        <f t="shared" si="2"/>
        <v>-6.8054287497829158E-2</v>
      </c>
      <c r="E50" s="13">
        <f t="shared" si="2"/>
        <v>4.6949589578054063E-2</v>
      </c>
      <c r="F50" s="13">
        <f t="shared" si="2"/>
        <v>2.1344543809462602E-2</v>
      </c>
      <c r="G50" s="13">
        <f t="shared" si="2"/>
        <v>2.1098233936023281E-2</v>
      </c>
      <c r="H50" s="13">
        <f t="shared" si="2"/>
        <v>1.4286577864775829E-2</v>
      </c>
      <c r="I50" s="13">
        <f t="shared" si="2"/>
        <v>1.5155152244156644E-2</v>
      </c>
    </row>
    <row r="51" spans="1:9" x14ac:dyDescent="0.2">
      <c r="A51" s="8" t="s">
        <v>60</v>
      </c>
      <c r="B51" s="13">
        <f t="shared" ref="B51:I51" si="3">EXP((LN(B43/B30)/13))-1</f>
        <v>1.599679975684265E-2</v>
      </c>
      <c r="C51" s="13">
        <f t="shared" si="3"/>
        <v>2.0707488634550186E-2</v>
      </c>
      <c r="D51" s="13">
        <f t="shared" si="3"/>
        <v>-4.9471571265152781E-3</v>
      </c>
      <c r="E51" s="13">
        <f t="shared" si="3"/>
        <v>1.6476628166493645E-2</v>
      </c>
      <c r="F51" s="13">
        <f t="shared" si="3"/>
        <v>1.7997043472709029E-2</v>
      </c>
      <c r="G51" s="13">
        <f t="shared" si="3"/>
        <v>1.2358355816522337E-2</v>
      </c>
      <c r="H51" s="13">
        <f t="shared" si="3"/>
        <v>9.194178341043413E-3</v>
      </c>
      <c r="I51" s="13">
        <f t="shared" si="3"/>
        <v>1.648175208587177E-2</v>
      </c>
    </row>
    <row r="52" spans="1:9" ht="14.1" customHeight="1" x14ac:dyDescent="0.2">
      <c r="A52" s="4"/>
    </row>
  </sheetData>
  <mergeCells count="7">
    <mergeCell ref="A47:I47"/>
    <mergeCell ref="A1:I1"/>
    <mergeCell ref="A3:I3"/>
    <mergeCell ref="A44:I44"/>
    <mergeCell ref="A45:I45"/>
    <mergeCell ref="A2:I2"/>
    <mergeCell ref="A4:I4"/>
  </mergeCells>
  <printOptions horizontalCentered="1"/>
  <pageMargins left="0.75" right="0.75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H4"/>
    </sheetView>
  </sheetViews>
  <sheetFormatPr defaultRowHeight="12.75" x14ac:dyDescent="0.2"/>
  <cols>
    <col min="1" max="4" width="14.28515625" style="1" bestFit="1" customWidth="1"/>
    <col min="5" max="5" width="17.140625" style="1" bestFit="1" customWidth="1"/>
    <col min="6" max="8" width="14.28515625" style="1" bestFit="1" customWidth="1"/>
    <col min="9" max="16384" width="9.140625" style="1"/>
  </cols>
  <sheetData>
    <row r="1" spans="1:11" ht="15.95" customHeight="1" x14ac:dyDescent="0.25">
      <c r="A1" s="21" t="s">
        <v>72</v>
      </c>
      <c r="B1" s="21"/>
      <c r="C1" s="21"/>
      <c r="D1" s="21"/>
      <c r="E1" s="21"/>
      <c r="F1" s="21"/>
      <c r="G1" s="21"/>
      <c r="H1" s="21"/>
    </row>
    <row r="2" spans="1:11" ht="15.75" customHeight="1" x14ac:dyDescent="0.25">
      <c r="A2" s="21" t="s">
        <v>62</v>
      </c>
      <c r="B2" s="21"/>
      <c r="C2" s="21"/>
      <c r="D2" s="21"/>
      <c r="E2" s="21"/>
      <c r="F2" s="21"/>
      <c r="G2" s="21"/>
      <c r="H2" s="21"/>
      <c r="I2" s="26"/>
      <c r="J2" s="26"/>
      <c r="K2" s="26"/>
    </row>
    <row r="3" spans="1:11" ht="15.95" customHeight="1" x14ac:dyDescent="0.25">
      <c r="A3" s="21" t="s">
        <v>32</v>
      </c>
      <c r="B3" s="21"/>
      <c r="C3" s="21"/>
      <c r="D3" s="21"/>
      <c r="E3" s="21"/>
      <c r="F3" s="21"/>
      <c r="G3" s="21"/>
      <c r="H3" s="21"/>
    </row>
    <row r="4" spans="1:11" ht="15.95" customHeight="1" x14ac:dyDescent="0.25">
      <c r="A4" s="25" t="s">
        <v>79</v>
      </c>
      <c r="B4" s="25"/>
      <c r="C4" s="25"/>
      <c r="D4" s="25"/>
      <c r="E4" s="25"/>
      <c r="F4" s="25"/>
      <c r="G4" s="25"/>
      <c r="H4" s="25"/>
    </row>
    <row r="5" spans="1:11" ht="14.1" customHeight="1" thickBot="1" x14ac:dyDescent="0.25">
      <c r="A5" s="4"/>
    </row>
    <row r="6" spans="1:11" ht="39" thickBot="1" x14ac:dyDescent="0.25">
      <c r="A6" s="5" t="s">
        <v>12</v>
      </c>
      <c r="B6" s="5" t="s">
        <v>22</v>
      </c>
      <c r="C6" s="5" t="s">
        <v>33</v>
      </c>
      <c r="D6" s="5" t="s">
        <v>34</v>
      </c>
      <c r="E6" s="5" t="s">
        <v>35</v>
      </c>
      <c r="F6" s="5" t="s">
        <v>36</v>
      </c>
      <c r="G6" s="5" t="s">
        <v>37</v>
      </c>
      <c r="H6" s="5" t="s">
        <v>38</v>
      </c>
    </row>
    <row r="7" spans="1:11" ht="13.5" thickBot="1" x14ac:dyDescent="0.25">
      <c r="A7" s="6">
        <v>1990</v>
      </c>
      <c r="B7" s="7">
        <v>1920.6891871375456</v>
      </c>
      <c r="C7" s="7">
        <v>245.84821595360563</v>
      </c>
      <c r="D7" s="7">
        <v>2166.5374030911512</v>
      </c>
      <c r="E7" s="7">
        <v>0</v>
      </c>
      <c r="F7" s="7">
        <v>0</v>
      </c>
      <c r="G7" s="7">
        <v>0</v>
      </c>
      <c r="H7" s="7">
        <v>2166.5374030911512</v>
      </c>
    </row>
    <row r="8" spans="1:11" ht="13.5" thickBot="1" x14ac:dyDescent="0.25">
      <c r="A8" s="6">
        <v>1991</v>
      </c>
      <c r="B8" s="7">
        <v>1948.9999685243552</v>
      </c>
      <c r="C8" s="7">
        <v>249.47199597111728</v>
      </c>
      <c r="D8" s="7">
        <v>2198.4719644954725</v>
      </c>
      <c r="E8" s="7">
        <v>0</v>
      </c>
      <c r="F8" s="7">
        <v>0</v>
      </c>
      <c r="G8" s="7">
        <v>0</v>
      </c>
      <c r="H8" s="7">
        <v>2198.4719644954725</v>
      </c>
    </row>
    <row r="9" spans="1:11" ht="13.5" thickBot="1" x14ac:dyDescent="0.25">
      <c r="A9" s="6">
        <v>1992</v>
      </c>
      <c r="B9" s="7">
        <v>2101.0059037743563</v>
      </c>
      <c r="C9" s="7">
        <v>268.9287556831174</v>
      </c>
      <c r="D9" s="7">
        <v>2369.9346594574736</v>
      </c>
      <c r="E9" s="7">
        <v>0</v>
      </c>
      <c r="F9" s="7">
        <v>0</v>
      </c>
      <c r="G9" s="7">
        <v>0</v>
      </c>
      <c r="H9" s="7">
        <v>2369.9346594574736</v>
      </c>
    </row>
    <row r="10" spans="1:11" ht="13.5" thickBot="1" x14ac:dyDescent="0.25">
      <c r="A10" s="6">
        <v>1993</v>
      </c>
      <c r="B10" s="7">
        <v>2152.415775549784</v>
      </c>
      <c r="C10" s="7">
        <v>275.50921927037211</v>
      </c>
      <c r="D10" s="7">
        <v>2427.9249948201559</v>
      </c>
      <c r="E10" s="7">
        <v>0</v>
      </c>
      <c r="F10" s="7">
        <v>0</v>
      </c>
      <c r="G10" s="7">
        <v>0</v>
      </c>
      <c r="H10" s="7">
        <v>2427.9249948201559</v>
      </c>
    </row>
    <row r="11" spans="1:11" ht="13.5" thickBot="1" x14ac:dyDescent="0.25">
      <c r="A11" s="6">
        <v>1994</v>
      </c>
      <c r="B11" s="7">
        <v>2292.3925982483374</v>
      </c>
      <c r="C11" s="7">
        <v>293.42625257578703</v>
      </c>
      <c r="D11" s="7">
        <v>2585.8188508241246</v>
      </c>
      <c r="E11" s="7">
        <v>0</v>
      </c>
      <c r="F11" s="7">
        <v>0</v>
      </c>
      <c r="G11" s="7">
        <v>0</v>
      </c>
      <c r="H11" s="7">
        <v>2585.8188508241246</v>
      </c>
    </row>
    <row r="12" spans="1:11" ht="13.5" thickBot="1" x14ac:dyDescent="0.25">
      <c r="A12" s="6">
        <v>1995</v>
      </c>
      <c r="B12" s="7">
        <v>2323.4623533590538</v>
      </c>
      <c r="C12" s="7">
        <v>297.40318122995865</v>
      </c>
      <c r="D12" s="7">
        <v>2620.8655345890124</v>
      </c>
      <c r="E12" s="7">
        <v>0</v>
      </c>
      <c r="F12" s="7">
        <v>0</v>
      </c>
      <c r="G12" s="7">
        <v>0</v>
      </c>
      <c r="H12" s="7">
        <v>2620.8655345890124</v>
      </c>
    </row>
    <row r="13" spans="1:11" ht="13.5" thickBot="1" x14ac:dyDescent="0.25">
      <c r="A13" s="6">
        <v>1996</v>
      </c>
      <c r="B13" s="7">
        <v>2405.0998545683251</v>
      </c>
      <c r="C13" s="7">
        <v>307.8527813847453</v>
      </c>
      <c r="D13" s="7">
        <v>2712.9526359530705</v>
      </c>
      <c r="E13" s="7">
        <v>0</v>
      </c>
      <c r="F13" s="7">
        <v>0</v>
      </c>
      <c r="G13" s="7">
        <v>0</v>
      </c>
      <c r="H13" s="7">
        <v>2712.9526359530705</v>
      </c>
    </row>
    <row r="14" spans="1:11" ht="13.5" thickBot="1" x14ac:dyDescent="0.25">
      <c r="A14" s="6">
        <v>1997</v>
      </c>
      <c r="B14" s="7">
        <v>2443.0422238159617</v>
      </c>
      <c r="C14" s="7">
        <v>312.70940464844284</v>
      </c>
      <c r="D14" s="7">
        <v>2755.7516284644043</v>
      </c>
      <c r="E14" s="7">
        <v>0</v>
      </c>
      <c r="F14" s="7">
        <v>0</v>
      </c>
      <c r="G14" s="7">
        <v>0</v>
      </c>
      <c r="H14" s="7">
        <v>2755.7516284644043</v>
      </c>
    </row>
    <row r="15" spans="1:11" ht="13.5" thickBot="1" x14ac:dyDescent="0.25">
      <c r="A15" s="6">
        <v>1998</v>
      </c>
      <c r="B15" s="7">
        <v>2388.2876362219577</v>
      </c>
      <c r="C15" s="7">
        <v>305.70081743641032</v>
      </c>
      <c r="D15" s="7">
        <v>2693.9884536583681</v>
      </c>
      <c r="E15" s="7">
        <v>0</v>
      </c>
      <c r="F15" s="7">
        <v>0</v>
      </c>
      <c r="G15" s="7">
        <v>0</v>
      </c>
      <c r="H15" s="7">
        <v>2693.9884536583681</v>
      </c>
    </row>
    <row r="16" spans="1:11" ht="13.5" thickBot="1" x14ac:dyDescent="0.25">
      <c r="A16" s="6">
        <v>1999</v>
      </c>
      <c r="B16" s="7">
        <v>2413.5272982710781</v>
      </c>
      <c r="C16" s="7">
        <v>308.93149417869773</v>
      </c>
      <c r="D16" s="7">
        <v>2722.458792449776</v>
      </c>
      <c r="E16" s="7">
        <v>0</v>
      </c>
      <c r="F16" s="7">
        <v>0</v>
      </c>
      <c r="G16" s="7">
        <v>0</v>
      </c>
      <c r="H16" s="7">
        <v>2722.458792449776</v>
      </c>
    </row>
    <row r="17" spans="1:8" ht="13.5" thickBot="1" x14ac:dyDescent="0.25">
      <c r="A17" s="6">
        <v>2000</v>
      </c>
      <c r="B17" s="7">
        <v>2694.9210000000012</v>
      </c>
      <c r="C17" s="7">
        <v>344.94988799999987</v>
      </c>
      <c r="D17" s="7">
        <v>3039.8708880000013</v>
      </c>
      <c r="E17" s="7">
        <v>0</v>
      </c>
      <c r="F17" s="7">
        <v>0</v>
      </c>
      <c r="G17" s="7">
        <v>0</v>
      </c>
      <c r="H17" s="7">
        <v>3039.8708880000013</v>
      </c>
    </row>
    <row r="18" spans="1:8" ht="13.5" thickBot="1" x14ac:dyDescent="0.25">
      <c r="A18" s="6">
        <v>2001</v>
      </c>
      <c r="B18" s="7">
        <v>2754.0925071841648</v>
      </c>
      <c r="C18" s="7">
        <v>352.52364799999964</v>
      </c>
      <c r="D18" s="7">
        <v>3106.6161551841642</v>
      </c>
      <c r="E18" s="7">
        <v>0</v>
      </c>
      <c r="F18" s="7">
        <v>1.5071841651282689E-3</v>
      </c>
      <c r="G18" s="7">
        <v>1.5071841651282689E-3</v>
      </c>
      <c r="H18" s="7">
        <v>3106.6146479999989</v>
      </c>
    </row>
    <row r="19" spans="1:8" ht="13.5" thickBot="1" x14ac:dyDescent="0.25">
      <c r="A19" s="6">
        <v>2002</v>
      </c>
      <c r="B19" s="7">
        <v>2738.821890746909</v>
      </c>
      <c r="C19" s="7">
        <v>350.56780799999984</v>
      </c>
      <c r="D19" s="7">
        <v>3089.3896987469088</v>
      </c>
      <c r="E19" s="7">
        <v>0</v>
      </c>
      <c r="F19" s="7">
        <v>1.089074690820546E-2</v>
      </c>
      <c r="G19" s="7">
        <v>1.089074690820546E-2</v>
      </c>
      <c r="H19" s="7">
        <v>3089.3788080000008</v>
      </c>
    </row>
    <row r="20" spans="1:8" ht="13.5" thickBot="1" x14ac:dyDescent="0.25">
      <c r="A20" s="6">
        <v>2003</v>
      </c>
      <c r="B20" s="7">
        <v>2834.1424741775168</v>
      </c>
      <c r="C20" s="7">
        <v>362.76121599999965</v>
      </c>
      <c r="D20" s="7">
        <v>3196.9036901775162</v>
      </c>
      <c r="E20" s="7">
        <v>0</v>
      </c>
      <c r="F20" s="7">
        <v>7.0474177517003994E-2</v>
      </c>
      <c r="G20" s="7">
        <v>7.0474177517003994E-2</v>
      </c>
      <c r="H20" s="7">
        <v>3196.8332159999991</v>
      </c>
    </row>
    <row r="21" spans="1:8" ht="13.5" thickBot="1" x14ac:dyDescent="0.25">
      <c r="A21" s="6">
        <v>2004</v>
      </c>
      <c r="B21" s="7">
        <v>2976.5950052795092</v>
      </c>
      <c r="C21" s="7">
        <v>380.98585599999973</v>
      </c>
      <c r="D21" s="7">
        <v>3357.580861279509</v>
      </c>
      <c r="E21" s="7">
        <v>0</v>
      </c>
      <c r="F21" s="7">
        <v>0.1430052795087261</v>
      </c>
      <c r="G21" s="7">
        <v>0.1430052795087261</v>
      </c>
      <c r="H21" s="7">
        <v>3357.4378560000005</v>
      </c>
    </row>
    <row r="22" spans="1:8" ht="13.5" thickBot="1" x14ac:dyDescent="0.25">
      <c r="A22" s="6">
        <v>2005</v>
      </c>
      <c r="B22" s="7">
        <v>3232.1841385333196</v>
      </c>
      <c r="C22" s="7">
        <v>413.68119778799246</v>
      </c>
      <c r="D22" s="7">
        <v>3645.865336321312</v>
      </c>
      <c r="E22" s="7">
        <v>0</v>
      </c>
      <c r="F22" s="7">
        <v>0.29978081462546302</v>
      </c>
      <c r="G22" s="7">
        <v>0.29978081462546302</v>
      </c>
      <c r="H22" s="7">
        <v>3645.5655555066865</v>
      </c>
    </row>
    <row r="23" spans="1:8" ht="13.5" thickBot="1" x14ac:dyDescent="0.25">
      <c r="A23" s="6">
        <v>2006</v>
      </c>
      <c r="B23" s="7">
        <v>3159.1385794718803</v>
      </c>
      <c r="C23" s="7">
        <v>404.25306623264839</v>
      </c>
      <c r="D23" s="7">
        <v>3563.3916457045289</v>
      </c>
      <c r="E23" s="7">
        <v>0</v>
      </c>
      <c r="F23" s="7">
        <v>0.91149952931234224</v>
      </c>
      <c r="G23" s="7">
        <v>0.91149952931234224</v>
      </c>
      <c r="H23" s="7">
        <v>3562.4801461752163</v>
      </c>
    </row>
    <row r="24" spans="1:8" ht="13.5" thickBot="1" x14ac:dyDescent="0.25">
      <c r="A24" s="6">
        <v>2007</v>
      </c>
      <c r="B24" s="7">
        <v>3369.1507265796427</v>
      </c>
      <c r="C24" s="7">
        <v>431.05340932774453</v>
      </c>
      <c r="D24" s="7">
        <v>3800.2041359073874</v>
      </c>
      <c r="E24" s="7">
        <v>0</v>
      </c>
      <c r="F24" s="7">
        <v>1.545966206635887</v>
      </c>
      <c r="G24" s="7">
        <v>1.5459662066358868</v>
      </c>
      <c r="H24" s="7">
        <v>3798.6581697007514</v>
      </c>
    </row>
    <row r="25" spans="1:8" ht="13.5" thickBot="1" x14ac:dyDescent="0.25">
      <c r="A25" s="6">
        <v>2008</v>
      </c>
      <c r="B25" s="7">
        <v>3415.8918761584514</v>
      </c>
      <c r="C25" s="7">
        <v>436.74747821248991</v>
      </c>
      <c r="D25" s="7">
        <v>3852.6393543709414</v>
      </c>
      <c r="E25" s="7">
        <v>0</v>
      </c>
      <c r="F25" s="7">
        <v>3.80220262337183</v>
      </c>
      <c r="G25" s="7">
        <v>3.80220262337183</v>
      </c>
      <c r="H25" s="7">
        <v>3848.8371517475698</v>
      </c>
    </row>
    <row r="26" spans="1:8" ht="13.5" thickBot="1" x14ac:dyDescent="0.25">
      <c r="A26" s="6">
        <v>2009</v>
      </c>
      <c r="B26" s="7">
        <v>3322.1768219206992</v>
      </c>
      <c r="C26" s="7">
        <v>424.48436824649633</v>
      </c>
      <c r="D26" s="7">
        <v>3746.6611901671954</v>
      </c>
      <c r="E26" s="7">
        <v>0</v>
      </c>
      <c r="F26" s="7">
        <v>5.8926949949440157</v>
      </c>
      <c r="G26" s="7">
        <v>5.8926949949440157</v>
      </c>
      <c r="H26" s="7">
        <v>3740.7684951722513</v>
      </c>
    </row>
    <row r="27" spans="1:8" ht="13.5" thickBot="1" x14ac:dyDescent="0.25">
      <c r="A27" s="6">
        <v>2010</v>
      </c>
      <c r="B27" s="7">
        <v>3234.4617065202629</v>
      </c>
      <c r="C27" s="7">
        <v>413.12850046103205</v>
      </c>
      <c r="D27" s="7">
        <v>3647.5902069812951</v>
      </c>
      <c r="E27" s="7">
        <v>0</v>
      </c>
      <c r="F27" s="7">
        <v>6.8952966684472727</v>
      </c>
      <c r="G27" s="7">
        <v>6.8952966684472718</v>
      </c>
      <c r="H27" s="7">
        <v>3640.6949103128477</v>
      </c>
    </row>
    <row r="28" spans="1:8" ht="13.5" thickBot="1" x14ac:dyDescent="0.25">
      <c r="A28" s="6">
        <v>2011</v>
      </c>
      <c r="B28" s="7">
        <v>3294.1285458773309</v>
      </c>
      <c r="C28" s="7">
        <v>420.50270032521723</v>
      </c>
      <c r="D28" s="7">
        <v>3714.631246202548</v>
      </c>
      <c r="E28" s="7">
        <v>0.47980800000000023</v>
      </c>
      <c r="F28" s="7">
        <v>8.4713915865687923</v>
      </c>
      <c r="G28" s="7">
        <v>8.9511995865687926</v>
      </c>
      <c r="H28" s="7">
        <v>3705.6800466159793</v>
      </c>
    </row>
    <row r="29" spans="1:8" ht="13.5" thickBot="1" x14ac:dyDescent="0.25">
      <c r="A29" s="6">
        <v>2012</v>
      </c>
      <c r="B29" s="7">
        <v>3419.1479461583144</v>
      </c>
      <c r="C29" s="7">
        <v>434.98151591074839</v>
      </c>
      <c r="D29" s="7">
        <v>3854.1294620690628</v>
      </c>
      <c r="E29" s="7">
        <v>8.3046902399999958</v>
      </c>
      <c r="F29" s="7">
        <v>12.550162865590522</v>
      </c>
      <c r="G29" s="7">
        <v>20.854853105590518</v>
      </c>
      <c r="H29" s="7">
        <v>3833.2746089634725</v>
      </c>
    </row>
    <row r="30" spans="1:8" ht="13.5" thickBot="1" x14ac:dyDescent="0.25">
      <c r="A30" s="6">
        <v>2013</v>
      </c>
      <c r="B30" s="7">
        <v>3387.9276397779222</v>
      </c>
      <c r="C30" s="7">
        <v>430.40557577215458</v>
      </c>
      <c r="D30" s="7">
        <v>3818.3332155500766</v>
      </c>
      <c r="E30" s="7">
        <v>8.2216433375999998</v>
      </c>
      <c r="F30" s="7">
        <v>17.162435720361685</v>
      </c>
      <c r="G30" s="7">
        <v>25.384079057961685</v>
      </c>
      <c r="H30" s="7">
        <v>3792.949136492115</v>
      </c>
    </row>
    <row r="31" spans="1:8" ht="13.5" thickBot="1" x14ac:dyDescent="0.25">
      <c r="A31" s="6">
        <v>2014</v>
      </c>
      <c r="B31" s="7">
        <v>3438.0137277036429</v>
      </c>
      <c r="C31" s="7">
        <v>435.71206918259804</v>
      </c>
      <c r="D31" s="7">
        <v>3873.7257968862409</v>
      </c>
      <c r="E31" s="7">
        <v>8.2972163197281148</v>
      </c>
      <c r="F31" s="7">
        <v>25.715970894863965</v>
      </c>
      <c r="G31" s="7">
        <v>34.013187214592079</v>
      </c>
      <c r="H31" s="7">
        <v>3839.7126096716488</v>
      </c>
    </row>
    <row r="32" spans="1:8" ht="13.5" thickBot="1" x14ac:dyDescent="0.25">
      <c r="A32" s="6">
        <v>2015</v>
      </c>
      <c r="B32" s="7">
        <v>3505.72907989125</v>
      </c>
      <c r="C32" s="7">
        <v>443.55015479437162</v>
      </c>
      <c r="D32" s="7">
        <v>3949.2792346856218</v>
      </c>
      <c r="E32" s="7">
        <v>8.2529022950048514</v>
      </c>
      <c r="F32" s="7">
        <v>32.240593265213619</v>
      </c>
      <c r="G32" s="7">
        <v>40.49349556021847</v>
      </c>
      <c r="H32" s="7">
        <v>3908.7857391254033</v>
      </c>
    </row>
    <row r="33" spans="1:8" ht="13.5" thickBot="1" x14ac:dyDescent="0.25">
      <c r="A33" s="6">
        <v>2016</v>
      </c>
      <c r="B33" s="7">
        <v>3578.3449501340438</v>
      </c>
      <c r="C33" s="7">
        <v>451.66126238397914</v>
      </c>
      <c r="D33" s="7">
        <v>4030.0062125180229</v>
      </c>
      <c r="E33" s="7">
        <v>8.2046843290341087</v>
      </c>
      <c r="F33" s="7">
        <v>41.536653430169167</v>
      </c>
      <c r="G33" s="7">
        <v>49.741337759203276</v>
      </c>
      <c r="H33" s="7">
        <v>3980.2648747588196</v>
      </c>
    </row>
    <row r="34" spans="1:8" ht="13.5" thickBot="1" x14ac:dyDescent="0.25">
      <c r="A34" s="6">
        <v>2017</v>
      </c>
      <c r="B34" s="7">
        <v>3659.4730187232399</v>
      </c>
      <c r="C34" s="7">
        <v>461.98037488895477</v>
      </c>
      <c r="D34" s="7">
        <v>4121.4533936121943</v>
      </c>
      <c r="E34" s="7">
        <v>8.1337272557546498</v>
      </c>
      <c r="F34" s="7">
        <v>42.117612647522776</v>
      </c>
      <c r="G34" s="7">
        <v>50.251339903277426</v>
      </c>
      <c r="H34" s="7">
        <v>4071.202053708917</v>
      </c>
    </row>
    <row r="35" spans="1:8" ht="13.5" thickBot="1" x14ac:dyDescent="0.25">
      <c r="A35" s="6">
        <v>2018</v>
      </c>
      <c r="B35" s="7">
        <v>3741.8903243540458</v>
      </c>
      <c r="C35" s="7">
        <v>472.3123564794189</v>
      </c>
      <c r="D35" s="7">
        <v>4214.2026808334649</v>
      </c>
      <c r="E35" s="7">
        <v>8.064650192418263</v>
      </c>
      <c r="F35" s="7">
        <v>43.885389166164202</v>
      </c>
      <c r="G35" s="7">
        <v>51.950039358582465</v>
      </c>
      <c r="H35" s="7">
        <v>4162.2526414748827</v>
      </c>
    </row>
    <row r="36" spans="1:8" ht="13.5" thickBot="1" x14ac:dyDescent="0.25">
      <c r="A36" s="6">
        <v>2019</v>
      </c>
      <c r="B36" s="7">
        <v>3829.0274208042356</v>
      </c>
      <c r="C36" s="7">
        <v>482.94611879006465</v>
      </c>
      <c r="D36" s="7">
        <v>4311.9735395942998</v>
      </c>
      <c r="E36" s="7">
        <v>7.9967066363120551</v>
      </c>
      <c r="F36" s="7">
        <v>48.014161120540777</v>
      </c>
      <c r="G36" s="7">
        <v>56.010867756852832</v>
      </c>
      <c r="H36" s="7">
        <v>4255.9626718374466</v>
      </c>
    </row>
    <row r="37" spans="1:8" ht="13.5" thickBot="1" x14ac:dyDescent="0.25">
      <c r="A37" s="6">
        <v>2020</v>
      </c>
      <c r="B37" s="7">
        <v>3931.7869225740392</v>
      </c>
      <c r="C37" s="7">
        <v>495.30797057466543</v>
      </c>
      <c r="D37" s="7">
        <v>4427.0948931487046</v>
      </c>
      <c r="E37" s="7">
        <v>7.929065999766344</v>
      </c>
      <c r="F37" s="7">
        <v>54.264336459695883</v>
      </c>
      <c r="G37" s="7">
        <v>62.193402459462227</v>
      </c>
      <c r="H37" s="7">
        <v>4364.9014906892426</v>
      </c>
    </row>
    <row r="38" spans="1:8" ht="13.5" thickBot="1" x14ac:dyDescent="0.25">
      <c r="A38" s="6">
        <v>2021</v>
      </c>
      <c r="B38" s="7">
        <v>3924.0568872826448</v>
      </c>
      <c r="C38" s="7">
        <v>493.24159831707709</v>
      </c>
      <c r="D38" s="7">
        <v>4417.298485599722</v>
      </c>
      <c r="E38" s="7">
        <v>7.8628054347760639</v>
      </c>
      <c r="F38" s="7">
        <v>62.744094995700635</v>
      </c>
      <c r="G38" s="7">
        <v>70.606900430476699</v>
      </c>
      <c r="H38" s="7">
        <v>4346.6915851692456</v>
      </c>
    </row>
    <row r="39" spans="1:8" ht="13.5" thickBot="1" x14ac:dyDescent="0.25">
      <c r="A39" s="6">
        <v>2022</v>
      </c>
      <c r="B39" s="7">
        <v>3989.6618070408508</v>
      </c>
      <c r="C39" s="7">
        <v>500.26956946092122</v>
      </c>
      <c r="D39" s="7">
        <v>4489.9313765017723</v>
      </c>
      <c r="E39" s="7">
        <v>7.7979606735993485</v>
      </c>
      <c r="F39" s="7">
        <v>73.507834953801364</v>
      </c>
      <c r="G39" s="7">
        <v>81.305795627400713</v>
      </c>
      <c r="H39" s="7">
        <v>4408.6255808743717</v>
      </c>
    </row>
    <row r="40" spans="1:8" ht="13.5" thickBot="1" x14ac:dyDescent="0.25">
      <c r="A40" s="6">
        <v>2023</v>
      </c>
      <c r="B40" s="7">
        <v>4071.822777176988</v>
      </c>
      <c r="C40" s="7">
        <v>509.05821736125853</v>
      </c>
      <c r="D40" s="7">
        <v>4580.8809945382463</v>
      </c>
      <c r="E40" s="7">
        <v>7.7343564988955364</v>
      </c>
      <c r="F40" s="7">
        <v>87.071097543256457</v>
      </c>
      <c r="G40" s="7">
        <v>94.805454042151993</v>
      </c>
      <c r="H40" s="7">
        <v>4486.0755404960946</v>
      </c>
    </row>
    <row r="41" spans="1:8" ht="13.5" thickBot="1" x14ac:dyDescent="0.25">
      <c r="A41" s="6">
        <v>2024</v>
      </c>
      <c r="B41" s="7">
        <v>4151.8254629341236</v>
      </c>
      <c r="C41" s="7">
        <v>517.18889890595881</v>
      </c>
      <c r="D41" s="7">
        <v>4669.0143618400825</v>
      </c>
      <c r="E41" s="7">
        <v>7.6718805996894162</v>
      </c>
      <c r="F41" s="7">
        <v>103.61530963162737</v>
      </c>
      <c r="G41" s="7">
        <v>111.28719023131679</v>
      </c>
      <c r="H41" s="7">
        <v>4557.7271716087662</v>
      </c>
    </row>
    <row r="42" spans="1:8" ht="13.5" thickBot="1" x14ac:dyDescent="0.25">
      <c r="A42" s="6">
        <v>2025</v>
      </c>
      <c r="B42" s="7">
        <v>4232.3771842583001</v>
      </c>
      <c r="C42" s="7">
        <v>524.95610036442054</v>
      </c>
      <c r="D42" s="7">
        <v>4757.3332846227204</v>
      </c>
      <c r="E42" s="7">
        <v>7.6102636074458871</v>
      </c>
      <c r="F42" s="7">
        <v>123.54738655381607</v>
      </c>
      <c r="G42" s="7">
        <v>131.15765016126196</v>
      </c>
      <c r="H42" s="7">
        <v>4626.1756344614587</v>
      </c>
    </row>
    <row r="43" spans="1:8" ht="13.5" thickBot="1" x14ac:dyDescent="0.25">
      <c r="A43" s="6">
        <v>2026</v>
      </c>
      <c r="B43" s="7">
        <v>4313.2271283503733</v>
      </c>
      <c r="C43" s="7">
        <v>532.31967003594161</v>
      </c>
      <c r="D43" s="7">
        <v>4845.5467983863145</v>
      </c>
      <c r="E43" s="7">
        <v>7.5494607481942921</v>
      </c>
      <c r="F43" s="7">
        <v>146.93024544638146</v>
      </c>
      <c r="G43" s="7">
        <v>154.47970619457575</v>
      </c>
      <c r="H43" s="7">
        <v>4691.067092191739</v>
      </c>
    </row>
    <row r="44" spans="1:8" ht="14.1" customHeight="1" x14ac:dyDescent="0.2">
      <c r="A44" s="4"/>
    </row>
    <row r="45" spans="1:8" ht="15.75" x14ac:dyDescent="0.25">
      <c r="A45" s="22" t="s">
        <v>25</v>
      </c>
      <c r="B45" s="22"/>
      <c r="C45" s="22"/>
      <c r="D45" s="22"/>
      <c r="E45" s="22"/>
      <c r="F45" s="22"/>
      <c r="G45" s="22"/>
      <c r="H45" s="22"/>
    </row>
    <row r="46" spans="1:8" x14ac:dyDescent="0.2">
      <c r="A46" s="8" t="s">
        <v>26</v>
      </c>
      <c r="B46" s="13">
        <f>EXP((LN(B17/B7)/10))-1</f>
        <v>3.4448548879260077E-2</v>
      </c>
      <c r="C46" s="13">
        <f t="shared" ref="C46:H46" si="0">EXP((LN(C17/C7)/10))-1</f>
        <v>3.4448548879260077E-2</v>
      </c>
      <c r="D46" s="13">
        <f t="shared" si="0"/>
        <v>3.4448548879260077E-2</v>
      </c>
      <c r="E46" s="14" t="s">
        <v>61</v>
      </c>
      <c r="F46" s="14" t="s">
        <v>61</v>
      </c>
      <c r="G46" s="14" t="s">
        <v>61</v>
      </c>
      <c r="H46" s="13">
        <f t="shared" si="0"/>
        <v>3.4448548879260077E-2</v>
      </c>
    </row>
    <row r="47" spans="1:8" x14ac:dyDescent="0.2">
      <c r="A47" s="8" t="s">
        <v>27</v>
      </c>
      <c r="B47" s="13">
        <f>EXP((LN(B30/B17)/13))-1</f>
        <v>1.7759670171176412E-2</v>
      </c>
      <c r="C47" s="13">
        <f t="shared" ref="C47:H47" si="1">EXP((LN(C30/C17)/13))-1</f>
        <v>1.7171049332059152E-2</v>
      </c>
      <c r="D47" s="13">
        <f t="shared" si="1"/>
        <v>1.7693081473634464E-2</v>
      </c>
      <c r="E47" s="14" t="s">
        <v>61</v>
      </c>
      <c r="F47" s="14" t="s">
        <v>61</v>
      </c>
      <c r="G47" s="14" t="s">
        <v>61</v>
      </c>
      <c r="H47" s="13">
        <f t="shared" si="1"/>
        <v>1.7171049332059152E-2</v>
      </c>
    </row>
    <row r="48" spans="1:8" x14ac:dyDescent="0.2">
      <c r="A48" s="8" t="s">
        <v>28</v>
      </c>
      <c r="B48" s="13">
        <f>EXP((LN(B32/B30)/2))-1</f>
        <v>1.7236916048883E-2</v>
      </c>
      <c r="C48" s="13">
        <f t="shared" ref="C48:H48" si="2">EXP((LN(C32/C30)/2))-1</f>
        <v>1.5155152244156644E-2</v>
      </c>
      <c r="D48" s="13">
        <f t="shared" si="2"/>
        <v>1.7002471062838698E-2</v>
      </c>
      <c r="E48" s="13">
        <f t="shared" si="2"/>
        <v>1.8992128809489639E-3</v>
      </c>
      <c r="F48" s="13">
        <f t="shared" si="2"/>
        <v>0.37060417548674396</v>
      </c>
      <c r="G48" s="13">
        <f t="shared" si="2"/>
        <v>0.2630249459299705</v>
      </c>
      <c r="H48" s="13">
        <f t="shared" si="2"/>
        <v>1.5155152244156644E-2</v>
      </c>
    </row>
    <row r="49" spans="1:8" x14ac:dyDescent="0.2">
      <c r="A49" s="8" t="s">
        <v>60</v>
      </c>
      <c r="B49" s="13">
        <f>EXP((LN(B43/B30)/13))-1</f>
        <v>1.8748036667353141E-2</v>
      </c>
      <c r="C49" s="13">
        <f t="shared" ref="C49:H49" si="3">EXP((LN(C43/C30)/13))-1</f>
        <v>1.648175208587177E-2</v>
      </c>
      <c r="D49" s="13">
        <f t="shared" si="3"/>
        <v>1.8495586298039379E-2</v>
      </c>
      <c r="E49" s="13">
        <f t="shared" si="3"/>
        <v>-6.5395979045518304E-3</v>
      </c>
      <c r="F49" s="13">
        <f t="shared" si="3"/>
        <v>0.17959589447153301</v>
      </c>
      <c r="G49" s="13">
        <f t="shared" si="3"/>
        <v>0.14903045616857824</v>
      </c>
      <c r="H49" s="13">
        <f t="shared" si="3"/>
        <v>1.648175208587177E-2</v>
      </c>
    </row>
    <row r="50" spans="1:8" ht="14.1" customHeight="1" x14ac:dyDescent="0.2">
      <c r="A50" s="4"/>
    </row>
  </sheetData>
  <mergeCells count="5">
    <mergeCell ref="A1:H1"/>
    <mergeCell ref="A3:H3"/>
    <mergeCell ref="A45:H45"/>
    <mergeCell ref="A2:H2"/>
    <mergeCell ref="A4:H4"/>
  </mergeCells>
  <printOptions horizontalCentered="1"/>
  <pageMargins left="0.75" right="0.75" top="1" bottom="1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A4" sqref="A4:I4"/>
    </sheetView>
  </sheetViews>
  <sheetFormatPr defaultRowHeight="12.75" x14ac:dyDescent="0.2"/>
  <cols>
    <col min="1" max="1" width="14.28515625" style="1" bestFit="1" customWidth="1"/>
    <col min="2" max="2" width="17.140625" style="1" bestFit="1" customWidth="1"/>
    <col min="3" max="3" width="14.28515625" style="1" bestFit="1" customWidth="1"/>
    <col min="4" max="4" width="17.140625" style="1" bestFit="1" customWidth="1"/>
    <col min="5" max="5" width="20" style="1" bestFit="1" customWidth="1"/>
    <col min="6" max="6" width="14.28515625" style="1" bestFit="1" customWidth="1"/>
    <col min="7" max="7" width="20" style="1" bestFit="1" customWidth="1"/>
    <col min="8" max="9" width="17.140625" style="1" bestFit="1" customWidth="1"/>
    <col min="10" max="16384" width="9.140625" style="1"/>
  </cols>
  <sheetData>
    <row r="1" spans="1:11" ht="15.95" customHeight="1" x14ac:dyDescent="0.25">
      <c r="A1" s="21" t="s">
        <v>73</v>
      </c>
      <c r="B1" s="21"/>
      <c r="C1" s="21"/>
      <c r="D1" s="21"/>
      <c r="E1" s="21"/>
      <c r="F1" s="21"/>
      <c r="G1" s="21"/>
      <c r="H1" s="21"/>
      <c r="I1" s="21"/>
    </row>
    <row r="2" spans="1:11" ht="15.95" customHeight="1" x14ac:dyDescent="0.25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6"/>
      <c r="K2" s="26"/>
    </row>
    <row r="3" spans="1:11" ht="15.95" customHeight="1" x14ac:dyDescent="0.25">
      <c r="A3" s="21" t="s">
        <v>39</v>
      </c>
      <c r="B3" s="21"/>
      <c r="C3" s="21"/>
      <c r="D3" s="21"/>
      <c r="E3" s="21"/>
      <c r="F3" s="21"/>
      <c r="G3" s="21"/>
      <c r="H3" s="21"/>
      <c r="I3" s="21"/>
    </row>
    <row r="4" spans="1:11" ht="15.95" customHeight="1" x14ac:dyDescent="0.25">
      <c r="A4" s="25" t="s">
        <v>79</v>
      </c>
      <c r="B4" s="25"/>
      <c r="C4" s="25"/>
      <c r="D4" s="25"/>
      <c r="E4" s="25"/>
      <c r="F4" s="25"/>
      <c r="G4" s="25"/>
      <c r="H4" s="25"/>
      <c r="I4" s="25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40</v>
      </c>
      <c r="C6" s="5" t="s">
        <v>33</v>
      </c>
      <c r="D6" s="5" t="s">
        <v>34</v>
      </c>
      <c r="E6" s="5" t="s">
        <v>41</v>
      </c>
      <c r="F6" s="5" t="s">
        <v>36</v>
      </c>
      <c r="G6" s="5" t="s">
        <v>42</v>
      </c>
      <c r="H6" s="5" t="s">
        <v>43</v>
      </c>
      <c r="I6" s="5" t="s">
        <v>44</v>
      </c>
    </row>
    <row r="7" spans="1:11" ht="13.5" thickBot="1" x14ac:dyDescent="0.25">
      <c r="A7" s="6">
        <v>1990</v>
      </c>
      <c r="B7" s="7">
        <v>514.52830188679229</v>
      </c>
      <c r="C7" s="7">
        <v>30.871698113207536</v>
      </c>
      <c r="D7" s="7">
        <v>545.39999999999986</v>
      </c>
      <c r="E7" s="7">
        <v>0</v>
      </c>
      <c r="F7" s="7">
        <v>0</v>
      </c>
      <c r="G7" s="7">
        <v>0</v>
      </c>
      <c r="H7" s="7">
        <v>545.39999999999986</v>
      </c>
      <c r="I7" s="10">
        <v>45.34683193205673</v>
      </c>
    </row>
    <row r="8" spans="1:11" ht="13.5" thickBot="1" x14ac:dyDescent="0.25">
      <c r="A8" s="6">
        <v>1991</v>
      </c>
      <c r="B8" s="7">
        <v>488.11320754716985</v>
      </c>
      <c r="C8" s="7">
        <v>29.286792452830191</v>
      </c>
      <c r="D8" s="7">
        <v>517.40000000000009</v>
      </c>
      <c r="E8" s="7">
        <v>0</v>
      </c>
      <c r="F8" s="7">
        <v>0</v>
      </c>
      <c r="G8" s="7">
        <v>0</v>
      </c>
      <c r="H8" s="7">
        <v>517.40000000000009</v>
      </c>
      <c r="I8" s="10">
        <v>48.505434718717225</v>
      </c>
    </row>
    <row r="9" spans="1:11" ht="13.5" thickBot="1" x14ac:dyDescent="0.25">
      <c r="A9" s="6">
        <v>1992</v>
      </c>
      <c r="B9" s="7">
        <v>524.62264150943372</v>
      </c>
      <c r="C9" s="7">
        <v>31.477358490566022</v>
      </c>
      <c r="D9" s="7">
        <v>556.0999999999998</v>
      </c>
      <c r="E9" s="7">
        <v>0</v>
      </c>
      <c r="F9" s="7">
        <v>0</v>
      </c>
      <c r="G9" s="7">
        <v>0</v>
      </c>
      <c r="H9" s="7">
        <v>556.0999999999998</v>
      </c>
      <c r="I9" s="10">
        <v>48.649610904412469</v>
      </c>
    </row>
    <row r="10" spans="1:11" ht="13.5" thickBot="1" x14ac:dyDescent="0.25">
      <c r="A10" s="6">
        <v>1993</v>
      </c>
      <c r="B10" s="7">
        <v>535.18867924528297</v>
      </c>
      <c r="C10" s="7">
        <v>32.111320754716978</v>
      </c>
      <c r="D10" s="7">
        <v>567.29999999999995</v>
      </c>
      <c r="E10" s="7">
        <v>0</v>
      </c>
      <c r="F10" s="7">
        <v>0</v>
      </c>
      <c r="G10" s="7">
        <v>0</v>
      </c>
      <c r="H10" s="7">
        <v>567.29999999999995</v>
      </c>
      <c r="I10" s="10">
        <v>48.856052800378556</v>
      </c>
    </row>
    <row r="11" spans="1:11" ht="13.5" thickBot="1" x14ac:dyDescent="0.25">
      <c r="A11" s="6">
        <v>1994</v>
      </c>
      <c r="B11" s="7">
        <v>584.52830188679218</v>
      </c>
      <c r="C11" s="7">
        <v>35.071698113207532</v>
      </c>
      <c r="D11" s="7">
        <v>619.59999999999968</v>
      </c>
      <c r="E11" s="7">
        <v>0</v>
      </c>
      <c r="F11" s="7">
        <v>0</v>
      </c>
      <c r="G11" s="7">
        <v>0</v>
      </c>
      <c r="H11" s="7">
        <v>619.59999999999968</v>
      </c>
      <c r="I11" s="10">
        <v>47.641187915169276</v>
      </c>
    </row>
    <row r="12" spans="1:11" ht="13.5" thickBot="1" x14ac:dyDescent="0.25">
      <c r="A12" s="6">
        <v>1995</v>
      </c>
      <c r="B12" s="7">
        <v>594.43396226415075</v>
      </c>
      <c r="C12" s="7">
        <v>35.666037735849045</v>
      </c>
      <c r="D12" s="7">
        <v>630.0999999999998</v>
      </c>
      <c r="E12" s="7">
        <v>0</v>
      </c>
      <c r="F12" s="7">
        <v>0</v>
      </c>
      <c r="G12" s="7">
        <v>0</v>
      </c>
      <c r="H12" s="7">
        <v>630.0999999999998</v>
      </c>
      <c r="I12" s="10">
        <v>47.482235091136026</v>
      </c>
    </row>
    <row r="13" spans="1:11" ht="13.5" thickBot="1" x14ac:dyDescent="0.25">
      <c r="A13" s="6">
        <v>1996</v>
      </c>
      <c r="B13" s="7">
        <v>602.83018867924488</v>
      </c>
      <c r="C13" s="7">
        <v>36.16981132075469</v>
      </c>
      <c r="D13" s="7">
        <v>638.99999999999955</v>
      </c>
      <c r="E13" s="7">
        <v>0</v>
      </c>
      <c r="F13" s="7">
        <v>0</v>
      </c>
      <c r="G13" s="7">
        <v>0</v>
      </c>
      <c r="H13" s="7">
        <v>638.99999999999955</v>
      </c>
      <c r="I13" s="10">
        <v>48.466007745283235</v>
      </c>
    </row>
    <row r="14" spans="1:11" ht="13.5" thickBot="1" x14ac:dyDescent="0.25">
      <c r="A14" s="6">
        <v>1997</v>
      </c>
      <c r="B14" s="7">
        <v>596.22641509433947</v>
      </c>
      <c r="C14" s="7">
        <v>35.773584905660364</v>
      </c>
      <c r="D14" s="7">
        <v>631.99999999999989</v>
      </c>
      <c r="E14" s="7">
        <v>0</v>
      </c>
      <c r="F14" s="7">
        <v>0</v>
      </c>
      <c r="G14" s="7">
        <v>0</v>
      </c>
      <c r="H14" s="7">
        <v>631.99999999999989</v>
      </c>
      <c r="I14" s="10">
        <v>49.775873296059565</v>
      </c>
    </row>
    <row r="15" spans="1:11" ht="13.5" thickBot="1" x14ac:dyDescent="0.25">
      <c r="A15" s="6">
        <v>1998</v>
      </c>
      <c r="B15" s="7">
        <v>645.28301886792462</v>
      </c>
      <c r="C15" s="7">
        <v>38.716981132075475</v>
      </c>
      <c r="D15" s="7">
        <v>684.00000000000011</v>
      </c>
      <c r="E15" s="7">
        <v>0</v>
      </c>
      <c r="F15" s="7">
        <v>0</v>
      </c>
      <c r="G15" s="7">
        <v>0</v>
      </c>
      <c r="H15" s="7">
        <v>684.00000000000011</v>
      </c>
      <c r="I15" s="10">
        <v>44.960954459037083</v>
      </c>
    </row>
    <row r="16" spans="1:11" ht="13.5" thickBot="1" x14ac:dyDescent="0.25">
      <c r="A16" s="6">
        <v>1999</v>
      </c>
      <c r="B16" s="7">
        <v>686.79245283018861</v>
      </c>
      <c r="C16" s="7">
        <v>41.207547169811313</v>
      </c>
      <c r="D16" s="7">
        <v>727.99999999999989</v>
      </c>
      <c r="E16" s="7">
        <v>0</v>
      </c>
      <c r="F16" s="7">
        <v>0</v>
      </c>
      <c r="G16" s="7">
        <v>0</v>
      </c>
      <c r="H16" s="7">
        <v>727.99999999999989</v>
      </c>
      <c r="I16" s="10">
        <v>42.68996801849341</v>
      </c>
    </row>
    <row r="17" spans="1:9" ht="13.5" thickBot="1" x14ac:dyDescent="0.25">
      <c r="A17" s="6">
        <v>2000</v>
      </c>
      <c r="B17" s="7">
        <v>665.09433962264131</v>
      </c>
      <c r="C17" s="7">
        <v>39.90566037735848</v>
      </c>
      <c r="D17" s="7">
        <v>704.99999999999977</v>
      </c>
      <c r="E17" s="7">
        <v>0</v>
      </c>
      <c r="F17" s="7">
        <v>0</v>
      </c>
      <c r="G17" s="7">
        <v>0</v>
      </c>
      <c r="H17" s="7">
        <v>704.99999999999977</v>
      </c>
      <c r="I17" s="10">
        <v>49.222301369863047</v>
      </c>
    </row>
    <row r="18" spans="1:9" ht="13.5" thickBot="1" x14ac:dyDescent="0.25">
      <c r="A18" s="6">
        <v>2001</v>
      </c>
      <c r="B18" s="7">
        <v>675.47217811320741</v>
      </c>
      <c r="C18" s="7">
        <v>40.528301886792441</v>
      </c>
      <c r="D18" s="7">
        <v>716.00047999999981</v>
      </c>
      <c r="E18" s="7">
        <v>0</v>
      </c>
      <c r="F18" s="7">
        <v>4.7999999999999996E-4</v>
      </c>
      <c r="G18" s="7">
        <v>4.7999999999999996E-4</v>
      </c>
      <c r="H18" s="7">
        <v>715.99999999999977</v>
      </c>
      <c r="I18" s="10">
        <v>49.530220019897449</v>
      </c>
    </row>
    <row r="19" spans="1:9" ht="13.5" thickBot="1" x14ac:dyDescent="0.25">
      <c r="A19" s="6">
        <v>2002</v>
      </c>
      <c r="B19" s="7">
        <v>698.11632274716953</v>
      </c>
      <c r="C19" s="7">
        <v>41.886792452830171</v>
      </c>
      <c r="D19" s="7">
        <v>740.00311519999968</v>
      </c>
      <c r="E19" s="7">
        <v>0</v>
      </c>
      <c r="F19" s="7">
        <v>3.1152000000000003E-3</v>
      </c>
      <c r="G19" s="7">
        <v>3.1152000000000003E-3</v>
      </c>
      <c r="H19" s="7">
        <v>739.99999999999966</v>
      </c>
      <c r="I19" s="10">
        <v>47.657947797112215</v>
      </c>
    </row>
    <row r="20" spans="1:9" ht="13.5" thickBot="1" x14ac:dyDescent="0.25">
      <c r="A20" s="6">
        <v>2003</v>
      </c>
      <c r="B20" s="7">
        <v>747.19058436875446</v>
      </c>
      <c r="C20" s="7">
        <v>44.830188679245268</v>
      </c>
      <c r="D20" s="7">
        <v>792.02077304799968</v>
      </c>
      <c r="E20" s="7">
        <v>0</v>
      </c>
      <c r="F20" s="7">
        <v>2.0773047999999999E-2</v>
      </c>
      <c r="G20" s="7">
        <v>2.0773047999999999E-2</v>
      </c>
      <c r="H20" s="7">
        <v>791.99999999999966</v>
      </c>
      <c r="I20" s="10">
        <v>46.0776892209769</v>
      </c>
    </row>
    <row r="21" spans="1:9" ht="13.5" thickBot="1" x14ac:dyDescent="0.25">
      <c r="A21" s="6">
        <v>2004</v>
      </c>
      <c r="B21" s="7">
        <v>792.48879550619927</v>
      </c>
      <c r="C21" s="7">
        <v>47.547169811320757</v>
      </c>
      <c r="D21" s="7">
        <v>840.03596531751998</v>
      </c>
      <c r="E21" s="7">
        <v>0</v>
      </c>
      <c r="F21" s="7">
        <v>3.5965317519999998E-2</v>
      </c>
      <c r="G21" s="7">
        <v>3.5965317519999998E-2</v>
      </c>
      <c r="H21" s="7">
        <v>840</v>
      </c>
      <c r="I21" s="10">
        <v>45.627281148075674</v>
      </c>
    </row>
    <row r="22" spans="1:9" ht="13.5" thickBot="1" x14ac:dyDescent="0.25">
      <c r="A22" s="6">
        <v>2005</v>
      </c>
      <c r="B22" s="7">
        <v>847.25632432909902</v>
      </c>
      <c r="C22" s="7">
        <v>50.830188679245254</v>
      </c>
      <c r="D22" s="7">
        <v>898.08651300834424</v>
      </c>
      <c r="E22" s="7">
        <v>0</v>
      </c>
      <c r="F22" s="7">
        <v>8.6513008344799996E-2</v>
      </c>
      <c r="G22" s="7">
        <v>8.6513008344799996E-2</v>
      </c>
      <c r="H22" s="7">
        <v>897.99999999999943</v>
      </c>
      <c r="I22" s="10">
        <v>46.343034692857401</v>
      </c>
    </row>
    <row r="23" spans="1:9" ht="13.5" thickBot="1" x14ac:dyDescent="0.25">
      <c r="A23" s="6">
        <v>2006</v>
      </c>
      <c r="B23" s="7">
        <v>937.03667350844978</v>
      </c>
      <c r="C23" s="7">
        <v>56.207547169811299</v>
      </c>
      <c r="D23" s="7">
        <v>993.24422067826106</v>
      </c>
      <c r="E23" s="7">
        <v>0</v>
      </c>
      <c r="F23" s="7">
        <v>0.2442206782613516</v>
      </c>
      <c r="G23" s="7">
        <v>0.2442206782613516</v>
      </c>
      <c r="H23" s="7">
        <v>992.99999999999966</v>
      </c>
      <c r="I23" s="10">
        <v>40.954261407193016</v>
      </c>
    </row>
    <row r="24" spans="1:9" ht="13.5" thickBot="1" x14ac:dyDescent="0.25">
      <c r="A24" s="6">
        <v>2007</v>
      </c>
      <c r="B24" s="7">
        <v>939.96849442489963</v>
      </c>
      <c r="C24" s="7">
        <v>56.377358490566024</v>
      </c>
      <c r="D24" s="7">
        <v>996.34585291546568</v>
      </c>
      <c r="E24" s="7">
        <v>0</v>
      </c>
      <c r="F24" s="7">
        <v>0.3458529154659386</v>
      </c>
      <c r="G24" s="7">
        <v>0.3458529154659386</v>
      </c>
      <c r="H24" s="7">
        <v>995.99999999999977</v>
      </c>
      <c r="I24" s="10">
        <v>43.537829052520038</v>
      </c>
    </row>
    <row r="25" spans="1:9" ht="13.5" thickBot="1" x14ac:dyDescent="0.25">
      <c r="A25" s="6">
        <v>2008</v>
      </c>
      <c r="B25" s="7">
        <v>924.58701209327216</v>
      </c>
      <c r="C25" s="7">
        <v>55.415094339622634</v>
      </c>
      <c r="D25" s="7">
        <v>980.00210643289483</v>
      </c>
      <c r="E25" s="7">
        <v>0</v>
      </c>
      <c r="F25" s="7">
        <v>1.0021064328949589</v>
      </c>
      <c r="G25" s="7">
        <v>1.0021064328949589</v>
      </c>
      <c r="H25" s="7">
        <v>978.99999999999989</v>
      </c>
      <c r="I25" s="10">
        <v>44.878955225810166</v>
      </c>
    </row>
    <row r="26" spans="1:9" ht="13.5" thickBot="1" x14ac:dyDescent="0.25">
      <c r="A26" s="6">
        <v>2009</v>
      </c>
      <c r="B26" s="7">
        <v>933.28574694470285</v>
      </c>
      <c r="C26" s="7">
        <v>55.924528301886795</v>
      </c>
      <c r="D26" s="7">
        <v>989.21027524658962</v>
      </c>
      <c r="E26" s="7">
        <v>0</v>
      </c>
      <c r="F26" s="7">
        <v>1.2102752465895779</v>
      </c>
      <c r="G26" s="7">
        <v>1.2102752465895779</v>
      </c>
      <c r="H26" s="7">
        <v>988</v>
      </c>
      <c r="I26" s="10">
        <v>43.221494638542083</v>
      </c>
    </row>
    <row r="27" spans="1:9" ht="13.5" thickBot="1" x14ac:dyDescent="0.25">
      <c r="A27" s="6">
        <v>2010</v>
      </c>
      <c r="B27" s="7">
        <v>948.55136357433639</v>
      </c>
      <c r="C27" s="7">
        <v>56.830188679245261</v>
      </c>
      <c r="D27" s="7">
        <v>1005.3815522535816</v>
      </c>
      <c r="E27" s="7">
        <v>0</v>
      </c>
      <c r="F27" s="7">
        <v>1.3815522535820215</v>
      </c>
      <c r="G27" s="7">
        <v>1.3815522535820215</v>
      </c>
      <c r="H27" s="7">
        <v>1003.9999999999995</v>
      </c>
      <c r="I27" s="10">
        <v>41.394864722762485</v>
      </c>
    </row>
    <row r="28" spans="1:9" ht="13.5" thickBot="1" x14ac:dyDescent="0.25">
      <c r="A28" s="6">
        <v>2011</v>
      </c>
      <c r="B28" s="7">
        <v>945.33694314614036</v>
      </c>
      <c r="C28" s="7">
        <v>56.603773584905646</v>
      </c>
      <c r="D28" s="7">
        <v>1001.940716731046</v>
      </c>
      <c r="E28" s="7">
        <v>0</v>
      </c>
      <c r="F28" s="7">
        <v>1.9407167310462006</v>
      </c>
      <c r="G28" s="7">
        <v>1.9407167310462006</v>
      </c>
      <c r="H28" s="7">
        <v>999.99999999999977</v>
      </c>
      <c r="I28" s="10">
        <v>42.302283637168721</v>
      </c>
    </row>
    <row r="29" spans="1:9" ht="13.5" thickBot="1" x14ac:dyDescent="0.25">
      <c r="A29" s="6">
        <v>2012</v>
      </c>
      <c r="B29" s="7">
        <v>941.6377746203392</v>
      </c>
      <c r="C29" s="7">
        <v>56.264150943396203</v>
      </c>
      <c r="D29" s="7">
        <v>997.9019255637354</v>
      </c>
      <c r="E29" s="7">
        <v>0.99120000000000008</v>
      </c>
      <c r="F29" s="7">
        <v>2.9107255637357436</v>
      </c>
      <c r="G29" s="7">
        <v>3.9019255637357437</v>
      </c>
      <c r="H29" s="7">
        <v>993.99999999999966</v>
      </c>
      <c r="I29" s="10">
        <v>44.022980450780871</v>
      </c>
    </row>
    <row r="30" spans="1:9" ht="13.5" thickBot="1" x14ac:dyDescent="0.25">
      <c r="A30" s="6">
        <v>2013</v>
      </c>
      <c r="B30" s="7">
        <v>936.82589000621147</v>
      </c>
      <c r="C30" s="7">
        <v>55.924528301886788</v>
      </c>
      <c r="D30" s="7">
        <v>992.75041830809823</v>
      </c>
      <c r="E30" s="7">
        <v>0.99120000000000008</v>
      </c>
      <c r="F30" s="7">
        <v>3.7592183080983892</v>
      </c>
      <c r="G30" s="7">
        <v>4.7504183080983893</v>
      </c>
      <c r="H30" s="7">
        <v>987.99999999999989</v>
      </c>
      <c r="I30" s="10">
        <v>43.824398911274514</v>
      </c>
    </row>
    <row r="31" spans="1:9" ht="13.5" thickBot="1" x14ac:dyDescent="0.25">
      <c r="A31" s="6">
        <v>2014</v>
      </c>
      <c r="B31" s="7">
        <v>948.72673950628405</v>
      </c>
      <c r="C31" s="7">
        <v>56.547169811320749</v>
      </c>
      <c r="D31" s="7">
        <v>1005.2739093176048</v>
      </c>
      <c r="E31" s="7">
        <v>0.99120715853381114</v>
      </c>
      <c r="F31" s="7">
        <v>5.2827021590710395</v>
      </c>
      <c r="G31" s="7">
        <v>6.2739093176048506</v>
      </c>
      <c r="H31" s="7">
        <v>998.99999999999989</v>
      </c>
      <c r="I31" s="10">
        <v>43.876211938784095</v>
      </c>
    </row>
    <row r="32" spans="1:9" ht="13.5" thickBot="1" x14ac:dyDescent="0.25">
      <c r="A32" s="6">
        <v>2015</v>
      </c>
      <c r="B32" s="7">
        <v>1005.2097826370958</v>
      </c>
      <c r="C32" s="7">
        <v>59.846908128852576</v>
      </c>
      <c r="D32" s="7">
        <v>1065.0566907659484</v>
      </c>
      <c r="E32" s="7">
        <v>0.99121586426342567</v>
      </c>
      <c r="F32" s="7">
        <v>6.7700979586227499</v>
      </c>
      <c r="G32" s="7">
        <v>7.7613138228861756</v>
      </c>
      <c r="H32" s="7">
        <v>1057.2953769430621</v>
      </c>
      <c r="I32" s="10">
        <v>42.202815546067477</v>
      </c>
    </row>
    <row r="33" spans="1:9" ht="13.5" thickBot="1" x14ac:dyDescent="0.25">
      <c r="A33" s="6">
        <v>2016</v>
      </c>
      <c r="B33" s="7">
        <v>1029.8109835309131</v>
      </c>
      <c r="C33" s="7">
        <v>61.19643915426942</v>
      </c>
      <c r="D33" s="7">
        <v>1091.0074226851825</v>
      </c>
      <c r="E33" s="7">
        <v>0.99122678301386813</v>
      </c>
      <c r="F33" s="7">
        <v>8.8791041767422616</v>
      </c>
      <c r="G33" s="7">
        <v>9.8703309597561297</v>
      </c>
      <c r="H33" s="7">
        <v>1081.1370917254264</v>
      </c>
      <c r="I33" s="10">
        <v>42.02687520995606</v>
      </c>
    </row>
    <row r="34" spans="1:9" ht="13.5" thickBot="1" x14ac:dyDescent="0.25">
      <c r="A34" s="6">
        <v>2017</v>
      </c>
      <c r="B34" s="7">
        <v>1049.3617419803252</v>
      </c>
      <c r="C34" s="7">
        <v>62.361610259046898</v>
      </c>
      <c r="D34" s="7">
        <v>1111.7233522393722</v>
      </c>
      <c r="E34" s="7">
        <v>0.99123511082226123</v>
      </c>
      <c r="F34" s="7">
        <v>9.0103358853879509</v>
      </c>
      <c r="G34" s="7">
        <v>10.001570996210212</v>
      </c>
      <c r="H34" s="7">
        <v>1101.721781243162</v>
      </c>
      <c r="I34" s="10">
        <v>42.183888963757411</v>
      </c>
    </row>
    <row r="35" spans="1:9" ht="13.5" thickBot="1" x14ac:dyDescent="0.25">
      <c r="A35" s="6">
        <v>2018</v>
      </c>
      <c r="B35" s="7">
        <v>1078.5207092169271</v>
      </c>
      <c r="C35" s="7">
        <v>64.087362239516736</v>
      </c>
      <c r="D35" s="7">
        <v>1142.6080714564439</v>
      </c>
      <c r="E35" s="7">
        <v>0.9912441723037535</v>
      </c>
      <c r="F35" s="7">
        <v>9.4067610526776342</v>
      </c>
      <c r="G35" s="7">
        <v>10.398005224981388</v>
      </c>
      <c r="H35" s="7">
        <v>1132.2100662314624</v>
      </c>
      <c r="I35" s="10">
        <v>41.965975199607534</v>
      </c>
    </row>
    <row r="36" spans="1:9" ht="13.5" thickBot="1" x14ac:dyDescent="0.25">
      <c r="A36" s="6">
        <v>2019</v>
      </c>
      <c r="B36" s="7">
        <v>1104.9347596526011</v>
      </c>
      <c r="C36" s="7">
        <v>65.616903053029887</v>
      </c>
      <c r="D36" s="7">
        <v>1170.5516627056309</v>
      </c>
      <c r="E36" s="7">
        <v>0.99125402826119746</v>
      </c>
      <c r="F36" s="7">
        <v>10.32845474050848</v>
      </c>
      <c r="G36" s="7">
        <v>11.319708768769678</v>
      </c>
      <c r="H36" s="7">
        <v>1159.2319539368611</v>
      </c>
      <c r="I36" s="10">
        <v>41.910549998446506</v>
      </c>
    </row>
    <row r="37" spans="1:9" ht="13.5" thickBot="1" x14ac:dyDescent="0.25">
      <c r="A37" s="6">
        <v>2020</v>
      </c>
      <c r="B37" s="7">
        <v>1133.648282960841</v>
      </c>
      <c r="C37" s="7">
        <v>67.256510838227939</v>
      </c>
      <c r="D37" s="7">
        <v>1200.904793799069</v>
      </c>
      <c r="E37" s="7">
        <v>0.99126439777182895</v>
      </c>
      <c r="F37" s="7">
        <v>11.715171259270143</v>
      </c>
      <c r="G37" s="7">
        <v>12.706435657041972</v>
      </c>
      <c r="H37" s="7">
        <v>1188.198358142027</v>
      </c>
      <c r="I37" s="10">
        <v>41.935458205557268</v>
      </c>
    </row>
    <row r="38" spans="1:9" ht="13.5" thickBot="1" x14ac:dyDescent="0.25">
      <c r="A38" s="6">
        <v>2021</v>
      </c>
      <c r="B38" s="7">
        <v>1139.6689255553106</v>
      </c>
      <c r="C38" s="7">
        <v>67.505267167531983</v>
      </c>
      <c r="D38" s="7">
        <v>1207.1741927228425</v>
      </c>
      <c r="E38" s="7">
        <v>0.99127458546824343</v>
      </c>
      <c r="F38" s="7">
        <v>13.589864844309307</v>
      </c>
      <c r="G38" s="7">
        <v>14.581139429777551</v>
      </c>
      <c r="H38" s="7">
        <v>1192.5930532930649</v>
      </c>
      <c r="I38" s="10">
        <v>41.606620814177582</v>
      </c>
    </row>
    <row r="39" spans="1:9" ht="13.5" thickBot="1" x14ac:dyDescent="0.25">
      <c r="A39" s="6">
        <v>2022</v>
      </c>
      <c r="B39" s="7">
        <v>1160.3938162969657</v>
      </c>
      <c r="C39" s="7">
        <v>68.606411094995536</v>
      </c>
      <c r="D39" s="7">
        <v>1229.0002273919613</v>
      </c>
      <c r="E39" s="7">
        <v>0.99128441506325871</v>
      </c>
      <c r="F39" s="7">
        <v>15.962346965310317</v>
      </c>
      <c r="G39" s="7">
        <v>16.953631380373576</v>
      </c>
      <c r="H39" s="7">
        <v>1212.0465960115878</v>
      </c>
      <c r="I39" s="10">
        <v>41.522146263176772</v>
      </c>
    </row>
    <row r="40" spans="1:9" ht="13.5" thickBot="1" x14ac:dyDescent="0.25">
      <c r="A40" s="6">
        <v>2023</v>
      </c>
      <c r="B40" s="7">
        <v>1183.9899117394086</v>
      </c>
      <c r="C40" s="7">
        <v>69.843520836518607</v>
      </c>
      <c r="D40" s="7">
        <v>1253.8334325759272</v>
      </c>
      <c r="E40" s="7">
        <v>0.9912934647819398</v>
      </c>
      <c r="F40" s="7">
        <v>18.939937665983237</v>
      </c>
      <c r="G40" s="7">
        <v>19.931231130765177</v>
      </c>
      <c r="H40" s="7">
        <v>1233.9022014451621</v>
      </c>
      <c r="I40" s="10">
        <v>41.503214709036008</v>
      </c>
    </row>
    <row r="41" spans="1:9" ht="13.5" thickBot="1" x14ac:dyDescent="0.25">
      <c r="A41" s="6">
        <v>2024</v>
      </c>
      <c r="B41" s="7">
        <v>1206.3861443133858</v>
      </c>
      <c r="C41" s="7">
        <v>70.970221461257211</v>
      </c>
      <c r="D41" s="7">
        <v>1277.3563657746431</v>
      </c>
      <c r="E41" s="7">
        <v>0.99130082891528204</v>
      </c>
      <c r="F41" s="7">
        <v>22.557819130183585</v>
      </c>
      <c r="G41" s="7">
        <v>23.549119959098867</v>
      </c>
      <c r="H41" s="7">
        <v>1253.8072458155443</v>
      </c>
      <c r="I41" s="10">
        <v>41.496688717192143</v>
      </c>
    </row>
    <row r="42" spans="1:9" ht="13.5" thickBot="1" x14ac:dyDescent="0.25">
      <c r="A42" s="6">
        <v>2025</v>
      </c>
      <c r="B42" s="7">
        <v>1228.1644969193876</v>
      </c>
      <c r="C42" s="7">
        <v>72.016486560048904</v>
      </c>
      <c r="D42" s="7">
        <v>1300.1809834794365</v>
      </c>
      <c r="E42" s="7">
        <v>0.99130672925370433</v>
      </c>
      <c r="F42" s="7">
        <v>26.898414189318739</v>
      </c>
      <c r="G42" s="7">
        <v>27.889720918572444</v>
      </c>
      <c r="H42" s="7">
        <v>1272.291262560864</v>
      </c>
      <c r="I42" s="10">
        <v>41.507967311975108</v>
      </c>
    </row>
    <row r="43" spans="1:9" ht="13.5" thickBot="1" x14ac:dyDescent="0.25">
      <c r="A43" s="6">
        <v>2026</v>
      </c>
      <c r="B43" s="7">
        <v>1250.5962586116214</v>
      </c>
      <c r="C43" s="7">
        <v>73.058119205279453</v>
      </c>
      <c r="D43" s="7">
        <v>1323.6543778169007</v>
      </c>
      <c r="E43" s="7">
        <v>0.99131143364962782</v>
      </c>
      <c r="F43" s="7">
        <v>31.969627089980847</v>
      </c>
      <c r="G43" s="7">
        <v>32.960938523630475</v>
      </c>
      <c r="H43" s="7">
        <v>1290.6934392932703</v>
      </c>
      <c r="I43" s="10">
        <v>41.490095612808204</v>
      </c>
    </row>
    <row r="44" spans="1:9" x14ac:dyDescent="0.2">
      <c r="A44" s="23" t="s">
        <v>0</v>
      </c>
      <c r="B44" s="23"/>
      <c r="C44" s="23"/>
      <c r="D44" s="23"/>
      <c r="E44" s="23"/>
      <c r="F44" s="23"/>
      <c r="G44" s="23"/>
      <c r="H44" s="23"/>
      <c r="I44" s="23"/>
    </row>
    <row r="45" spans="1:9" ht="14.1" customHeight="1" x14ac:dyDescent="0.2">
      <c r="A45" s="23" t="s">
        <v>45</v>
      </c>
      <c r="B45" s="23"/>
      <c r="C45" s="23"/>
      <c r="D45" s="23"/>
      <c r="E45" s="23"/>
      <c r="F45" s="23"/>
      <c r="G45" s="23"/>
      <c r="H45" s="23"/>
      <c r="I45" s="23"/>
    </row>
    <row r="46" spans="1:9" ht="14.1" customHeight="1" x14ac:dyDescent="0.2">
      <c r="A46" s="4"/>
    </row>
    <row r="47" spans="1:9" ht="15.75" x14ac:dyDescent="0.25">
      <c r="A47" s="22" t="s">
        <v>25</v>
      </c>
      <c r="B47" s="22"/>
      <c r="C47" s="22"/>
      <c r="D47" s="22"/>
      <c r="E47" s="22"/>
      <c r="F47" s="22"/>
      <c r="G47" s="22"/>
      <c r="H47" s="22"/>
      <c r="I47" s="22"/>
    </row>
    <row r="48" spans="1:9" x14ac:dyDescent="0.2">
      <c r="A48" s="8" t="s">
        <v>26</v>
      </c>
      <c r="B48" s="13">
        <f>EXP((LN(B17/B7)/10))-1</f>
        <v>2.6000088740283145E-2</v>
      </c>
      <c r="C48" s="13">
        <f t="shared" ref="C48:I48" si="0">EXP((LN(C17/C7)/10))-1</f>
        <v>2.6000088740283145E-2</v>
      </c>
      <c r="D48" s="13">
        <f t="shared" si="0"/>
        <v>2.6000088740283145E-2</v>
      </c>
      <c r="E48" s="14" t="s">
        <v>61</v>
      </c>
      <c r="F48" s="14" t="s">
        <v>61</v>
      </c>
      <c r="G48" s="14" t="s">
        <v>61</v>
      </c>
      <c r="H48" s="13">
        <f t="shared" si="0"/>
        <v>2.6000088740283145E-2</v>
      </c>
      <c r="I48" s="13">
        <f t="shared" si="0"/>
        <v>8.2343658949872722E-3</v>
      </c>
    </row>
    <row r="49" spans="1:9" x14ac:dyDescent="0.2">
      <c r="A49" s="8" t="s">
        <v>46</v>
      </c>
      <c r="B49" s="13">
        <f>EXP((LN(B30/B17)/13))-1</f>
        <v>2.6701696003904596E-2</v>
      </c>
      <c r="C49" s="13">
        <f t="shared" ref="C49:I49" si="1">EXP((LN(C30/C17)/13))-1</f>
        <v>2.6300282092937444E-2</v>
      </c>
      <c r="D49" s="13">
        <f t="shared" si="1"/>
        <v>2.6679024683178287E-2</v>
      </c>
      <c r="E49" s="14" t="s">
        <v>61</v>
      </c>
      <c r="F49" s="14" t="s">
        <v>61</v>
      </c>
      <c r="G49" s="14" t="s">
        <v>61</v>
      </c>
      <c r="H49" s="13">
        <f t="shared" si="1"/>
        <v>2.6300282092937444E-2</v>
      </c>
      <c r="I49" s="13">
        <f t="shared" si="1"/>
        <v>-8.8952842751450767E-3</v>
      </c>
    </row>
    <row r="50" spans="1:9" x14ac:dyDescent="0.2">
      <c r="A50" s="8" t="s">
        <v>47</v>
      </c>
      <c r="B50" s="13">
        <f>EXP((LN(B32/B30)/2))-1</f>
        <v>3.585486730976406E-2</v>
      </c>
      <c r="C50" s="13">
        <f t="shared" ref="C50:I50" si="2">EXP((LN(C32/C30)/2))-1</f>
        <v>3.4474272854299493E-2</v>
      </c>
      <c r="D50" s="13">
        <f t="shared" si="2"/>
        <v>3.5777143307144321E-2</v>
      </c>
      <c r="E50" s="13">
        <f t="shared" si="2"/>
        <v>8.002522169370252E-6</v>
      </c>
      <c r="F50" s="13">
        <f t="shared" si="2"/>
        <v>0.34198821744639618</v>
      </c>
      <c r="G50" s="13">
        <f t="shared" si="2"/>
        <v>0.27820848180371227</v>
      </c>
      <c r="H50" s="13">
        <f t="shared" si="2"/>
        <v>3.4474272854299493E-2</v>
      </c>
      <c r="I50" s="13">
        <f t="shared" si="2"/>
        <v>-1.8675303114922159E-2</v>
      </c>
    </row>
    <row r="51" spans="1:9" x14ac:dyDescent="0.2">
      <c r="A51" s="8" t="s">
        <v>63</v>
      </c>
      <c r="B51" s="13">
        <f>EXP((LN(B43/B30)/13))-1</f>
        <v>2.2470140192141885E-2</v>
      </c>
      <c r="C51" s="13">
        <f t="shared" ref="C51:I51" si="3">EXP((LN(C43/C30)/13))-1</f>
        <v>2.0770630287670233E-2</v>
      </c>
      <c r="D51" s="13">
        <f t="shared" si="3"/>
        <v>2.2375298073541217E-2</v>
      </c>
      <c r="E51" s="13">
        <f t="shared" si="3"/>
        <v>8.6474722191809406E-6</v>
      </c>
      <c r="F51" s="13">
        <f t="shared" si="3"/>
        <v>0.17899176329954325</v>
      </c>
      <c r="G51" s="13">
        <f t="shared" si="3"/>
        <v>0.16068106932728532</v>
      </c>
      <c r="H51" s="13">
        <f t="shared" si="3"/>
        <v>2.0770630287670233E-2</v>
      </c>
      <c r="I51" s="13">
        <f t="shared" si="3"/>
        <v>-4.2016081522543436E-3</v>
      </c>
    </row>
    <row r="52" spans="1:9" ht="14.1" customHeight="1" x14ac:dyDescent="0.2">
      <c r="A52" s="4"/>
    </row>
  </sheetData>
  <mergeCells count="7">
    <mergeCell ref="A47:I47"/>
    <mergeCell ref="A1:I1"/>
    <mergeCell ref="A3:I3"/>
    <mergeCell ref="A44:I44"/>
    <mergeCell ref="A45:I45"/>
    <mergeCell ref="A2:I2"/>
    <mergeCell ref="A4:I4"/>
  </mergeCells>
  <printOptions horizontalCentered="1"/>
  <pageMargins left="0.75" right="0.75" top="1" bottom="1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80" workbookViewId="0">
      <selection activeCell="A4" sqref="A4:H4"/>
    </sheetView>
  </sheetViews>
  <sheetFormatPr defaultRowHeight="12.75" x14ac:dyDescent="0.2"/>
  <cols>
    <col min="1" max="1" width="14.28515625" style="1" bestFit="1" customWidth="1"/>
    <col min="2" max="8" width="17.140625" style="1" bestFit="1" customWidth="1"/>
    <col min="9" max="16384" width="9.140625" style="1"/>
  </cols>
  <sheetData>
    <row r="1" spans="1:11" ht="15.95" customHeight="1" x14ac:dyDescent="0.25">
      <c r="A1" s="21" t="s">
        <v>74</v>
      </c>
      <c r="B1" s="21"/>
      <c r="C1" s="21"/>
      <c r="D1" s="21"/>
      <c r="E1" s="21"/>
      <c r="F1" s="21"/>
      <c r="G1" s="21"/>
      <c r="H1" s="21"/>
      <c r="I1" s="26"/>
    </row>
    <row r="2" spans="1:11" ht="15.95" customHeight="1" x14ac:dyDescent="0.25">
      <c r="A2" s="21" t="s">
        <v>62</v>
      </c>
      <c r="B2" s="21"/>
      <c r="C2" s="21"/>
      <c r="D2" s="21"/>
      <c r="E2" s="21"/>
      <c r="F2" s="21"/>
      <c r="G2" s="21"/>
      <c r="H2" s="21"/>
      <c r="I2" s="26"/>
      <c r="J2" s="26"/>
      <c r="K2" s="26"/>
    </row>
    <row r="3" spans="1:11" ht="15.95" customHeight="1" x14ac:dyDescent="0.25">
      <c r="A3" s="21" t="s">
        <v>48</v>
      </c>
      <c r="B3" s="21"/>
      <c r="C3" s="21"/>
      <c r="D3" s="21"/>
      <c r="E3" s="21"/>
      <c r="F3" s="21"/>
      <c r="G3" s="21"/>
      <c r="H3" s="21"/>
      <c r="I3" s="26"/>
    </row>
    <row r="4" spans="1:11" ht="15.95" customHeight="1" x14ac:dyDescent="0.25">
      <c r="A4" s="25" t="s">
        <v>79</v>
      </c>
      <c r="B4" s="25"/>
      <c r="C4" s="25"/>
      <c r="D4" s="25"/>
      <c r="E4" s="25"/>
      <c r="F4" s="25"/>
      <c r="G4" s="25"/>
      <c r="H4" s="25"/>
      <c r="I4" s="20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49</v>
      </c>
      <c r="C6" s="5" t="s">
        <v>50</v>
      </c>
      <c r="D6" s="5" t="s">
        <v>51</v>
      </c>
      <c r="E6" s="5" t="s">
        <v>52</v>
      </c>
      <c r="F6" s="5" t="s">
        <v>53</v>
      </c>
      <c r="G6" s="5" t="s">
        <v>54</v>
      </c>
      <c r="H6" s="5" t="s">
        <v>55</v>
      </c>
    </row>
    <row r="7" spans="1:11" ht="13.5" thickBot="1" x14ac:dyDescent="0.25">
      <c r="A7" s="6">
        <v>2013</v>
      </c>
      <c r="B7" s="7">
        <v>988</v>
      </c>
      <c r="C7" s="11">
        <v>1.0369999999999999</v>
      </c>
      <c r="D7" s="7">
        <v>1024.5559999999998</v>
      </c>
      <c r="E7" s="11">
        <v>1.046</v>
      </c>
      <c r="F7" s="7">
        <v>1033.4480000000001</v>
      </c>
      <c r="G7" s="11">
        <v>1.0509999999999999</v>
      </c>
      <c r="H7" s="7">
        <v>1038.3879999999999</v>
      </c>
    </row>
    <row r="8" spans="1:11" ht="13.5" thickBot="1" x14ac:dyDescent="0.25">
      <c r="A8" s="6">
        <v>2014</v>
      </c>
      <c r="B8" s="7">
        <v>999</v>
      </c>
      <c r="C8" s="11">
        <v>1.0369999999999999</v>
      </c>
      <c r="D8" s="7">
        <v>1035.963</v>
      </c>
      <c r="E8" s="11">
        <v>1.046</v>
      </c>
      <c r="F8" s="7">
        <v>1044.954</v>
      </c>
      <c r="G8" s="11">
        <v>1.0509999999999999</v>
      </c>
      <c r="H8" s="7">
        <v>1049.9489999999998</v>
      </c>
    </row>
    <row r="9" spans="1:11" ht="13.5" thickBot="1" x14ac:dyDescent="0.25">
      <c r="A9" s="6">
        <v>2015</v>
      </c>
      <c r="B9" s="7">
        <v>1057.2953769430621</v>
      </c>
      <c r="C9" s="11">
        <v>1.0369999999999999</v>
      </c>
      <c r="D9" s="7">
        <v>1096.4153058899553</v>
      </c>
      <c r="E9" s="11">
        <v>1.046</v>
      </c>
      <c r="F9" s="7">
        <v>1105.930964282443</v>
      </c>
      <c r="G9" s="11">
        <v>1.0509999999999999</v>
      </c>
      <c r="H9" s="7">
        <v>1111.2174411671583</v>
      </c>
    </row>
    <row r="10" spans="1:11" ht="13.5" thickBot="1" x14ac:dyDescent="0.25">
      <c r="A10" s="6">
        <v>2016</v>
      </c>
      <c r="B10" s="7">
        <v>1081.1370917254264</v>
      </c>
      <c r="C10" s="11">
        <v>1.0369999999999999</v>
      </c>
      <c r="D10" s="7">
        <v>1121.1391641192672</v>
      </c>
      <c r="E10" s="11">
        <v>1.046</v>
      </c>
      <c r="F10" s="7">
        <v>1130.869397944796</v>
      </c>
      <c r="G10" s="11">
        <v>1.0509999999999999</v>
      </c>
      <c r="H10" s="7">
        <v>1136.2750834034232</v>
      </c>
    </row>
    <row r="11" spans="1:11" ht="13.5" thickBot="1" x14ac:dyDescent="0.25">
      <c r="A11" s="6">
        <v>2017</v>
      </c>
      <c r="B11" s="7">
        <v>1101.721781243162</v>
      </c>
      <c r="C11" s="11">
        <v>1.0369999999999999</v>
      </c>
      <c r="D11" s="7">
        <v>1142.4854871491589</v>
      </c>
      <c r="E11" s="11">
        <v>1.046</v>
      </c>
      <c r="F11" s="7">
        <v>1152.4009831803476</v>
      </c>
      <c r="G11" s="11">
        <v>1.0509999999999999</v>
      </c>
      <c r="H11" s="7">
        <v>1157.9095920865632</v>
      </c>
    </row>
    <row r="12" spans="1:11" ht="13.5" thickBot="1" x14ac:dyDescent="0.25">
      <c r="A12" s="6">
        <v>2018</v>
      </c>
      <c r="B12" s="7">
        <v>1132.2100662314624</v>
      </c>
      <c r="C12" s="11">
        <v>1.0369999999999999</v>
      </c>
      <c r="D12" s="7">
        <v>1174.1018386820265</v>
      </c>
      <c r="E12" s="11">
        <v>1.046</v>
      </c>
      <c r="F12" s="7">
        <v>1184.2917292781096</v>
      </c>
      <c r="G12" s="11">
        <v>1.0509999999999999</v>
      </c>
      <c r="H12" s="7">
        <v>1189.9527796092668</v>
      </c>
    </row>
    <row r="13" spans="1:11" ht="13.5" thickBot="1" x14ac:dyDescent="0.25">
      <c r="A13" s="6">
        <v>2019</v>
      </c>
      <c r="B13" s="7">
        <v>1159.2319539368614</v>
      </c>
      <c r="C13" s="11">
        <v>1.0369999999999999</v>
      </c>
      <c r="D13" s="7">
        <v>1202.1235362325251</v>
      </c>
      <c r="E13" s="11">
        <v>1.046</v>
      </c>
      <c r="F13" s="7">
        <v>1212.556623817957</v>
      </c>
      <c r="G13" s="11">
        <v>1.0509999999999999</v>
      </c>
      <c r="H13" s="7">
        <v>1218.3527835876412</v>
      </c>
    </row>
    <row r="14" spans="1:11" ht="13.5" thickBot="1" x14ac:dyDescent="0.25">
      <c r="A14" s="6">
        <v>2020</v>
      </c>
      <c r="B14" s="7">
        <v>1188.198358142027</v>
      </c>
      <c r="C14" s="11">
        <v>1.0369999999999999</v>
      </c>
      <c r="D14" s="7">
        <v>1232.1616973932819</v>
      </c>
      <c r="E14" s="11">
        <v>1.046</v>
      </c>
      <c r="F14" s="7">
        <v>1242.8554826165603</v>
      </c>
      <c r="G14" s="11">
        <v>1.0509999999999999</v>
      </c>
      <c r="H14" s="7">
        <v>1248.7964744072704</v>
      </c>
    </row>
    <row r="15" spans="1:11" ht="13.5" thickBot="1" x14ac:dyDescent="0.25">
      <c r="A15" s="6">
        <v>2021</v>
      </c>
      <c r="B15" s="7">
        <v>1192.5930532930652</v>
      </c>
      <c r="C15" s="11">
        <v>1.0369999999999999</v>
      </c>
      <c r="D15" s="7">
        <v>1236.7189962649086</v>
      </c>
      <c r="E15" s="11">
        <v>1.046</v>
      </c>
      <c r="F15" s="7">
        <v>1247.4523337445462</v>
      </c>
      <c r="G15" s="11">
        <v>1.0509999999999999</v>
      </c>
      <c r="H15" s="7">
        <v>1253.4152990110115</v>
      </c>
    </row>
    <row r="16" spans="1:11" ht="13.5" thickBot="1" x14ac:dyDescent="0.25">
      <c r="A16" s="6">
        <v>2022</v>
      </c>
      <c r="B16" s="7">
        <v>1212.0465960115878</v>
      </c>
      <c r="C16" s="11">
        <v>1.0369999999999999</v>
      </c>
      <c r="D16" s="7">
        <v>1256.8923200640165</v>
      </c>
      <c r="E16" s="11">
        <v>1.046</v>
      </c>
      <c r="F16" s="7">
        <v>1267.8007394281208</v>
      </c>
      <c r="G16" s="11">
        <v>1.0509999999999999</v>
      </c>
      <c r="H16" s="7">
        <v>1273.8609724081787</v>
      </c>
    </row>
    <row r="17" spans="1:8" ht="13.5" thickBot="1" x14ac:dyDescent="0.25">
      <c r="A17" s="6">
        <v>2023</v>
      </c>
      <c r="B17" s="7">
        <v>1233.9022014451623</v>
      </c>
      <c r="C17" s="11">
        <v>1.0369999999999999</v>
      </c>
      <c r="D17" s="7">
        <v>1279.5565828986332</v>
      </c>
      <c r="E17" s="11">
        <v>1.046</v>
      </c>
      <c r="F17" s="7">
        <v>1290.6617027116399</v>
      </c>
      <c r="G17" s="11">
        <v>1.0509999999999999</v>
      </c>
      <c r="H17" s="7">
        <v>1296.8312137188655</v>
      </c>
    </row>
    <row r="18" spans="1:8" ht="13.5" thickBot="1" x14ac:dyDescent="0.25">
      <c r="A18" s="6">
        <v>2024</v>
      </c>
      <c r="B18" s="7">
        <v>1253.8072458155443</v>
      </c>
      <c r="C18" s="11">
        <v>1.0369999999999999</v>
      </c>
      <c r="D18" s="7">
        <v>1300.1981139107193</v>
      </c>
      <c r="E18" s="11">
        <v>1.046</v>
      </c>
      <c r="F18" s="7">
        <v>1311.4823791230594</v>
      </c>
      <c r="G18" s="11">
        <v>1.0509999999999999</v>
      </c>
      <c r="H18" s="7">
        <v>1317.751415352137</v>
      </c>
    </row>
    <row r="19" spans="1:8" ht="13.5" thickBot="1" x14ac:dyDescent="0.25">
      <c r="A19" s="6">
        <v>2025</v>
      </c>
      <c r="B19" s="7">
        <v>1272.291262560864</v>
      </c>
      <c r="C19" s="11">
        <v>1.0369999999999999</v>
      </c>
      <c r="D19" s="7">
        <v>1319.3660392756158</v>
      </c>
      <c r="E19" s="11">
        <v>1.046</v>
      </c>
      <c r="F19" s="7">
        <v>1330.8166606386637</v>
      </c>
      <c r="G19" s="11">
        <v>1.0509999999999999</v>
      </c>
      <c r="H19" s="7">
        <v>1337.1781169514679</v>
      </c>
    </row>
    <row r="20" spans="1:8" ht="14.1" customHeight="1" thickBot="1" x14ac:dyDescent="0.25">
      <c r="A20" s="6">
        <v>2026</v>
      </c>
      <c r="B20" s="7">
        <v>1290.6934392932706</v>
      </c>
      <c r="C20" s="11">
        <v>1.0369999999999999</v>
      </c>
      <c r="D20" s="7">
        <v>1338.4490965471214</v>
      </c>
      <c r="E20" s="11">
        <v>1.046</v>
      </c>
      <c r="F20" s="7">
        <v>1350.065337500761</v>
      </c>
      <c r="G20" s="11">
        <v>1.0509999999999999</v>
      </c>
      <c r="H20" s="7">
        <v>1356.5188046972273</v>
      </c>
    </row>
  </sheetData>
  <mergeCells count="4">
    <mergeCell ref="A4:H4"/>
    <mergeCell ref="A2:H2"/>
    <mergeCell ref="A1:H1"/>
    <mergeCell ref="A3:H3"/>
  </mergeCells>
  <printOptions horizontalCentered="1"/>
  <pageMargins left="0.75" right="0.75" top="1" bottom="1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H4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8" width="14.28515625" style="1" bestFit="1" customWidth="1"/>
    <col min="9" max="16384" width="9.140625" style="1"/>
  </cols>
  <sheetData>
    <row r="1" spans="1:11" ht="15.95" customHeight="1" x14ac:dyDescent="0.25">
      <c r="A1" s="21" t="s">
        <v>75</v>
      </c>
      <c r="B1" s="21"/>
      <c r="C1" s="21"/>
      <c r="D1" s="21"/>
      <c r="E1" s="21"/>
      <c r="F1" s="21"/>
      <c r="G1" s="21"/>
      <c r="H1" s="21"/>
    </row>
    <row r="2" spans="1:11" ht="15.75" customHeight="1" x14ac:dyDescent="0.25">
      <c r="A2" s="21" t="s">
        <v>62</v>
      </c>
      <c r="B2" s="21"/>
      <c r="C2" s="21"/>
      <c r="D2" s="21"/>
      <c r="E2" s="21"/>
      <c r="F2" s="21"/>
      <c r="G2" s="21"/>
      <c r="H2" s="21"/>
      <c r="I2" s="26"/>
      <c r="J2" s="26"/>
      <c r="K2" s="26"/>
    </row>
    <row r="3" spans="1:11" ht="15.95" customHeight="1" x14ac:dyDescent="0.25">
      <c r="A3" s="21" t="s">
        <v>56</v>
      </c>
      <c r="B3" s="21"/>
      <c r="C3" s="21"/>
      <c r="D3" s="21"/>
      <c r="E3" s="21"/>
      <c r="F3" s="21"/>
      <c r="G3" s="21"/>
      <c r="H3" s="21"/>
    </row>
    <row r="4" spans="1:11" ht="15.95" customHeight="1" x14ac:dyDescent="0.25">
      <c r="A4" s="25" t="s">
        <v>79</v>
      </c>
      <c r="B4" s="25"/>
      <c r="C4" s="25"/>
      <c r="D4" s="25"/>
      <c r="E4" s="25"/>
      <c r="F4" s="25"/>
      <c r="G4" s="25"/>
      <c r="H4" s="25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15</v>
      </c>
      <c r="D6" s="5" t="s">
        <v>17</v>
      </c>
      <c r="E6" s="5" t="s">
        <v>18</v>
      </c>
      <c r="F6" s="5" t="s">
        <v>19</v>
      </c>
      <c r="G6" s="5" t="s">
        <v>20</v>
      </c>
      <c r="H6" s="5" t="s">
        <v>22</v>
      </c>
    </row>
    <row r="7" spans="1:11" ht="13.5" thickBot="1" x14ac:dyDescent="0.25">
      <c r="A7" s="6">
        <v>1990</v>
      </c>
      <c r="B7" s="7">
        <f>'Form 1.1-High'!B7-'Form 1.1b-High'!B7</f>
        <v>0</v>
      </c>
      <c r="C7" s="7">
        <f>'Form 1.1-High'!D7-'Form 1.1b-High'!C7</f>
        <v>0</v>
      </c>
      <c r="D7" s="7">
        <f>'Form 1.1-High'!F7-'Form 1.1b-High'!D7</f>
        <v>0</v>
      </c>
      <c r="E7" s="7">
        <f>'Form 1.1-High'!G7-'Form 1.1b-High'!E7</f>
        <v>0</v>
      </c>
      <c r="F7" s="7">
        <f>'Form 1.1-High'!H7-'Form 1.1b-High'!F7</f>
        <v>0</v>
      </c>
      <c r="G7" s="7">
        <f>'Form 1.1-High'!I7-'Form 1.1b-High'!G7</f>
        <v>0</v>
      </c>
      <c r="H7" s="7">
        <f>SUM(B7:G7)</f>
        <v>0</v>
      </c>
    </row>
    <row r="8" spans="1:11" ht="13.5" thickBot="1" x14ac:dyDescent="0.25">
      <c r="A8" s="6">
        <v>1991</v>
      </c>
      <c r="B8" s="7">
        <f>'Form 1.1-High'!B8-'Form 1.1b-High'!B8</f>
        <v>0</v>
      </c>
      <c r="C8" s="7">
        <f>'Form 1.1-High'!D8-'Form 1.1b-High'!C8</f>
        <v>0</v>
      </c>
      <c r="D8" s="7">
        <f>'Form 1.1-High'!F8-'Form 1.1b-High'!D8</f>
        <v>0</v>
      </c>
      <c r="E8" s="7">
        <f>'Form 1.1-High'!G8-'Form 1.1b-High'!E8</f>
        <v>0</v>
      </c>
      <c r="F8" s="7">
        <f>'Form 1.1-High'!H8-'Form 1.1b-High'!F8</f>
        <v>0</v>
      </c>
      <c r="G8" s="7">
        <f>'Form 1.1-High'!I8-'Form 1.1b-High'!G8</f>
        <v>0</v>
      </c>
      <c r="H8" s="7">
        <f t="shared" ref="H8:H43" si="0">SUM(B8:G8)</f>
        <v>0</v>
      </c>
    </row>
    <row r="9" spans="1:11" ht="13.5" thickBot="1" x14ac:dyDescent="0.25">
      <c r="A9" s="6">
        <v>1992</v>
      </c>
      <c r="B9" s="7">
        <f>'Form 1.1-High'!B9-'Form 1.1b-High'!B9</f>
        <v>0</v>
      </c>
      <c r="C9" s="7">
        <f>'Form 1.1-High'!D9-'Form 1.1b-High'!C9</f>
        <v>0</v>
      </c>
      <c r="D9" s="7">
        <f>'Form 1.1-High'!F9-'Form 1.1b-High'!D9</f>
        <v>0</v>
      </c>
      <c r="E9" s="7">
        <f>'Form 1.1-High'!G9-'Form 1.1b-High'!E9</f>
        <v>0</v>
      </c>
      <c r="F9" s="7">
        <f>'Form 1.1-High'!H9-'Form 1.1b-High'!F9</f>
        <v>0</v>
      </c>
      <c r="G9" s="7">
        <f>'Form 1.1-High'!I9-'Form 1.1b-High'!G9</f>
        <v>0</v>
      </c>
      <c r="H9" s="7">
        <f t="shared" si="0"/>
        <v>0</v>
      </c>
    </row>
    <row r="10" spans="1:11" ht="13.5" thickBot="1" x14ac:dyDescent="0.25">
      <c r="A10" s="6">
        <v>1993</v>
      </c>
      <c r="B10" s="7">
        <f>'Form 1.1-High'!B10-'Form 1.1b-High'!B10</f>
        <v>0</v>
      </c>
      <c r="C10" s="7">
        <f>'Form 1.1-High'!D10-'Form 1.1b-High'!C10</f>
        <v>0</v>
      </c>
      <c r="D10" s="7">
        <f>'Form 1.1-High'!F10-'Form 1.1b-High'!D10</f>
        <v>0</v>
      </c>
      <c r="E10" s="7">
        <f>'Form 1.1-High'!G10-'Form 1.1b-High'!E10</f>
        <v>0</v>
      </c>
      <c r="F10" s="7">
        <f>'Form 1.1-High'!H10-'Form 1.1b-High'!F10</f>
        <v>0</v>
      </c>
      <c r="G10" s="7">
        <f>'Form 1.1-High'!I10-'Form 1.1b-High'!G10</f>
        <v>0</v>
      </c>
      <c r="H10" s="7">
        <f t="shared" si="0"/>
        <v>0</v>
      </c>
    </row>
    <row r="11" spans="1:11" ht="13.5" thickBot="1" x14ac:dyDescent="0.25">
      <c r="A11" s="6">
        <v>1994</v>
      </c>
      <c r="B11" s="7">
        <f>'Form 1.1-High'!B11-'Form 1.1b-High'!B11</f>
        <v>0</v>
      </c>
      <c r="C11" s="7">
        <f>'Form 1.1-High'!D11-'Form 1.1b-High'!C11</f>
        <v>0</v>
      </c>
      <c r="D11" s="7">
        <f>'Form 1.1-High'!F11-'Form 1.1b-High'!D11</f>
        <v>0</v>
      </c>
      <c r="E11" s="7">
        <f>'Form 1.1-High'!G11-'Form 1.1b-High'!E11</f>
        <v>0</v>
      </c>
      <c r="F11" s="7">
        <f>'Form 1.1-High'!H11-'Form 1.1b-High'!F11</f>
        <v>0</v>
      </c>
      <c r="G11" s="7">
        <f>'Form 1.1-High'!I11-'Form 1.1b-High'!G11</f>
        <v>0</v>
      </c>
      <c r="H11" s="7">
        <f t="shared" si="0"/>
        <v>0</v>
      </c>
    </row>
    <row r="12" spans="1:11" ht="13.5" thickBot="1" x14ac:dyDescent="0.25">
      <c r="A12" s="6">
        <v>1995</v>
      </c>
      <c r="B12" s="7">
        <f>'Form 1.1-High'!B12-'Form 1.1b-High'!B12</f>
        <v>0</v>
      </c>
      <c r="C12" s="7">
        <f>'Form 1.1-High'!D12-'Form 1.1b-High'!C12</f>
        <v>0</v>
      </c>
      <c r="D12" s="7">
        <f>'Form 1.1-High'!F12-'Form 1.1b-High'!D12</f>
        <v>0</v>
      </c>
      <c r="E12" s="7">
        <f>'Form 1.1-High'!G12-'Form 1.1b-High'!E12</f>
        <v>0</v>
      </c>
      <c r="F12" s="7">
        <f>'Form 1.1-High'!H12-'Form 1.1b-High'!F12</f>
        <v>0</v>
      </c>
      <c r="G12" s="7">
        <f>'Form 1.1-High'!I12-'Form 1.1b-High'!G12</f>
        <v>0</v>
      </c>
      <c r="H12" s="7">
        <f t="shared" si="0"/>
        <v>0</v>
      </c>
    </row>
    <row r="13" spans="1:11" ht="13.5" thickBot="1" x14ac:dyDescent="0.25">
      <c r="A13" s="6">
        <v>1996</v>
      </c>
      <c r="B13" s="7">
        <f>'Form 1.1-High'!B13-'Form 1.1b-High'!B13</f>
        <v>0</v>
      </c>
      <c r="C13" s="7">
        <f>'Form 1.1-High'!D13-'Form 1.1b-High'!C13</f>
        <v>0</v>
      </c>
      <c r="D13" s="7">
        <f>'Form 1.1-High'!F13-'Form 1.1b-High'!D13</f>
        <v>0</v>
      </c>
      <c r="E13" s="7">
        <f>'Form 1.1-High'!G13-'Form 1.1b-High'!E13</f>
        <v>0</v>
      </c>
      <c r="F13" s="7">
        <f>'Form 1.1-High'!H13-'Form 1.1b-High'!F13</f>
        <v>0</v>
      </c>
      <c r="G13" s="7">
        <f>'Form 1.1-High'!I13-'Form 1.1b-High'!G13</f>
        <v>0</v>
      </c>
      <c r="H13" s="7">
        <f t="shared" si="0"/>
        <v>0</v>
      </c>
    </row>
    <row r="14" spans="1:11" ht="13.5" thickBot="1" x14ac:dyDescent="0.25">
      <c r="A14" s="6">
        <v>1997</v>
      </c>
      <c r="B14" s="7">
        <f>'Form 1.1-High'!B14-'Form 1.1b-High'!B14</f>
        <v>0</v>
      </c>
      <c r="C14" s="7">
        <f>'Form 1.1-High'!D14-'Form 1.1b-High'!C14</f>
        <v>0</v>
      </c>
      <c r="D14" s="7">
        <f>'Form 1.1-High'!F14-'Form 1.1b-High'!D14</f>
        <v>0</v>
      </c>
      <c r="E14" s="7">
        <f>'Form 1.1-High'!G14-'Form 1.1b-High'!E14</f>
        <v>0</v>
      </c>
      <c r="F14" s="7">
        <f>'Form 1.1-High'!H14-'Form 1.1b-High'!F14</f>
        <v>0</v>
      </c>
      <c r="G14" s="7">
        <f>'Form 1.1-High'!I14-'Form 1.1b-High'!G14</f>
        <v>0</v>
      </c>
      <c r="H14" s="7">
        <f t="shared" si="0"/>
        <v>0</v>
      </c>
    </row>
    <row r="15" spans="1:11" ht="13.5" thickBot="1" x14ac:dyDescent="0.25">
      <c r="A15" s="6">
        <v>1998</v>
      </c>
      <c r="B15" s="7">
        <f>'Form 1.1-High'!B15-'Form 1.1b-High'!B15</f>
        <v>0</v>
      </c>
      <c r="C15" s="7">
        <f>'Form 1.1-High'!D15-'Form 1.1b-High'!C15</f>
        <v>0</v>
      </c>
      <c r="D15" s="7">
        <f>'Form 1.1-High'!F15-'Form 1.1b-High'!D15</f>
        <v>0</v>
      </c>
      <c r="E15" s="7">
        <f>'Form 1.1-High'!G15-'Form 1.1b-High'!E15</f>
        <v>0</v>
      </c>
      <c r="F15" s="7">
        <f>'Form 1.1-High'!H15-'Form 1.1b-High'!F15</f>
        <v>0</v>
      </c>
      <c r="G15" s="7">
        <f>'Form 1.1-High'!I15-'Form 1.1b-High'!G15</f>
        <v>0</v>
      </c>
      <c r="H15" s="7">
        <f t="shared" si="0"/>
        <v>0</v>
      </c>
    </row>
    <row r="16" spans="1:11" ht="13.5" thickBot="1" x14ac:dyDescent="0.25">
      <c r="A16" s="6">
        <v>1999</v>
      </c>
      <c r="B16" s="7">
        <f>'Form 1.1-High'!B16-'Form 1.1b-High'!B16</f>
        <v>0</v>
      </c>
      <c r="C16" s="7">
        <f>'Form 1.1-High'!D16-'Form 1.1b-High'!C16</f>
        <v>0</v>
      </c>
      <c r="D16" s="7">
        <f>'Form 1.1-High'!F16-'Form 1.1b-High'!D16</f>
        <v>0</v>
      </c>
      <c r="E16" s="7">
        <f>'Form 1.1-High'!G16-'Form 1.1b-High'!E16</f>
        <v>0</v>
      </c>
      <c r="F16" s="7">
        <f>'Form 1.1-High'!H16-'Form 1.1b-High'!F16</f>
        <v>0</v>
      </c>
      <c r="G16" s="7">
        <f>'Form 1.1-High'!I16-'Form 1.1b-High'!G16</f>
        <v>0</v>
      </c>
      <c r="H16" s="7">
        <f t="shared" si="0"/>
        <v>0</v>
      </c>
    </row>
    <row r="17" spans="1:8" ht="13.5" thickBot="1" x14ac:dyDescent="0.25">
      <c r="A17" s="6">
        <v>2000</v>
      </c>
      <c r="B17" s="7">
        <f>'Form 1.1-High'!B17-'Form 1.1b-High'!B17</f>
        <v>0</v>
      </c>
      <c r="C17" s="7">
        <f>'Form 1.1-High'!D17-'Form 1.1b-High'!C17</f>
        <v>0</v>
      </c>
      <c r="D17" s="7">
        <f>'Form 1.1-High'!F17-'Form 1.1b-High'!D17</f>
        <v>0</v>
      </c>
      <c r="E17" s="7">
        <f>'Form 1.1-High'!G17-'Form 1.1b-High'!E17</f>
        <v>0</v>
      </c>
      <c r="F17" s="7">
        <f>'Form 1.1-High'!H17-'Form 1.1b-High'!F17</f>
        <v>0</v>
      </c>
      <c r="G17" s="7">
        <f>'Form 1.1-High'!I17-'Form 1.1b-High'!G17</f>
        <v>0</v>
      </c>
      <c r="H17" s="7">
        <f t="shared" si="0"/>
        <v>0</v>
      </c>
    </row>
    <row r="18" spans="1:8" ht="13.5" thickBot="1" x14ac:dyDescent="0.25">
      <c r="A18" s="6">
        <v>2001</v>
      </c>
      <c r="B18" s="7">
        <f>'Form 1.1-High'!B18-'Form 1.1b-High'!B18</f>
        <v>4.5215524960440234E-4</v>
      </c>
      <c r="C18" s="7">
        <f>'Form 1.1-High'!D18-'Form 1.1b-High'!C18</f>
        <v>1.0550289156299186E-3</v>
      </c>
      <c r="D18" s="7">
        <f>'Form 1.1-High'!F18-'Form 1.1b-High'!D18</f>
        <v>0</v>
      </c>
      <c r="E18" s="7">
        <f>'Form 1.1-High'!G18-'Form 1.1b-High'!E18</f>
        <v>0</v>
      </c>
      <c r="F18" s="7">
        <f>'Form 1.1-High'!H18-'Form 1.1b-High'!F18</f>
        <v>0</v>
      </c>
      <c r="G18" s="7">
        <f>'Form 1.1-High'!I18-'Form 1.1b-High'!G18</f>
        <v>0</v>
      </c>
      <c r="H18" s="7">
        <f t="shared" si="0"/>
        <v>1.507184165234321E-3</v>
      </c>
    </row>
    <row r="19" spans="1:8" ht="13.5" thickBot="1" x14ac:dyDescent="0.25">
      <c r="A19" s="6">
        <v>2002</v>
      </c>
      <c r="B19" s="7">
        <f>'Form 1.1-High'!B19-'Form 1.1b-High'!B19</f>
        <v>3.2672240724878066E-3</v>
      </c>
      <c r="C19" s="7">
        <f>'Form 1.1-High'!D19-'Form 1.1b-High'!C19</f>
        <v>7.6235228357290907E-3</v>
      </c>
      <c r="D19" s="7">
        <f>'Form 1.1-High'!F19-'Form 1.1b-High'!D19</f>
        <v>0</v>
      </c>
      <c r="E19" s="7">
        <f>'Form 1.1-High'!G19-'Form 1.1b-High'!E19</f>
        <v>0</v>
      </c>
      <c r="F19" s="7">
        <f>'Form 1.1-High'!H19-'Form 1.1b-High'!F19</f>
        <v>0</v>
      </c>
      <c r="G19" s="7">
        <f>'Form 1.1-High'!I19-'Form 1.1b-High'!G19</f>
        <v>0</v>
      </c>
      <c r="H19" s="7">
        <f t="shared" si="0"/>
        <v>1.0890746908216897E-2</v>
      </c>
    </row>
    <row r="20" spans="1:8" ht="13.5" thickBot="1" x14ac:dyDescent="0.25">
      <c r="A20" s="6">
        <v>2003</v>
      </c>
      <c r="B20" s="7">
        <f>'Form 1.1-High'!B20-'Form 1.1b-High'!B20</f>
        <v>2.4192493545797333E-2</v>
      </c>
      <c r="C20" s="7">
        <f>'Form 1.1-High'!D20-'Form 1.1b-High'!C20</f>
        <v>4.6281683971301391E-2</v>
      </c>
      <c r="D20" s="7">
        <f>'Form 1.1-High'!F20-'Form 1.1b-High'!D20</f>
        <v>0</v>
      </c>
      <c r="E20" s="7">
        <f>'Form 1.1-High'!G20-'Form 1.1b-High'!E20</f>
        <v>0</v>
      </c>
      <c r="F20" s="7">
        <f>'Form 1.1-High'!H20-'Form 1.1b-High'!F20</f>
        <v>0</v>
      </c>
      <c r="G20" s="7">
        <f>'Form 1.1-High'!I20-'Form 1.1b-High'!G20</f>
        <v>0</v>
      </c>
      <c r="H20" s="7">
        <f t="shared" si="0"/>
        <v>7.0474177517098724E-2</v>
      </c>
    </row>
    <row r="21" spans="1:8" ht="13.5" thickBot="1" x14ac:dyDescent="0.25">
      <c r="A21" s="6">
        <v>2004</v>
      </c>
      <c r="B21" s="7">
        <f>'Form 1.1-High'!B21-'Form 1.1b-High'!B21</f>
        <v>4.1319570333371303E-2</v>
      </c>
      <c r="C21" s="7">
        <f>'Form 1.1-High'!D21-'Form 1.1b-High'!C21</f>
        <v>0.10168570917517172</v>
      </c>
      <c r="D21" s="7">
        <f>'Form 1.1-High'!F21-'Form 1.1b-High'!D21</f>
        <v>0</v>
      </c>
      <c r="E21" s="7">
        <f>'Form 1.1-High'!G21-'Form 1.1b-High'!E21</f>
        <v>0</v>
      </c>
      <c r="F21" s="7">
        <f>'Form 1.1-High'!H21-'Form 1.1b-High'!F21</f>
        <v>0</v>
      </c>
      <c r="G21" s="7">
        <f>'Form 1.1-High'!I21-'Form 1.1b-High'!G21</f>
        <v>0</v>
      </c>
      <c r="H21" s="7">
        <f t="shared" si="0"/>
        <v>0.14300527950854303</v>
      </c>
    </row>
    <row r="22" spans="1:8" ht="13.5" thickBot="1" x14ac:dyDescent="0.25">
      <c r="A22" s="6">
        <v>2005</v>
      </c>
      <c r="B22" s="7">
        <f>'Form 1.1-High'!B22-'Form 1.1b-High'!B22</f>
        <v>6.3705588415132297E-2</v>
      </c>
      <c r="C22" s="7">
        <f>'Form 1.1-High'!D22-'Form 1.1b-High'!C22</f>
        <v>0.1784329449044435</v>
      </c>
      <c r="D22" s="7">
        <f>'Form 1.1-High'!F22-'Form 1.1b-High'!D22</f>
        <v>5.7642281305987808E-2</v>
      </c>
      <c r="E22" s="7">
        <f>'Form 1.1-High'!G22-'Form 1.1b-High'!E22</f>
        <v>0</v>
      </c>
      <c r="F22" s="7">
        <f>'Form 1.1-High'!H22-'Form 1.1b-High'!F22</f>
        <v>0</v>
      </c>
      <c r="G22" s="7">
        <f>'Form 1.1-High'!I22-'Form 1.1b-High'!G22</f>
        <v>0</v>
      </c>
      <c r="H22" s="7">
        <f t="shared" si="0"/>
        <v>0.29978081462556361</v>
      </c>
    </row>
    <row r="23" spans="1:8" ht="13.5" thickBot="1" x14ac:dyDescent="0.25">
      <c r="A23" s="6">
        <v>2006</v>
      </c>
      <c r="B23" s="7">
        <f>'Form 1.1-High'!B23-'Form 1.1b-High'!B23</f>
        <v>0.21068306993561237</v>
      </c>
      <c r="C23" s="7">
        <f>'Form 1.1-High'!D23-'Form 1.1b-High'!C23</f>
        <v>0.56264898366248417</v>
      </c>
      <c r="D23" s="7">
        <f>'Form 1.1-High'!F23-'Form 1.1b-High'!D23</f>
        <v>0.13235105743200393</v>
      </c>
      <c r="E23" s="7">
        <f>'Form 1.1-High'!G23-'Form 1.1b-High'!E23</f>
        <v>0</v>
      </c>
      <c r="F23" s="7">
        <f>'Form 1.1-High'!H23-'Form 1.1b-High'!F23</f>
        <v>0</v>
      </c>
      <c r="G23" s="7">
        <f>'Form 1.1-High'!I23-'Form 1.1b-High'!G23</f>
        <v>5.8164182822224575E-3</v>
      </c>
      <c r="H23" s="7">
        <f t="shared" si="0"/>
        <v>0.91149952931232292</v>
      </c>
    </row>
    <row r="24" spans="1:8" ht="13.5" thickBot="1" x14ac:dyDescent="0.25">
      <c r="A24" s="6">
        <v>2007</v>
      </c>
      <c r="B24" s="7">
        <f>'Form 1.1-High'!B24-'Form 1.1b-High'!B24</f>
        <v>0.37378117318758086</v>
      </c>
      <c r="C24" s="7">
        <f>'Form 1.1-High'!D24-'Form 1.1b-High'!C24</f>
        <v>0.98315873784622454</v>
      </c>
      <c r="D24" s="7">
        <f>'Form 1.1-High'!F24-'Form 1.1b-High'!D24</f>
        <v>0.14214503568196335</v>
      </c>
      <c r="E24" s="7">
        <f>'Form 1.1-High'!G24-'Form 1.1b-High'!E24</f>
        <v>0</v>
      </c>
      <c r="F24" s="7">
        <f>'Form 1.1-High'!H24-'Form 1.1b-High'!F24</f>
        <v>0</v>
      </c>
      <c r="G24" s="7">
        <f>'Form 1.1-High'!I24-'Form 1.1b-High'!G24</f>
        <v>4.6881259920013463E-2</v>
      </c>
      <c r="H24" s="7">
        <f t="shared" si="0"/>
        <v>1.5459662066357822</v>
      </c>
    </row>
    <row r="25" spans="1:8" ht="13.5" thickBot="1" x14ac:dyDescent="0.25">
      <c r="A25" s="6">
        <v>2008</v>
      </c>
      <c r="B25" s="7">
        <f>'Form 1.1-High'!B25-'Form 1.1b-High'!B25</f>
        <v>1.0243950781505191</v>
      </c>
      <c r="C25" s="7">
        <f>'Form 1.1-High'!D25-'Form 1.1b-High'!C25</f>
        <v>2.5885806071828483</v>
      </c>
      <c r="D25" s="7">
        <f>'Form 1.1-High'!F25-'Form 1.1b-High'!D25</f>
        <v>0.14229591588744483</v>
      </c>
      <c r="E25" s="7">
        <f>'Form 1.1-High'!G25-'Form 1.1b-High'!E25</f>
        <v>0</v>
      </c>
      <c r="F25" s="7">
        <f>'Form 1.1-High'!H25-'Form 1.1b-High'!F25</f>
        <v>0</v>
      </c>
      <c r="G25" s="7">
        <f>'Form 1.1-High'!I25-'Form 1.1b-High'!G25</f>
        <v>4.6931022151198931E-2</v>
      </c>
      <c r="H25" s="7">
        <f t="shared" si="0"/>
        <v>3.8022026233720112</v>
      </c>
    </row>
    <row r="26" spans="1:8" ht="13.5" thickBot="1" x14ac:dyDescent="0.25">
      <c r="A26" s="6">
        <v>2009</v>
      </c>
      <c r="B26" s="7">
        <f>'Form 1.1-High'!B26-'Form 1.1b-High'!B26</f>
        <v>1.6670049332653889</v>
      </c>
      <c r="C26" s="7">
        <f>'Form 1.1-High'!D26-'Form 1.1b-High'!C26</f>
        <v>4.0652653454242227</v>
      </c>
      <c r="D26" s="7">
        <f>'Form 1.1-High'!F26-'Form 1.1b-High'!D26</f>
        <v>0.12063706239186445</v>
      </c>
      <c r="E26" s="7">
        <f>'Form 1.1-High'!G26-'Form 1.1b-High'!E26</f>
        <v>0</v>
      </c>
      <c r="F26" s="7">
        <f>'Form 1.1-High'!H26-'Form 1.1b-High'!F26</f>
        <v>0</v>
      </c>
      <c r="G26" s="7">
        <f>'Form 1.1-High'!I26-'Form 1.1b-High'!G26</f>
        <v>3.9787653862447314E-2</v>
      </c>
      <c r="H26" s="7">
        <f t="shared" si="0"/>
        <v>5.8926949949439233</v>
      </c>
    </row>
    <row r="27" spans="1:8" ht="13.5" thickBot="1" x14ac:dyDescent="0.25">
      <c r="A27" s="6">
        <v>2010</v>
      </c>
      <c r="B27" s="7">
        <f>'Form 1.1-High'!B27-'Form 1.1b-High'!B27</f>
        <v>2.0443368925687082</v>
      </c>
      <c r="C27" s="7">
        <f>'Form 1.1-High'!D27-'Form 1.1b-High'!C27</f>
        <v>4.6665231020945157</v>
      </c>
      <c r="D27" s="7">
        <f>'Form 1.1-High'!F27-'Form 1.1b-High'!D27</f>
        <v>0.13869370656922797</v>
      </c>
      <c r="E27" s="7">
        <f>'Form 1.1-High'!G27-'Form 1.1b-High'!E27</f>
        <v>0</v>
      </c>
      <c r="F27" s="7">
        <f>'Form 1.1-High'!H27-'Form 1.1b-High'!F27</f>
        <v>0</v>
      </c>
      <c r="G27" s="7">
        <f>'Form 1.1-High'!I27-'Form 1.1b-High'!G27</f>
        <v>4.5742967214749797E-2</v>
      </c>
      <c r="H27" s="7">
        <f t="shared" si="0"/>
        <v>6.8952966684472017</v>
      </c>
    </row>
    <row r="28" spans="1:8" ht="13.5" thickBot="1" x14ac:dyDescent="0.25">
      <c r="A28" s="6">
        <v>2011</v>
      </c>
      <c r="B28" s="7">
        <f>'Form 1.1-High'!B28-'Form 1.1b-High'!B28</f>
        <v>2.6708522773244567</v>
      </c>
      <c r="C28" s="7">
        <f>'Form 1.1-High'!D28-'Form 1.1b-High'!C28</f>
        <v>5.617947002198207</v>
      </c>
      <c r="D28" s="7">
        <f>'Form 1.1-High'!F28-'Form 1.1b-High'!D28</f>
        <v>0.13730676950353882</v>
      </c>
      <c r="E28" s="7">
        <f>'Form 1.1-High'!G28-'Form 1.1b-High'!E28</f>
        <v>0.47980800000000556</v>
      </c>
      <c r="F28" s="7">
        <f>'Form 1.1-High'!H28-'Form 1.1b-High'!F28</f>
        <v>0</v>
      </c>
      <c r="G28" s="7">
        <f>'Form 1.1-High'!I28-'Form 1.1b-High'!G28</f>
        <v>4.528553754261111E-2</v>
      </c>
      <c r="H28" s="7">
        <f t="shared" si="0"/>
        <v>8.9511995865688192</v>
      </c>
    </row>
    <row r="29" spans="1:8" ht="13.5" thickBot="1" x14ac:dyDescent="0.25">
      <c r="A29" s="6">
        <v>2012</v>
      </c>
      <c r="B29" s="7">
        <f>'Form 1.1-High'!B29-'Form 1.1b-High'!B29</f>
        <v>3.9195926593879449</v>
      </c>
      <c r="C29" s="7">
        <f>'Form 1.1-High'!D29-'Form 1.1b-High'!C29</f>
        <v>8.4498038222268406</v>
      </c>
      <c r="D29" s="7">
        <f>'Form 1.1-High'!F29-'Form 1.1b-High'!D29</f>
        <v>0.13593370180851139</v>
      </c>
      <c r="E29" s="7">
        <f>'Form 1.1-High'!G29-'Form 1.1b-High'!E29</f>
        <v>8.3046902399999993</v>
      </c>
      <c r="F29" s="7">
        <f>'Form 1.1-High'!H29-'Form 1.1b-High'!F29</f>
        <v>0</v>
      </c>
      <c r="G29" s="7">
        <f>'Form 1.1-High'!I29-'Form 1.1b-High'!G29</f>
        <v>4.4832682167168514E-2</v>
      </c>
      <c r="H29" s="7">
        <f t="shared" si="0"/>
        <v>20.854853105590465</v>
      </c>
    </row>
    <row r="30" spans="1:8" ht="13.5" thickBot="1" x14ac:dyDescent="0.25">
      <c r="A30" s="6">
        <v>2013</v>
      </c>
      <c r="B30" s="7">
        <f>'Form 1.1-High'!B30-'Form 1.1b-High'!B30</f>
        <v>5.3708737005435978</v>
      </c>
      <c r="C30" s="7">
        <f>'Form 1.1-High'!D30-'Form 1.1b-High'!C30</f>
        <v>11.612603299682178</v>
      </c>
      <c r="D30" s="7">
        <f>'Form 1.1-High'!F30-'Form 1.1b-High'!D30</f>
        <v>0.13457436479041007</v>
      </c>
      <c r="E30" s="7">
        <f>'Form 1.1-High'!G30-'Form 1.1b-High'!E30</f>
        <v>8.2216433375999998</v>
      </c>
      <c r="F30" s="7">
        <f>'Form 1.1-High'!H30-'Form 1.1b-High'!F30</f>
        <v>0</v>
      </c>
      <c r="G30" s="7">
        <f>'Form 1.1-High'!I30-'Form 1.1b-High'!G30</f>
        <v>4.4384355345499671E-2</v>
      </c>
      <c r="H30" s="7">
        <f t="shared" si="0"/>
        <v>25.384079057961685</v>
      </c>
    </row>
    <row r="31" spans="1:8" ht="13.5" thickBot="1" x14ac:dyDescent="0.25">
      <c r="A31" s="6">
        <v>2014</v>
      </c>
      <c r="B31" s="7">
        <f>'Form 1.1-High'!B31-'Form 1.1b-High'!B31</f>
        <v>11.603319791988952</v>
      </c>
      <c r="C31" s="7">
        <f>'Form 1.1-High'!D31-'Form 1.1b-High'!C31</f>
        <v>14.093271385444723</v>
      </c>
      <c r="D31" s="7">
        <f>'Form 1.1-High'!F31-'Form 1.1b-High'!D31</f>
        <v>0.13322862114250711</v>
      </c>
      <c r="E31" s="7">
        <f>'Form 1.1-High'!G31-'Form 1.1b-High'!E31</f>
        <v>8.1394269042239955</v>
      </c>
      <c r="F31" s="7">
        <f>'Form 1.1-High'!H31-'Form 1.1b-High'!F31</f>
        <v>0</v>
      </c>
      <c r="G31" s="7">
        <f>'Form 1.1-High'!I31-'Form 1.1b-High'!G31</f>
        <v>4.394051179204439E-2</v>
      </c>
      <c r="H31" s="7">
        <f t="shared" si="0"/>
        <v>34.013187214592222</v>
      </c>
    </row>
    <row r="32" spans="1:8" ht="13.5" thickBot="1" x14ac:dyDescent="0.25">
      <c r="A32" s="6">
        <v>2015</v>
      </c>
      <c r="B32" s="7">
        <f>'Form 1.1-High'!B32-'Form 1.1b-High'!B32</f>
        <v>16.620527597254068</v>
      </c>
      <c r="C32" s="7">
        <f>'Form 1.1-High'!D32-'Form 1.1b-High'!C32</f>
        <v>15.639537886177322</v>
      </c>
      <c r="D32" s="7">
        <f>'Form 1.1-High'!F32-'Form 1.1b-High'!D32</f>
        <v>0.13189633493109909</v>
      </c>
      <c r="E32" s="7">
        <f>'Form 1.1-High'!G32-'Form 1.1b-High'!E32</f>
        <v>8.0580326351817604</v>
      </c>
      <c r="F32" s="7">
        <f>'Form 1.1-High'!H32-'Form 1.1b-High'!F32</f>
        <v>0</v>
      </c>
      <c r="G32" s="7">
        <f>'Form 1.1-High'!I32-'Form 1.1b-High'!G32</f>
        <v>4.350110667414242E-2</v>
      </c>
      <c r="H32" s="7">
        <f t="shared" si="0"/>
        <v>40.493495560218392</v>
      </c>
    </row>
    <row r="33" spans="1:8" ht="13.5" thickBot="1" x14ac:dyDescent="0.25">
      <c r="A33" s="6">
        <v>2016</v>
      </c>
      <c r="B33" s="7">
        <f>'Form 1.1-High'!B33-'Form 1.1b-High'!B33</f>
        <v>24.020911111326313</v>
      </c>
      <c r="C33" s="7">
        <f>'Form 1.1-High'!D33-'Form 1.1b-High'!C33</f>
        <v>17.569330871857801</v>
      </c>
      <c r="D33" s="7">
        <f>'Form 1.1-High'!F33-'Form 1.1b-High'!D33</f>
        <v>0.13057737158177929</v>
      </c>
      <c r="E33" s="7">
        <f>'Form 1.1-High'!G33-'Form 1.1b-High'!E33</f>
        <v>7.9774523088299389</v>
      </c>
      <c r="F33" s="7">
        <f>'Form 1.1-High'!H33-'Form 1.1b-High'!F33</f>
        <v>0</v>
      </c>
      <c r="G33" s="7">
        <f>'Form 1.1-High'!I33-'Form 1.1b-High'!G33</f>
        <v>4.3066095607400712E-2</v>
      </c>
      <c r="H33" s="7">
        <f t="shared" si="0"/>
        <v>49.741337759203233</v>
      </c>
    </row>
    <row r="34" spans="1:8" ht="13.5" thickBot="1" x14ac:dyDescent="0.25">
      <c r="A34" s="6">
        <v>2017</v>
      </c>
      <c r="B34" s="7">
        <f>'Form 1.1-High'!B34-'Form 1.1b-High'!B34</f>
        <v>24.06275371234301</v>
      </c>
      <c r="C34" s="7">
        <f>'Form 1.1-High'!D34-'Form 1.1b-High'!C34</f>
        <v>18.119001372675484</v>
      </c>
      <c r="D34" s="7">
        <f>'Form 1.1-High'!F34-'Form 1.1b-High'!D34</f>
        <v>0.12927159786596576</v>
      </c>
      <c r="E34" s="7">
        <f>'Form 1.1-High'!G34-'Form 1.1b-High'!E34</f>
        <v>7.8976777857416351</v>
      </c>
      <c r="F34" s="7">
        <f>'Form 1.1-High'!H34-'Form 1.1b-High'!F34</f>
        <v>0</v>
      </c>
      <c r="G34" s="7">
        <f>'Form 1.1-High'!I34-'Form 1.1b-High'!G34</f>
        <v>4.2635434651316473E-2</v>
      </c>
      <c r="H34" s="7">
        <f t="shared" si="0"/>
        <v>50.251339903277412</v>
      </c>
    </row>
    <row r="35" spans="1:8" ht="13.5" thickBot="1" x14ac:dyDescent="0.25">
      <c r="A35" s="6">
        <v>2018</v>
      </c>
      <c r="B35" s="7">
        <f>'Form 1.1-High'!B35-'Form 1.1b-High'!B35</f>
        <v>25.044242034289937</v>
      </c>
      <c r="C35" s="7">
        <f>'Form 1.1-High'!D35-'Form 1.1b-High'!C35</f>
        <v>18.916908354216275</v>
      </c>
      <c r="D35" s="7">
        <f>'Form 1.1-High'!F35-'Form 1.1b-High'!D35</f>
        <v>0.12797888188728734</v>
      </c>
      <c r="E35" s="7">
        <f>'Form 1.1-High'!G35-'Form 1.1b-High'!E35</f>
        <v>7.8187010078842292</v>
      </c>
      <c r="F35" s="7">
        <f>'Form 1.1-High'!H35-'Form 1.1b-High'!F35</f>
        <v>0</v>
      </c>
      <c r="G35" s="7">
        <f>'Form 1.1-High'!I35-'Form 1.1b-High'!G35</f>
        <v>4.2209080304814961E-2</v>
      </c>
      <c r="H35" s="7">
        <f t="shared" si="0"/>
        <v>51.950039358582544</v>
      </c>
    </row>
    <row r="36" spans="1:8" ht="13.5" thickBot="1" x14ac:dyDescent="0.25">
      <c r="A36" s="6">
        <v>2019</v>
      </c>
      <c r="B36" s="7">
        <f>'Form 1.1-High'!B36-'Form 1.1b-High'!B36</f>
        <v>28.007973387818993</v>
      </c>
      <c r="C36" s="7">
        <f>'Form 1.1-High'!D36-'Form 1.1b-High'!C36</f>
        <v>20.093894288658248</v>
      </c>
      <c r="D36" s="7">
        <f>'Form 1.1-High'!F36-'Form 1.1b-High'!D36</f>
        <v>0.12669909306842442</v>
      </c>
      <c r="E36" s="7">
        <f>'Form 1.1-High'!G36-'Form 1.1b-High'!E36</f>
        <v>7.7405139978053796</v>
      </c>
      <c r="F36" s="7">
        <f>'Form 1.1-High'!H36-'Form 1.1b-High'!F36</f>
        <v>0</v>
      </c>
      <c r="G36" s="7">
        <f>'Form 1.1-High'!I36-'Form 1.1b-High'!G36</f>
        <v>4.1786989501758853E-2</v>
      </c>
      <c r="H36" s="7">
        <f t="shared" si="0"/>
        <v>56.010867756852804</v>
      </c>
    </row>
    <row r="37" spans="1:8" ht="13.5" thickBot="1" x14ac:dyDescent="0.25">
      <c r="A37" s="6">
        <v>2020</v>
      </c>
      <c r="B37" s="7">
        <f>'Form 1.1-High'!B37-'Form 1.1b-High'!B37</f>
        <v>32.531011361844094</v>
      </c>
      <c r="C37" s="7">
        <f>'Form 1.1-High'!D37-'Form 1.1b-High'!C37</f>
        <v>21.832481018046337</v>
      </c>
      <c r="D37" s="7">
        <f>'Form 1.1-High'!F37-'Form 1.1b-High'!D37</f>
        <v>0.12543210213775069</v>
      </c>
      <c r="E37" s="7">
        <f>'Form 1.1-High'!G37-'Form 1.1b-High'!E37</f>
        <v>7.663108857827325</v>
      </c>
      <c r="F37" s="7">
        <f>'Form 1.1-High'!H37-'Form 1.1b-High'!F37</f>
        <v>0</v>
      </c>
      <c r="G37" s="7">
        <f>'Form 1.1-High'!I37-'Form 1.1b-High'!G37</f>
        <v>4.1369119606741833E-2</v>
      </c>
      <c r="H37" s="7">
        <f t="shared" si="0"/>
        <v>62.193402459462249</v>
      </c>
    </row>
    <row r="38" spans="1:8" ht="13.5" thickBot="1" x14ac:dyDescent="0.25">
      <c r="A38" s="6">
        <v>2021</v>
      </c>
      <c r="B38" s="7">
        <f>'Form 1.1-High'!B38-'Form 1.1b-High'!B38</f>
        <v>38.867562501204247</v>
      </c>
      <c r="C38" s="7">
        <f>'Form 1.1-High'!D38-'Form 1.1b-High'!C38</f>
        <v>23.987726950496381</v>
      </c>
      <c r="D38" s="7">
        <f>'Form 1.1-High'!F38-'Form 1.1b-High'!D38</f>
        <v>0.1241777811163729</v>
      </c>
      <c r="E38" s="7">
        <f>'Form 1.1-High'!G38-'Form 1.1b-High'!E38</f>
        <v>7.5864777692490577</v>
      </c>
      <c r="F38" s="7">
        <f>'Form 1.1-High'!H38-'Form 1.1b-High'!F38</f>
        <v>0</v>
      </c>
      <c r="G38" s="7">
        <f>'Form 1.1-High'!I38-'Form 1.1b-High'!G38</f>
        <v>4.0955428410683226E-2</v>
      </c>
      <c r="H38" s="7">
        <f t="shared" si="0"/>
        <v>70.606900430476742</v>
      </c>
    </row>
    <row r="39" spans="1:8" ht="13.5" thickBot="1" x14ac:dyDescent="0.25">
      <c r="A39" s="6">
        <v>2022</v>
      </c>
      <c r="B39" s="7">
        <f>'Form 1.1-High'!B39-'Form 1.1b-High'!B39</f>
        <v>47.290498361116988</v>
      </c>
      <c r="C39" s="7">
        <f>'Form 1.1-High'!D39-'Form 1.1b-High'!C39</f>
        <v>26.341202397295547</v>
      </c>
      <c r="D39" s="7">
        <f>'Form 1.1-High'!F39-'Form 1.1b-High'!D39</f>
        <v>0.12293600330519894</v>
      </c>
      <c r="E39" s="7">
        <f>'Form 1.1-High'!G39-'Form 1.1b-High'!E39</f>
        <v>7.510612991556556</v>
      </c>
      <c r="F39" s="7">
        <f>'Form 1.1-High'!H39-'Form 1.1b-High'!F39</f>
        <v>0</v>
      </c>
      <c r="G39" s="7">
        <f>'Form 1.1-High'!I39-'Form 1.1b-High'!G39</f>
        <v>4.054587412656474E-2</v>
      </c>
      <c r="H39" s="7">
        <f t="shared" si="0"/>
        <v>81.305795627400855</v>
      </c>
    </row>
    <row r="40" spans="1:8" ht="13.5" thickBot="1" x14ac:dyDescent="0.25">
      <c r="A40" s="6">
        <v>2023</v>
      </c>
      <c r="B40" s="7">
        <f>'Form 1.1-High'!B40-'Form 1.1b-High'!B40</f>
        <v>58.071302477937934</v>
      </c>
      <c r="C40" s="7">
        <f>'Form 1.1-High'!D40-'Form 1.1b-High'!C40</f>
        <v>29.136797643915543</v>
      </c>
      <c r="D40" s="7">
        <f>'Form 1.1-High'!F40-'Form 1.1b-High'!D40</f>
        <v>0.12170664327214809</v>
      </c>
      <c r="E40" s="7">
        <f>'Form 1.1-High'!G40-'Form 1.1b-High'!E40</f>
        <v>7.4355068616410023</v>
      </c>
      <c r="F40" s="7">
        <f>'Form 1.1-High'!H40-'Form 1.1b-High'!F40</f>
        <v>0</v>
      </c>
      <c r="G40" s="7">
        <f>'Form 1.1-High'!I40-'Form 1.1b-High'!G40</f>
        <v>4.0140415385309325E-2</v>
      </c>
      <c r="H40" s="7">
        <f t="shared" si="0"/>
        <v>94.805454042151936</v>
      </c>
    </row>
    <row r="41" spans="1:8" ht="13.5" thickBot="1" x14ac:dyDescent="0.25">
      <c r="A41" s="6">
        <v>2024</v>
      </c>
      <c r="B41" s="7">
        <f>'Form 1.1-High'!B41-'Form 1.1b-High'!B41</f>
        <v>71.505601071221918</v>
      </c>
      <c r="C41" s="7">
        <f>'Form 1.1-High'!D41-'Form 1.1b-High'!C41</f>
        <v>32.260208778999413</v>
      </c>
      <c r="D41" s="7">
        <f>'Form 1.1-High'!F41-'Form 1.1b-High'!D41</f>
        <v>0.12048957683941808</v>
      </c>
      <c r="E41" s="7">
        <f>'Form 1.1-High'!G41-'Form 1.1b-High'!E41</f>
        <v>7.3611517930245896</v>
      </c>
      <c r="F41" s="7">
        <f>'Form 1.1-High'!H41-'Form 1.1b-High'!F41</f>
        <v>0</v>
      </c>
      <c r="G41" s="7">
        <f>'Form 1.1-High'!I41-'Form 1.1b-High'!G41</f>
        <v>3.9739011231432642E-2</v>
      </c>
      <c r="H41" s="7">
        <f t="shared" si="0"/>
        <v>111.28719023131677</v>
      </c>
    </row>
    <row r="42" spans="1:8" ht="13.5" thickBot="1" x14ac:dyDescent="0.25">
      <c r="A42" s="6">
        <v>2025</v>
      </c>
      <c r="B42" s="7">
        <f>'Form 1.1-High'!B42-'Form 1.1b-High'!B42</f>
        <v>87.898300785579067</v>
      </c>
      <c r="C42" s="7">
        <f>'Form 1.1-High'!D42-'Form 1.1b-High'!C42</f>
        <v>35.813182798398429</v>
      </c>
      <c r="D42" s="7">
        <f>'Form 1.1-High'!F42-'Form 1.1b-High'!D42</f>
        <v>0.1192846810710364</v>
      </c>
      <c r="E42" s="7">
        <f>'Form 1.1-High'!G42-'Form 1.1b-High'!E42</f>
        <v>7.2875402750943437</v>
      </c>
      <c r="F42" s="7">
        <f>'Form 1.1-High'!H42-'Form 1.1b-High'!F42</f>
        <v>0</v>
      </c>
      <c r="G42" s="7">
        <f>'Form 1.1-High'!I42-'Form 1.1b-High'!G42</f>
        <v>3.9341621119120873E-2</v>
      </c>
      <c r="H42" s="7">
        <f t="shared" si="0"/>
        <v>131.15765016126201</v>
      </c>
    </row>
    <row r="43" spans="1:8" ht="13.5" thickBot="1" x14ac:dyDescent="0.25">
      <c r="A43" s="6">
        <v>2026</v>
      </c>
      <c r="B43" s="7">
        <f>'Form 1.1-High'!B43-'Form 1.1b-High'!B43</f>
        <v>107.53090458150405</v>
      </c>
      <c r="C43" s="7">
        <f>'Form 1.1-High'!D43-'Form 1.1b-High'!C43</f>
        <v>39.577096701560095</v>
      </c>
      <c r="D43" s="7">
        <f>'Form 1.1-High'!F43-'Form 1.1b-High'!D43</f>
        <v>0.11809183426032632</v>
      </c>
      <c r="E43" s="7">
        <f>'Form 1.1-High'!G43-'Form 1.1b-High'!E43</f>
        <v>7.2146648723434055</v>
      </c>
      <c r="F43" s="7">
        <f>'Form 1.1-High'!H43-'Form 1.1b-High'!F43</f>
        <v>0</v>
      </c>
      <c r="G43" s="7">
        <f>'Form 1.1-High'!I43-'Form 1.1b-High'!G43</f>
        <v>3.8948204907939044E-2</v>
      </c>
      <c r="H43" s="7">
        <f t="shared" si="0"/>
        <v>154.47970619457581</v>
      </c>
    </row>
    <row r="44" spans="1:8" ht="14.1" customHeight="1" x14ac:dyDescent="0.2">
      <c r="A44" s="4"/>
    </row>
    <row r="45" spans="1:8" ht="15.75" x14ac:dyDescent="0.25">
      <c r="A45" s="22"/>
      <c r="B45" s="22"/>
      <c r="C45" s="22"/>
      <c r="D45" s="22"/>
      <c r="E45" s="22"/>
      <c r="F45" s="22"/>
      <c r="G45" s="22"/>
      <c r="H45" s="22"/>
    </row>
    <row r="46" spans="1:8" x14ac:dyDescent="0.2">
      <c r="A46" s="8"/>
      <c r="B46" s="9"/>
      <c r="C46" s="9"/>
      <c r="D46" s="9"/>
      <c r="E46" s="9"/>
      <c r="F46" s="9"/>
      <c r="G46" s="9"/>
      <c r="H46" s="9"/>
    </row>
    <row r="47" spans="1:8" x14ac:dyDescent="0.2">
      <c r="A47" s="8"/>
      <c r="B47" s="9"/>
      <c r="C47" s="9"/>
      <c r="D47" s="9"/>
      <c r="E47" s="9"/>
      <c r="F47" s="9"/>
      <c r="G47" s="9"/>
      <c r="H47" s="9"/>
    </row>
    <row r="48" spans="1:8" x14ac:dyDescent="0.2">
      <c r="A48" s="8"/>
      <c r="B48" s="9"/>
      <c r="C48" s="9"/>
      <c r="D48" s="9"/>
      <c r="E48" s="9"/>
      <c r="F48" s="9"/>
      <c r="G48" s="9"/>
      <c r="H48" s="9"/>
    </row>
    <row r="49" spans="1:8" x14ac:dyDescent="0.2">
      <c r="A49" s="8"/>
      <c r="B49" s="9"/>
      <c r="C49" s="9"/>
      <c r="D49" s="9"/>
      <c r="E49" s="9"/>
      <c r="F49" s="9"/>
      <c r="G49" s="9"/>
      <c r="H49" s="9"/>
    </row>
    <row r="50" spans="1:8" ht="14.1" customHeight="1" x14ac:dyDescent="0.2">
      <c r="A50" s="4"/>
    </row>
  </sheetData>
  <mergeCells count="5">
    <mergeCell ref="A1:H1"/>
    <mergeCell ref="A3:H3"/>
    <mergeCell ref="A45:H45"/>
    <mergeCell ref="A2:H2"/>
    <mergeCell ref="A4:H4"/>
  </mergeCells>
  <printOptions horizontalCentered="1"/>
  <pageMargins left="0.75" right="0.75" top="1" bottom="1" header="0.5" footer="0.5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G4"/>
    </sheetView>
  </sheetViews>
  <sheetFormatPr defaultRowHeight="12.75" x14ac:dyDescent="0.2"/>
  <cols>
    <col min="1" max="1" width="14.28515625" style="1" bestFit="1" customWidth="1"/>
    <col min="2" max="3" width="20" style="1" bestFit="1" customWidth="1"/>
    <col min="4" max="4" width="22.85546875" style="1" bestFit="1" customWidth="1"/>
    <col min="5" max="7" width="25.7109375" style="1" bestFit="1" customWidth="1"/>
    <col min="8" max="16384" width="9.140625" style="1"/>
  </cols>
  <sheetData>
    <row r="1" spans="1:11" ht="15.95" customHeight="1" x14ac:dyDescent="0.25">
      <c r="A1" s="21" t="s">
        <v>76</v>
      </c>
      <c r="B1" s="21"/>
      <c r="C1" s="21"/>
      <c r="D1" s="21"/>
      <c r="E1" s="21"/>
      <c r="F1" s="21"/>
      <c r="G1" s="21"/>
    </row>
    <row r="2" spans="1:11" ht="15.95" customHeight="1" x14ac:dyDescent="0.25">
      <c r="A2" s="21" t="s">
        <v>62</v>
      </c>
      <c r="B2" s="21"/>
      <c r="C2" s="21"/>
      <c r="D2" s="21"/>
      <c r="E2" s="21"/>
      <c r="F2" s="21"/>
      <c r="G2" s="21"/>
      <c r="H2" s="26"/>
      <c r="I2" s="26"/>
      <c r="J2" s="26"/>
      <c r="K2" s="26"/>
    </row>
    <row r="3" spans="1:11" ht="15.95" customHeight="1" x14ac:dyDescent="0.25">
      <c r="A3" s="21" t="s">
        <v>57</v>
      </c>
      <c r="B3" s="21"/>
      <c r="C3" s="21"/>
      <c r="D3" s="21"/>
      <c r="E3" s="21"/>
      <c r="F3" s="21"/>
      <c r="G3" s="21"/>
    </row>
    <row r="4" spans="1:11" ht="15.95" customHeight="1" x14ac:dyDescent="0.25">
      <c r="A4" s="25" t="s">
        <v>79</v>
      </c>
      <c r="B4" s="25"/>
      <c r="C4" s="25"/>
      <c r="D4" s="25"/>
      <c r="E4" s="25"/>
      <c r="F4" s="25"/>
      <c r="G4" s="25"/>
      <c r="H4" s="27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64</v>
      </c>
      <c r="C6" s="5" t="s">
        <v>65</v>
      </c>
      <c r="D6" s="5" t="s">
        <v>66</v>
      </c>
      <c r="E6" s="5" t="s">
        <v>67</v>
      </c>
      <c r="F6" s="5" t="s">
        <v>68</v>
      </c>
      <c r="G6" s="5" t="s">
        <v>69</v>
      </c>
    </row>
    <row r="7" spans="1:11" ht="13.5" thickBot="1" x14ac:dyDescent="0.25">
      <c r="A7" s="6">
        <v>1990</v>
      </c>
      <c r="B7" s="7">
        <v>72586.496675511706</v>
      </c>
      <c r="C7" s="17">
        <v>3.0157774607548791</v>
      </c>
      <c r="D7" s="18">
        <v>218904.72062916716</v>
      </c>
      <c r="E7" s="7">
        <v>5859.1341251027243</v>
      </c>
      <c r="F7" s="7">
        <v>246.85218073122206</v>
      </c>
      <c r="G7" s="17">
        <v>27.465537469999997</v>
      </c>
    </row>
    <row r="8" spans="1:11" ht="13.5" thickBot="1" x14ac:dyDescent="0.25">
      <c r="A8" s="6">
        <v>1991</v>
      </c>
      <c r="B8" s="7">
        <v>74979.493274449007</v>
      </c>
      <c r="C8" s="17">
        <v>3.0588964317031921</v>
      </c>
      <c r="D8" s="18">
        <v>229354.50442812557</v>
      </c>
      <c r="E8" s="7">
        <v>5874.2293707054196</v>
      </c>
      <c r="F8" s="7">
        <v>253.82536544403271</v>
      </c>
      <c r="G8" s="17">
        <v>29.165154979999997</v>
      </c>
    </row>
    <row r="9" spans="1:11" ht="13.5" thickBot="1" x14ac:dyDescent="0.25">
      <c r="A9" s="6">
        <v>1992</v>
      </c>
      <c r="B9" s="7">
        <v>76716.832584131102</v>
      </c>
      <c r="C9" s="17">
        <v>3.1016702713391324</v>
      </c>
      <c r="D9" s="18">
        <v>237950.31893750071</v>
      </c>
      <c r="E9" s="7">
        <v>6019.2204454040939</v>
      </c>
      <c r="F9" s="7">
        <v>254.82888605790689</v>
      </c>
      <c r="G9" s="17">
        <v>30.635214810000001</v>
      </c>
    </row>
    <row r="10" spans="1:11" ht="13.5" thickBot="1" x14ac:dyDescent="0.25">
      <c r="A10" s="6">
        <v>1993</v>
      </c>
      <c r="B10" s="7">
        <v>78074.638906571316</v>
      </c>
      <c r="C10" s="17">
        <v>3.1269754211770993</v>
      </c>
      <c r="D10" s="18">
        <v>244137.47687812577</v>
      </c>
      <c r="E10" s="7">
        <v>6240.4403996062128</v>
      </c>
      <c r="F10" s="7">
        <v>264.12085770217999</v>
      </c>
      <c r="G10" s="17">
        <v>32.07418955</v>
      </c>
    </row>
    <row r="11" spans="1:11" ht="13.5" thickBot="1" x14ac:dyDescent="0.25">
      <c r="A11" s="6">
        <v>1994</v>
      </c>
      <c r="B11" s="7">
        <v>79414.462931356422</v>
      </c>
      <c r="C11" s="17">
        <v>3.1025351255188864</v>
      </c>
      <c r="D11" s="18">
        <v>246386.16071875085</v>
      </c>
      <c r="E11" s="7">
        <v>6166.8313779965783</v>
      </c>
      <c r="F11" s="7">
        <v>295.97205392209514</v>
      </c>
      <c r="G11" s="17">
        <v>33.828272429999998</v>
      </c>
    </row>
    <row r="12" spans="1:11" ht="13.5" thickBot="1" x14ac:dyDescent="0.25">
      <c r="A12" s="6">
        <v>1995</v>
      </c>
      <c r="B12" s="7">
        <v>80554.775710789327</v>
      </c>
      <c r="C12" s="17">
        <v>3.0898187159068571</v>
      </c>
      <c r="D12" s="18">
        <v>248899.65364687596</v>
      </c>
      <c r="E12" s="7">
        <v>6214.556320646554</v>
      </c>
      <c r="F12" s="7">
        <v>325.40505493502349</v>
      </c>
      <c r="G12" s="17">
        <v>34.541742740000004</v>
      </c>
    </row>
    <row r="13" spans="1:11" ht="13.5" thickBot="1" x14ac:dyDescent="0.25">
      <c r="A13" s="6">
        <v>1996</v>
      </c>
      <c r="B13" s="7">
        <v>81344.387016606386</v>
      </c>
      <c r="C13" s="17">
        <v>3.0897154686123693</v>
      </c>
      <c r="D13" s="18">
        <v>251331.01084999993</v>
      </c>
      <c r="E13" s="7">
        <v>6189.5316076904692</v>
      </c>
      <c r="F13" s="7">
        <v>339.68621854698733</v>
      </c>
      <c r="G13" s="17">
        <v>35.314375800000001</v>
      </c>
    </row>
    <row r="14" spans="1:11" ht="13.5" thickBot="1" x14ac:dyDescent="0.25">
      <c r="A14" s="6">
        <v>1997</v>
      </c>
      <c r="B14" s="7">
        <v>82954.67477409741</v>
      </c>
      <c r="C14" s="17">
        <v>3.0938389908775217</v>
      </c>
      <c r="D14" s="18">
        <v>256648.40729166655</v>
      </c>
      <c r="E14" s="7">
        <v>6442.8316252511377</v>
      </c>
      <c r="F14" s="7">
        <v>365.01907444204602</v>
      </c>
      <c r="G14" s="17">
        <v>35.848748820000004</v>
      </c>
    </row>
    <row r="15" spans="1:11" ht="13.5" thickBot="1" x14ac:dyDescent="0.25">
      <c r="A15" s="6">
        <v>1998</v>
      </c>
      <c r="B15" s="7">
        <v>84702.696533866008</v>
      </c>
      <c r="C15" s="17">
        <v>3.0729762028602843</v>
      </c>
      <c r="D15" s="18">
        <v>260289.37076666654</v>
      </c>
      <c r="E15" s="7">
        <v>7007.9448555011122</v>
      </c>
      <c r="F15" s="7">
        <v>432.85939055154267</v>
      </c>
      <c r="G15" s="17">
        <v>36.438760590000001</v>
      </c>
    </row>
    <row r="16" spans="1:11" ht="13.5" thickBot="1" x14ac:dyDescent="0.25">
      <c r="A16" s="6">
        <v>1999</v>
      </c>
      <c r="B16" s="7">
        <v>86581.083628016408</v>
      </c>
      <c r="C16" s="17">
        <v>3.0826783999430591</v>
      </c>
      <c r="D16" s="18">
        <v>266901.63634374982</v>
      </c>
      <c r="E16" s="7">
        <v>7300.3143901084668</v>
      </c>
      <c r="F16" s="7">
        <v>517.86723504120425</v>
      </c>
      <c r="G16" s="17">
        <v>37.82835128</v>
      </c>
    </row>
    <row r="17" spans="1:7" ht="13.5" thickBot="1" x14ac:dyDescent="0.25">
      <c r="A17" s="6">
        <v>2000</v>
      </c>
      <c r="B17" s="7">
        <v>87754.751984178976</v>
      </c>
      <c r="C17" s="17">
        <v>3.1221634653465964</v>
      </c>
      <c r="D17" s="18">
        <v>273984.68055555533</v>
      </c>
      <c r="E17" s="7">
        <v>7509.5777944093252</v>
      </c>
      <c r="F17" s="7">
        <v>630.3506296316441</v>
      </c>
      <c r="G17" s="17">
        <v>38.898210400000018</v>
      </c>
    </row>
    <row r="18" spans="1:7" ht="13.5" thickBot="1" x14ac:dyDescent="0.25">
      <c r="A18" s="6">
        <v>2001</v>
      </c>
      <c r="B18" s="7">
        <v>90639.848451953134</v>
      </c>
      <c r="C18" s="17">
        <v>3.1170377202593968</v>
      </c>
      <c r="D18" s="18">
        <v>282527.8265833332</v>
      </c>
      <c r="E18" s="7">
        <v>8024.4612495075571</v>
      </c>
      <c r="F18" s="7">
        <v>631.42894457362092</v>
      </c>
      <c r="G18" s="17">
        <v>40.195294249999996</v>
      </c>
    </row>
    <row r="19" spans="1:7" ht="13.5" thickBot="1" x14ac:dyDescent="0.25">
      <c r="A19" s="6">
        <v>2002</v>
      </c>
      <c r="B19" s="7">
        <v>93433.6505887073</v>
      </c>
      <c r="C19" s="17">
        <v>3.1277716128895525</v>
      </c>
      <c r="D19" s="18">
        <v>292239.11999999994</v>
      </c>
      <c r="E19" s="7">
        <v>8651.731811459309</v>
      </c>
      <c r="F19" s="7">
        <v>691.43864592912985</v>
      </c>
      <c r="G19" s="17">
        <v>42.089176359999989</v>
      </c>
    </row>
    <row r="20" spans="1:7" ht="13.5" thickBot="1" x14ac:dyDescent="0.25">
      <c r="A20" s="6">
        <v>2003</v>
      </c>
      <c r="B20" s="7">
        <v>96155.59777924708</v>
      </c>
      <c r="C20" s="17">
        <v>3.1472187474176767</v>
      </c>
      <c r="D20" s="18">
        <v>302622.69999999995</v>
      </c>
      <c r="E20" s="7">
        <v>9050.6285612725424</v>
      </c>
      <c r="F20" s="7">
        <v>775.80429978378288</v>
      </c>
      <c r="G20" s="17">
        <v>43.551536159999991</v>
      </c>
    </row>
    <row r="21" spans="1:7" ht="13.5" thickBot="1" x14ac:dyDescent="0.25">
      <c r="A21" s="6">
        <v>2004</v>
      </c>
      <c r="B21" s="7">
        <v>98976.135867434525</v>
      </c>
      <c r="C21" s="17">
        <v>3.1557889915842803</v>
      </c>
      <c r="D21" s="18">
        <v>312347.79999999993</v>
      </c>
      <c r="E21" s="7">
        <v>9436.6166811636449</v>
      </c>
      <c r="F21" s="7">
        <v>833.95742507425655</v>
      </c>
      <c r="G21" s="17">
        <v>45.171550759999995</v>
      </c>
    </row>
    <row r="22" spans="1:7" ht="13.5" thickBot="1" x14ac:dyDescent="0.25">
      <c r="A22" s="6">
        <v>2005</v>
      </c>
      <c r="B22" s="7">
        <v>102330.71537543515</v>
      </c>
      <c r="C22" s="17">
        <v>3.1478505629339746</v>
      </c>
      <c r="D22" s="18">
        <v>322121.79999999987</v>
      </c>
      <c r="E22" s="7">
        <v>9805.6113628215953</v>
      </c>
      <c r="F22" s="7">
        <v>888.46077565501571</v>
      </c>
      <c r="G22" s="17">
        <v>47.837133680000008</v>
      </c>
    </row>
    <row r="23" spans="1:7" ht="13.5" thickBot="1" x14ac:dyDescent="0.25">
      <c r="A23" s="6">
        <v>2006</v>
      </c>
      <c r="B23" s="7">
        <v>107791.239248682</v>
      </c>
      <c r="C23" s="17">
        <v>3.0925758189951971</v>
      </c>
      <c r="D23" s="18">
        <v>333352.57999999996</v>
      </c>
      <c r="E23" s="7">
        <v>10396.868510622724</v>
      </c>
      <c r="F23" s="7">
        <v>1000.5977986395192</v>
      </c>
      <c r="G23" s="17">
        <v>49.763288089999996</v>
      </c>
    </row>
    <row r="24" spans="1:7" ht="13.5" thickBot="1" x14ac:dyDescent="0.25">
      <c r="A24" s="6">
        <v>2007</v>
      </c>
      <c r="B24" s="7">
        <v>112002.97548180519</v>
      </c>
      <c r="C24" s="17">
        <v>3.0645250139426738</v>
      </c>
      <c r="D24" s="18">
        <v>343235.92</v>
      </c>
      <c r="E24" s="7">
        <v>10714.759479461476</v>
      </c>
      <c r="F24" s="7">
        <v>1020.5610475932303</v>
      </c>
      <c r="G24" s="17">
        <v>51.627792999999997</v>
      </c>
    </row>
    <row r="25" spans="1:7" ht="13.5" thickBot="1" x14ac:dyDescent="0.25">
      <c r="A25" s="6">
        <v>2008</v>
      </c>
      <c r="B25" s="7">
        <v>113261.3877869389</v>
      </c>
      <c r="C25" s="17">
        <v>3.0907678851553757</v>
      </c>
      <c r="D25" s="18">
        <v>350064.66000000003</v>
      </c>
      <c r="E25" s="7">
        <v>10857.630751601037</v>
      </c>
      <c r="F25" s="7">
        <v>991.8993079803804</v>
      </c>
      <c r="G25" s="17">
        <v>53.763941039999992</v>
      </c>
    </row>
    <row r="26" spans="1:7" ht="13.5" thickBot="1" x14ac:dyDescent="0.25">
      <c r="A26" s="6">
        <v>2009</v>
      </c>
      <c r="B26" s="7">
        <v>114140.50465425459</v>
      </c>
      <c r="C26" s="17">
        <v>3.1208735328359345</v>
      </c>
      <c r="D26" s="18">
        <v>356218.07999999996</v>
      </c>
      <c r="E26" s="7">
        <v>10859.557982831921</v>
      </c>
      <c r="F26" s="7">
        <v>909.94723568992629</v>
      </c>
      <c r="G26" s="17">
        <v>55.294008639999987</v>
      </c>
    </row>
    <row r="27" spans="1:7" ht="13.5" thickBot="1" x14ac:dyDescent="0.25">
      <c r="A27" s="6">
        <v>2010</v>
      </c>
      <c r="B27" s="7">
        <v>114463.77110365908</v>
      </c>
      <c r="C27" s="17">
        <v>3.1675377851360143</v>
      </c>
      <c r="D27" s="18">
        <v>362568.32</v>
      </c>
      <c r="E27" s="7">
        <v>11000.409110311999</v>
      </c>
      <c r="F27" s="7">
        <v>924.60707727831038</v>
      </c>
      <c r="G27" s="17">
        <v>56.208178869999998</v>
      </c>
    </row>
    <row r="28" spans="1:7" ht="13.5" thickBot="1" x14ac:dyDescent="0.25">
      <c r="A28" s="6">
        <v>2011</v>
      </c>
      <c r="B28" s="7">
        <v>115345.74992186142</v>
      </c>
      <c r="C28" s="17">
        <v>3.1862351256892238</v>
      </c>
      <c r="D28" s="18">
        <v>367518.67999999993</v>
      </c>
      <c r="E28" s="7">
        <v>11606.481401058187</v>
      </c>
      <c r="F28" s="7">
        <v>874.07226492650761</v>
      </c>
      <c r="G28" s="17">
        <v>56.344936739999994</v>
      </c>
    </row>
    <row r="29" spans="1:7" ht="13.5" thickBot="1" x14ac:dyDescent="0.25">
      <c r="A29" s="6">
        <v>2012</v>
      </c>
      <c r="B29" s="7">
        <v>115631.88410560062</v>
      </c>
      <c r="C29" s="17">
        <v>3.2066729939414742</v>
      </c>
      <c r="D29" s="18">
        <v>370793.6399999999</v>
      </c>
      <c r="E29" s="7">
        <v>11787.167333263069</v>
      </c>
      <c r="F29" s="7">
        <v>902.81524066279985</v>
      </c>
      <c r="G29" s="17">
        <v>56.728009720000003</v>
      </c>
    </row>
    <row r="30" spans="1:7" ht="13.5" thickBot="1" x14ac:dyDescent="0.25">
      <c r="A30" s="6">
        <v>2013</v>
      </c>
      <c r="B30" s="7">
        <v>115225.21818005964</v>
      </c>
      <c r="C30" s="17">
        <v>3.2237040647896271</v>
      </c>
      <c r="D30" s="18">
        <v>371452.00421332993</v>
      </c>
      <c r="E30" s="7">
        <v>12013.601543100767</v>
      </c>
      <c r="F30" s="7">
        <v>888.37424310606752</v>
      </c>
      <c r="G30" s="17">
        <v>57.6852141284878</v>
      </c>
    </row>
    <row r="31" spans="1:7" ht="13.5" thickBot="1" x14ac:dyDescent="0.25">
      <c r="A31" s="6">
        <v>2014</v>
      </c>
      <c r="B31" s="7">
        <v>116261.73071013302</v>
      </c>
      <c r="C31" s="17">
        <v>3.2457777328269564</v>
      </c>
      <c r="D31" s="18">
        <v>377359.73671887367</v>
      </c>
      <c r="E31" s="7">
        <v>12327.742734212581</v>
      </c>
      <c r="F31" s="7">
        <v>865.86642878495161</v>
      </c>
      <c r="G31" s="17">
        <v>58.733443827016849</v>
      </c>
    </row>
    <row r="32" spans="1:7" ht="13.5" thickBot="1" x14ac:dyDescent="0.25">
      <c r="A32" s="6">
        <v>2015</v>
      </c>
      <c r="B32" s="7">
        <v>119333.29821596899</v>
      </c>
      <c r="C32" s="17">
        <v>3.2190998903841876</v>
      </c>
      <c r="D32" s="18">
        <v>384145.80720620934</v>
      </c>
      <c r="E32" s="7">
        <v>13042.882075476658</v>
      </c>
      <c r="F32" s="7">
        <v>862.61129159711777</v>
      </c>
      <c r="G32" s="17">
        <v>59.756458233392408</v>
      </c>
    </row>
    <row r="33" spans="1:7" ht="13.5" thickBot="1" x14ac:dyDescent="0.25">
      <c r="A33" s="6">
        <v>2016</v>
      </c>
      <c r="B33" s="7">
        <v>122496.62168003355</v>
      </c>
      <c r="C33" s="17">
        <v>3.1942181807422489</v>
      </c>
      <c r="D33" s="18">
        <v>391280.93604986829</v>
      </c>
      <c r="E33" s="7">
        <v>13828.185755970897</v>
      </c>
      <c r="F33" s="7">
        <v>919.12885690775909</v>
      </c>
      <c r="G33" s="17">
        <v>60.854319367851893</v>
      </c>
    </row>
    <row r="34" spans="1:7" ht="13.5" thickBot="1" x14ac:dyDescent="0.25">
      <c r="A34" s="6">
        <v>2017</v>
      </c>
      <c r="B34" s="7">
        <v>125252.38836393342</v>
      </c>
      <c r="C34" s="17">
        <v>3.1809137566595611</v>
      </c>
      <c r="D34" s="18">
        <v>398417.04520130175</v>
      </c>
      <c r="E34" s="7">
        <v>14669.306324862655</v>
      </c>
      <c r="F34" s="7">
        <v>980.17735926194314</v>
      </c>
      <c r="G34" s="17">
        <v>62.106384717471848</v>
      </c>
    </row>
    <row r="35" spans="1:7" ht="13.5" thickBot="1" x14ac:dyDescent="0.25">
      <c r="A35" s="6">
        <v>2018</v>
      </c>
      <c r="B35" s="7">
        <v>128020.43109822953</v>
      </c>
      <c r="C35" s="17">
        <v>3.1686079013829564</v>
      </c>
      <c r="D35" s="18">
        <v>405646.54951630242</v>
      </c>
      <c r="E35" s="7">
        <v>15357.079183042177</v>
      </c>
      <c r="F35" s="7">
        <v>1042.3303024296299</v>
      </c>
      <c r="G35" s="17">
        <v>63.492402666700201</v>
      </c>
    </row>
    <row r="36" spans="1:7" ht="13.5" thickBot="1" x14ac:dyDescent="0.25">
      <c r="A36" s="6">
        <v>2019</v>
      </c>
      <c r="B36" s="7">
        <v>130696.41308868126</v>
      </c>
      <c r="C36" s="17">
        <v>3.160944378581156</v>
      </c>
      <c r="D36" s="18">
        <v>413124.09225338767</v>
      </c>
      <c r="E36" s="7">
        <v>15959.324332748291</v>
      </c>
      <c r="F36" s="7">
        <v>1099.7888805635982</v>
      </c>
      <c r="G36" s="17">
        <v>64.901680888144611</v>
      </c>
    </row>
    <row r="37" spans="1:7" ht="13.5" thickBot="1" x14ac:dyDescent="0.25">
      <c r="A37" s="6">
        <v>2020</v>
      </c>
      <c r="B37" s="7">
        <v>133432.88556922381</v>
      </c>
      <c r="C37" s="17">
        <v>3.1531284610646058</v>
      </c>
      <c r="D37" s="18">
        <v>420731.02913029632</v>
      </c>
      <c r="E37" s="7">
        <v>16561.852817276274</v>
      </c>
      <c r="F37" s="7">
        <v>1155.6192839570092</v>
      </c>
      <c r="G37" s="17">
        <v>66.287422761259492</v>
      </c>
    </row>
    <row r="38" spans="1:7" ht="13.5" thickBot="1" x14ac:dyDescent="0.25">
      <c r="A38" s="6">
        <v>2021</v>
      </c>
      <c r="B38" s="7">
        <v>136151.10781725342</v>
      </c>
      <c r="C38" s="17">
        <v>3.1466147035977423</v>
      </c>
      <c r="D38" s="18">
        <v>428415.07776889112</v>
      </c>
      <c r="E38" s="7">
        <v>17133.933237764701</v>
      </c>
      <c r="F38" s="7">
        <v>1209.6686431067824</v>
      </c>
      <c r="G38" s="17">
        <v>67.618317211478058</v>
      </c>
    </row>
    <row r="39" spans="1:7" ht="13.5" thickBot="1" x14ac:dyDescent="0.25">
      <c r="A39" s="6">
        <v>2022</v>
      </c>
      <c r="B39" s="7">
        <v>138790.57236251657</v>
      </c>
      <c r="C39" s="17">
        <v>3.141088785829889</v>
      </c>
      <c r="D39" s="18">
        <v>435953.51042681251</v>
      </c>
      <c r="E39" s="7">
        <v>17732.339903647302</v>
      </c>
      <c r="F39" s="7">
        <v>1263.755003865625</v>
      </c>
      <c r="G39" s="17">
        <v>68.9148746316298</v>
      </c>
    </row>
    <row r="40" spans="1:7" ht="13.5" thickBot="1" x14ac:dyDescent="0.25">
      <c r="A40" s="6">
        <v>2023</v>
      </c>
      <c r="B40" s="7">
        <v>141320.1378172127</v>
      </c>
      <c r="C40" s="17">
        <v>3.1367654660627471</v>
      </c>
      <c r="D40" s="18">
        <v>443288.12796426087</v>
      </c>
      <c r="E40" s="7">
        <v>18396.685616764931</v>
      </c>
      <c r="F40" s="7">
        <v>1325.0453854095372</v>
      </c>
      <c r="G40" s="17">
        <v>70.196686962275706</v>
      </c>
    </row>
    <row r="41" spans="1:7" ht="13.5" thickBot="1" x14ac:dyDescent="0.25">
      <c r="A41" s="6">
        <v>2024</v>
      </c>
      <c r="B41" s="7">
        <v>143755.92506868811</v>
      </c>
      <c r="C41" s="17">
        <v>3.1332620179125508</v>
      </c>
      <c r="D41" s="18">
        <v>450424.97986760316</v>
      </c>
      <c r="E41" s="7">
        <v>19136.068520817491</v>
      </c>
      <c r="F41" s="7">
        <v>1386.1703408363235</v>
      </c>
      <c r="G41" s="17">
        <v>71.467412275022653</v>
      </c>
    </row>
    <row r="42" spans="1:7" ht="13.5" thickBot="1" x14ac:dyDescent="0.25">
      <c r="A42" s="6">
        <v>2025</v>
      </c>
      <c r="B42" s="7">
        <v>146216.51577396059</v>
      </c>
      <c r="C42" s="17">
        <v>3.1297090583122449</v>
      </c>
      <c r="D42" s="18">
        <v>457615.15389261971</v>
      </c>
      <c r="E42" s="7">
        <v>19860.534126676466</v>
      </c>
      <c r="F42" s="7">
        <v>1456.1685493610951</v>
      </c>
      <c r="G42" s="17">
        <v>72.761573890180344</v>
      </c>
    </row>
    <row r="43" spans="1:7" ht="13.5" thickBot="1" x14ac:dyDescent="0.25">
      <c r="A43" s="6">
        <v>2026</v>
      </c>
      <c r="B43" s="7">
        <v>148762.99192907245</v>
      </c>
      <c r="C43" s="17">
        <v>3.1246446589852392</v>
      </c>
      <c r="D43" s="18">
        <v>464831.48818584048</v>
      </c>
      <c r="E43" s="7">
        <v>20630.569979550521</v>
      </c>
      <c r="F43" s="7">
        <v>1528.805476226549</v>
      </c>
      <c r="G43" s="17">
        <v>74.08476790147526</v>
      </c>
    </row>
    <row r="44" spans="1:7" ht="14.1" customHeight="1" x14ac:dyDescent="0.2">
      <c r="A44" s="4"/>
    </row>
    <row r="45" spans="1:7" ht="15.75" x14ac:dyDescent="0.25">
      <c r="A45" s="22" t="s">
        <v>25</v>
      </c>
      <c r="B45" s="22"/>
      <c r="C45" s="22"/>
      <c r="D45" s="22"/>
      <c r="E45" s="22"/>
      <c r="F45" s="22"/>
      <c r="G45" s="22"/>
    </row>
    <row r="46" spans="1:7" x14ac:dyDescent="0.2">
      <c r="A46" s="8" t="s">
        <v>26</v>
      </c>
      <c r="B46" s="13">
        <f>EXP((LN(B17/B7)/10))-1</f>
        <v>1.9157912787072684E-2</v>
      </c>
      <c r="C46" s="13">
        <f t="shared" ref="C46:G46" si="0">EXP((LN(C17/C7)/10))-1</f>
        <v>3.4728683513594039E-3</v>
      </c>
      <c r="D46" s="13">
        <f t="shared" si="0"/>
        <v>2.2697314047428252E-2</v>
      </c>
      <c r="E46" s="13">
        <f t="shared" si="0"/>
        <v>2.5128264913658827E-2</v>
      </c>
      <c r="F46" s="13">
        <f t="shared" si="0"/>
        <v>9.8283659890201047E-2</v>
      </c>
      <c r="G46" s="13">
        <f t="shared" si="0"/>
        <v>3.5414283824107162E-2</v>
      </c>
    </row>
    <row r="47" spans="1:7" x14ac:dyDescent="0.2">
      <c r="A47" s="8" t="s">
        <v>27</v>
      </c>
      <c r="B47" s="13">
        <f>EXP((LN(B30/B17)/13))-1</f>
        <v>2.1170411910010012E-2</v>
      </c>
      <c r="C47" s="13">
        <f t="shared" ref="C47:G47" si="1">EXP((LN(C30/C17)/13))-1</f>
        <v>2.4649444705908685E-3</v>
      </c>
      <c r="D47" s="13">
        <f t="shared" si="1"/>
        <v>2.3687540270378671E-2</v>
      </c>
      <c r="E47" s="13">
        <f t="shared" si="1"/>
        <v>3.6804196556023516E-2</v>
      </c>
      <c r="F47" s="13">
        <f t="shared" si="1"/>
        <v>2.6745002069786139E-2</v>
      </c>
      <c r="G47" s="13">
        <f t="shared" si="1"/>
        <v>3.0775819668528825E-2</v>
      </c>
    </row>
    <row r="48" spans="1:7" x14ac:dyDescent="0.2">
      <c r="A48" s="8" t="s">
        <v>28</v>
      </c>
      <c r="B48" s="13">
        <f>EXP((LN(B32/B30)/2))-1</f>
        <v>1.7670188392576947E-2</v>
      </c>
      <c r="C48" s="13">
        <f t="shared" ref="C48:G48" si="2">EXP((LN(C32/C30)/2))-1</f>
        <v>-7.1436760897014562E-4</v>
      </c>
      <c r="D48" s="13">
        <f t="shared" si="2"/>
        <v>1.6943197773374941E-2</v>
      </c>
      <c r="E48" s="13">
        <f t="shared" si="2"/>
        <v>4.1957900738587961E-2</v>
      </c>
      <c r="F48" s="13">
        <f t="shared" si="2"/>
        <v>-1.4606733750631484E-2</v>
      </c>
      <c r="G48" s="13">
        <f t="shared" si="2"/>
        <v>1.7794664609965816E-2</v>
      </c>
    </row>
    <row r="49" spans="1:7" x14ac:dyDescent="0.2">
      <c r="A49" s="16" t="s">
        <v>60</v>
      </c>
      <c r="B49" s="13">
        <f>EXP((LN(B43/B30)/13))-1</f>
        <v>1.9845567555894617E-2</v>
      </c>
      <c r="C49" s="13">
        <f t="shared" ref="C49:G49" si="3">EXP((LN(C43/C30)/13))-1</f>
        <v>-2.3979251051527983E-3</v>
      </c>
      <c r="D49" s="13">
        <f t="shared" si="3"/>
        <v>1.7400054266073495E-2</v>
      </c>
      <c r="E49" s="13">
        <f t="shared" si="3"/>
        <v>4.2472150751530657E-2</v>
      </c>
      <c r="F49" s="13">
        <f t="shared" si="3"/>
        <v>4.2641717846209959E-2</v>
      </c>
      <c r="G49" s="13">
        <f t="shared" si="3"/>
        <v>1.9433265711410019E-2</v>
      </c>
    </row>
    <row r="50" spans="1:7" ht="14.1" customHeight="1" x14ac:dyDescent="0.2">
      <c r="A50" s="4"/>
    </row>
  </sheetData>
  <mergeCells count="5">
    <mergeCell ref="A1:G1"/>
    <mergeCell ref="A3:G3"/>
    <mergeCell ref="A45:G45"/>
    <mergeCell ref="A2:G2"/>
    <mergeCell ref="A4:G4"/>
  </mergeCells>
  <printOptions horizontalCentered="1"/>
  <pageMargins left="0.75" right="0.75" top="1" bottom="1" header="0.5" footer="0.5"/>
  <pageSetup orientation="portrait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="80" workbookViewId="0">
      <selection activeCell="A4" sqref="A4:E4"/>
    </sheetView>
  </sheetViews>
  <sheetFormatPr defaultRowHeight="12.75" x14ac:dyDescent="0.2"/>
  <cols>
    <col min="1" max="1" width="14.28515625" style="1" bestFit="1" customWidth="1"/>
    <col min="2" max="5" width="25.7109375" style="1" bestFit="1" customWidth="1"/>
    <col min="6" max="16384" width="9.140625" style="1"/>
  </cols>
  <sheetData>
    <row r="1" spans="1:7" ht="15.95" customHeight="1" x14ac:dyDescent="0.25">
      <c r="A1" s="21" t="s">
        <v>77</v>
      </c>
      <c r="B1" s="21"/>
      <c r="C1" s="21"/>
      <c r="D1" s="21"/>
      <c r="E1" s="21"/>
    </row>
    <row r="2" spans="1:7" ht="15.75" customHeight="1" x14ac:dyDescent="0.25">
      <c r="A2" s="24" t="s">
        <v>62</v>
      </c>
      <c r="B2" s="24"/>
      <c r="C2" s="24"/>
      <c r="D2" s="24"/>
      <c r="E2" s="24"/>
    </row>
    <row r="3" spans="1:7" ht="15.75" customHeight="1" x14ac:dyDescent="0.25">
      <c r="A3" s="21" t="s">
        <v>58</v>
      </c>
      <c r="B3" s="21"/>
      <c r="C3" s="21"/>
      <c r="D3" s="21"/>
      <c r="E3" s="21"/>
    </row>
    <row r="4" spans="1:7" ht="15.75" customHeight="1" x14ac:dyDescent="0.25">
      <c r="A4" s="25" t="s">
        <v>79</v>
      </c>
      <c r="B4" s="25"/>
      <c r="C4" s="25"/>
      <c r="D4" s="25"/>
      <c r="E4" s="25"/>
      <c r="F4" s="27"/>
      <c r="G4" s="27"/>
    </row>
    <row r="5" spans="1:7" ht="14.1" customHeight="1" thickBot="1" x14ac:dyDescent="0.25">
      <c r="A5" s="4"/>
    </row>
    <row r="6" spans="1:7" ht="13.5" thickBot="1" x14ac:dyDescent="0.25">
      <c r="A6" s="5" t="s">
        <v>12</v>
      </c>
      <c r="B6" s="5" t="s">
        <v>13</v>
      </c>
      <c r="C6" s="5" t="s">
        <v>15</v>
      </c>
      <c r="D6" s="5" t="s">
        <v>59</v>
      </c>
      <c r="E6" s="19" t="s">
        <v>19</v>
      </c>
    </row>
    <row r="7" spans="1:7" ht="13.5" thickBot="1" x14ac:dyDescent="0.25">
      <c r="A7" s="6">
        <v>1990</v>
      </c>
      <c r="B7" s="12">
        <v>11.278637225165062</v>
      </c>
      <c r="C7" s="12">
        <v>11.097095137153937</v>
      </c>
      <c r="D7" s="12">
        <v>10.988824880750535</v>
      </c>
      <c r="E7" s="12">
        <v>15.526320968287219</v>
      </c>
    </row>
    <row r="8" spans="1:7" ht="13.5" thickBot="1" x14ac:dyDescent="0.25">
      <c r="A8" s="6">
        <v>1991</v>
      </c>
      <c r="B8" s="12">
        <v>11.146417508734967</v>
      </c>
      <c r="C8" s="12">
        <v>10.839970524724812</v>
      </c>
      <c r="D8" s="12">
        <v>10.734208938146374</v>
      </c>
      <c r="E8" s="12">
        <v>15.696614025393917</v>
      </c>
    </row>
    <row r="9" spans="1:7" ht="13.5" thickBot="1" x14ac:dyDescent="0.25">
      <c r="A9" s="6">
        <v>1992</v>
      </c>
      <c r="B9" s="12">
        <v>11.877063435386521</v>
      </c>
      <c r="C9" s="12">
        <v>11.570135437242254</v>
      </c>
      <c r="D9" s="12">
        <v>11.457249901439452</v>
      </c>
      <c r="E9" s="12">
        <v>15.82354594726317</v>
      </c>
    </row>
    <row r="10" spans="1:7" ht="13.5" thickBot="1" x14ac:dyDescent="0.25">
      <c r="A10" s="6">
        <v>1993</v>
      </c>
      <c r="B10" s="12">
        <v>12.253996588895641</v>
      </c>
      <c r="C10" s="12">
        <v>11.890223106024081</v>
      </c>
      <c r="D10" s="12">
        <v>11.774214593123016</v>
      </c>
      <c r="E10" s="12">
        <v>16.291961854601364</v>
      </c>
    </row>
    <row r="11" spans="1:7" ht="13.5" thickBot="1" x14ac:dyDescent="0.25">
      <c r="A11" s="6">
        <v>1994</v>
      </c>
      <c r="B11" s="12">
        <v>12.295705185242085</v>
      </c>
      <c r="C11" s="12">
        <v>12.095036366985477</v>
      </c>
      <c r="D11" s="12">
        <v>11.977029566784449</v>
      </c>
      <c r="E11" s="12">
        <v>15.912700099766896</v>
      </c>
    </row>
    <row r="12" spans="1:7" ht="13.5" thickBot="1" x14ac:dyDescent="0.25">
      <c r="A12" s="6">
        <v>1995</v>
      </c>
      <c r="B12" s="12">
        <v>11.134126112264155</v>
      </c>
      <c r="C12" s="12">
        <v>10.960215749288951</v>
      </c>
      <c r="D12" s="12">
        <v>10.853280974490177</v>
      </c>
      <c r="E12" s="12">
        <v>16.461337511231282</v>
      </c>
    </row>
    <row r="13" spans="1:7" ht="13.5" thickBot="1" x14ac:dyDescent="0.25">
      <c r="A13" s="6">
        <v>1996</v>
      </c>
      <c r="B13" s="12">
        <v>11.183054603362674</v>
      </c>
      <c r="C13" s="12">
        <v>11.027371685665956</v>
      </c>
      <c r="D13" s="12">
        <v>10.919781695212938</v>
      </c>
      <c r="E13" s="12">
        <v>14.957830255149849</v>
      </c>
    </row>
    <row r="14" spans="1:7" ht="13.5" thickBot="1" x14ac:dyDescent="0.25">
      <c r="A14" s="6">
        <v>1997</v>
      </c>
      <c r="B14" s="12">
        <v>11.320164119672016</v>
      </c>
      <c r="C14" s="12">
        <v>11.10894469732507</v>
      </c>
      <c r="D14" s="12">
        <v>11.104993484063991</v>
      </c>
      <c r="E14" s="12">
        <v>13.906918685690963</v>
      </c>
    </row>
    <row r="15" spans="1:7" ht="13.5" thickBot="1" x14ac:dyDescent="0.25">
      <c r="A15" s="6">
        <v>1998</v>
      </c>
      <c r="B15" s="12">
        <v>11.076743247458602</v>
      </c>
      <c r="C15" s="12">
        <v>11.220172123053647</v>
      </c>
      <c r="D15" s="12">
        <v>11.225939782616372</v>
      </c>
      <c r="E15" s="12">
        <v>14.015606558555017</v>
      </c>
    </row>
    <row r="16" spans="1:7" ht="13.5" thickBot="1" x14ac:dyDescent="0.25">
      <c r="A16" s="6">
        <v>1999</v>
      </c>
      <c r="B16" s="12">
        <v>10.552749535771282</v>
      </c>
      <c r="C16" s="12">
        <v>11.038811977476339</v>
      </c>
      <c r="D16" s="12">
        <v>10.992676305019636</v>
      </c>
      <c r="E16" s="12">
        <v>12.762541700476241</v>
      </c>
    </row>
    <row r="17" spans="1:5" ht="13.5" thickBot="1" x14ac:dyDescent="0.25">
      <c r="A17" s="6">
        <v>2000</v>
      </c>
      <c r="B17" s="12">
        <v>11.418106766617605</v>
      </c>
      <c r="C17" s="12">
        <v>11.4593549754421</v>
      </c>
      <c r="D17" s="12">
        <v>11.15306082733354</v>
      </c>
      <c r="E17" s="12">
        <v>12.183687203193584</v>
      </c>
    </row>
    <row r="18" spans="1:5" ht="13.5" thickBot="1" x14ac:dyDescent="0.25">
      <c r="A18" s="6">
        <v>2001</v>
      </c>
      <c r="B18" s="12">
        <v>12.17490828008998</v>
      </c>
      <c r="C18" s="12">
        <v>12.078566724299709</v>
      </c>
      <c r="D18" s="12">
        <v>12.057334770356627</v>
      </c>
      <c r="E18" s="12">
        <v>14.811809926398398</v>
      </c>
    </row>
    <row r="19" spans="1:5" ht="13.5" thickBot="1" x14ac:dyDescent="0.25">
      <c r="A19" s="6">
        <v>2002</v>
      </c>
      <c r="B19" s="12">
        <v>12.520348633355491</v>
      </c>
      <c r="C19" s="12">
        <v>13.369485975840105</v>
      </c>
      <c r="D19" s="12">
        <v>13.309253308417405</v>
      </c>
      <c r="E19" s="12">
        <v>15.463845888988612</v>
      </c>
    </row>
    <row r="20" spans="1:5" ht="13.5" thickBot="1" x14ac:dyDescent="0.25">
      <c r="A20" s="6">
        <v>2003</v>
      </c>
      <c r="B20" s="12">
        <v>12.523442633804489</v>
      </c>
      <c r="C20" s="12">
        <v>12.265889324846333</v>
      </c>
      <c r="D20" s="12">
        <v>12.245683532824447</v>
      </c>
      <c r="E20" s="12">
        <v>14.960686936508221</v>
      </c>
    </row>
    <row r="21" spans="1:5" ht="13.5" thickBot="1" x14ac:dyDescent="0.25">
      <c r="A21" s="6">
        <v>2004</v>
      </c>
      <c r="B21" s="12">
        <v>12.173263268619683</v>
      </c>
      <c r="C21" s="12">
        <v>12.946506501987567</v>
      </c>
      <c r="D21" s="12">
        <v>12.893410735860193</v>
      </c>
      <c r="E21" s="12">
        <v>12.881578715898808</v>
      </c>
    </row>
    <row r="22" spans="1:5" ht="13.5" thickBot="1" x14ac:dyDescent="0.25">
      <c r="A22" s="6">
        <v>2005</v>
      </c>
      <c r="B22" s="12">
        <v>11.571914928463423</v>
      </c>
      <c r="C22" s="12">
        <v>12.248632796166421</v>
      </c>
      <c r="D22" s="12">
        <v>12.232579852172393</v>
      </c>
      <c r="E22" s="12">
        <v>12.507561809289918</v>
      </c>
    </row>
    <row r="23" spans="1:5" ht="13.5" thickBot="1" x14ac:dyDescent="0.25">
      <c r="A23" s="6">
        <v>2006</v>
      </c>
      <c r="B23" s="12">
        <v>13.228255238753812</v>
      </c>
      <c r="C23" s="12">
        <v>14.314143684427215</v>
      </c>
      <c r="D23" s="12">
        <v>14.270207863547576</v>
      </c>
      <c r="E23" s="12">
        <v>14.39306752374724</v>
      </c>
    </row>
    <row r="24" spans="1:5" ht="13.5" thickBot="1" x14ac:dyDescent="0.25">
      <c r="A24" s="6">
        <v>2007</v>
      </c>
      <c r="B24" s="12">
        <v>13.831267146770506</v>
      </c>
      <c r="C24" s="12">
        <v>13.862018126981974</v>
      </c>
      <c r="D24" s="12">
        <v>13.864166885525519</v>
      </c>
      <c r="E24" s="12">
        <v>13.615623471978889</v>
      </c>
    </row>
    <row r="25" spans="1:5" ht="13.5" thickBot="1" x14ac:dyDescent="0.25">
      <c r="A25" s="6">
        <v>2008</v>
      </c>
      <c r="B25" s="12">
        <v>14.353619832766876</v>
      </c>
      <c r="C25" s="12">
        <v>13.948655626447579</v>
      </c>
      <c r="D25" s="12">
        <v>13.982074605313674</v>
      </c>
      <c r="E25" s="12">
        <v>12.636353741459857</v>
      </c>
    </row>
    <row r="26" spans="1:5" ht="13.5" thickBot="1" x14ac:dyDescent="0.25">
      <c r="A26" s="6">
        <v>2009</v>
      </c>
      <c r="B26" s="12">
        <v>14.296733628350987</v>
      </c>
      <c r="C26" s="12">
        <v>13.660511243197913</v>
      </c>
      <c r="D26" s="12">
        <v>13.721339637922387</v>
      </c>
      <c r="E26" s="12">
        <v>14.029743022411788</v>
      </c>
    </row>
    <row r="27" spans="1:5" ht="13.5" thickBot="1" x14ac:dyDescent="0.25">
      <c r="A27" s="6">
        <v>2010</v>
      </c>
      <c r="B27" s="12">
        <v>14.296733628350987</v>
      </c>
      <c r="C27" s="12">
        <v>13.660511243197913</v>
      </c>
      <c r="D27" s="12">
        <v>13.721339637922387</v>
      </c>
      <c r="E27" s="12">
        <v>14.029743022411788</v>
      </c>
    </row>
    <row r="28" spans="1:5" ht="13.5" thickBot="1" x14ac:dyDescent="0.25">
      <c r="A28" s="6">
        <v>2011</v>
      </c>
      <c r="B28" s="12">
        <v>12.767701483104547</v>
      </c>
      <c r="C28" s="12">
        <v>11.103604854508809</v>
      </c>
      <c r="D28" s="12">
        <v>13.433619466846002</v>
      </c>
      <c r="E28" s="12">
        <v>14.029743022411788</v>
      </c>
    </row>
    <row r="29" spans="1:5" ht="13.5" thickBot="1" x14ac:dyDescent="0.25">
      <c r="A29" s="6">
        <v>2012</v>
      </c>
      <c r="B29" s="12">
        <v>12.07795141168512</v>
      </c>
      <c r="C29" s="12">
        <v>11.398295146849375</v>
      </c>
      <c r="D29" s="12">
        <v>14.920776444421007</v>
      </c>
      <c r="E29" s="12">
        <v>14.029743022411788</v>
      </c>
    </row>
    <row r="30" spans="1:5" ht="13.5" thickBot="1" x14ac:dyDescent="0.25">
      <c r="A30" s="6">
        <v>2013</v>
      </c>
      <c r="B30" s="12">
        <v>13.184999999999999</v>
      </c>
      <c r="C30" s="12">
        <v>12.661</v>
      </c>
      <c r="D30" s="12">
        <v>14.607000000000001</v>
      </c>
      <c r="E30" s="12">
        <v>15.099808168188956</v>
      </c>
    </row>
    <row r="31" spans="1:5" ht="13.5" thickBot="1" x14ac:dyDescent="0.25">
      <c r="A31" s="6">
        <v>2014</v>
      </c>
      <c r="B31" s="12">
        <v>13.686029999999999</v>
      </c>
      <c r="C31" s="12">
        <v>13.142118</v>
      </c>
      <c r="D31" s="12">
        <v>15.162066000000001</v>
      </c>
      <c r="E31" s="12">
        <v>15.673600878580137</v>
      </c>
    </row>
    <row r="32" spans="1:5" ht="13.5" thickBot="1" x14ac:dyDescent="0.25">
      <c r="A32" s="6">
        <v>2015</v>
      </c>
      <c r="B32" s="12">
        <v>13.045298258426966</v>
      </c>
      <c r="C32" s="12">
        <v>12.526850303370786</v>
      </c>
      <c r="D32" s="12">
        <v>14.452231449438203</v>
      </c>
      <c r="E32" s="12">
        <v>14.939818065912528</v>
      </c>
    </row>
    <row r="33" spans="1:5" ht="13.5" thickBot="1" x14ac:dyDescent="0.25">
      <c r="A33" s="6">
        <v>2016</v>
      </c>
      <c r="B33" s="12">
        <v>13.036755168539328</v>
      </c>
      <c r="C33" s="12">
        <v>12.518646734082399</v>
      </c>
      <c r="D33" s="12">
        <v>14.442766988764049</v>
      </c>
      <c r="E33" s="12">
        <v>14.930034295076963</v>
      </c>
    </row>
    <row r="34" spans="1:5" ht="13.5" thickBot="1" x14ac:dyDescent="0.25">
      <c r="A34" s="6">
        <v>2017</v>
      </c>
      <c r="B34" s="12">
        <v>13.327220224719103</v>
      </c>
      <c r="C34" s="12">
        <v>12.797568089887642</v>
      </c>
      <c r="D34" s="12">
        <v>14.764558651685396</v>
      </c>
      <c r="E34" s="12">
        <v>15.262682503486278</v>
      </c>
    </row>
    <row r="35" spans="1:5" ht="13.5" thickBot="1" x14ac:dyDescent="0.25">
      <c r="A35" s="6">
        <v>2018</v>
      </c>
      <c r="B35" s="12">
        <v>13.515168202247194</v>
      </c>
      <c r="C35" s="12">
        <v>12.978046614232214</v>
      </c>
      <c r="D35" s="12">
        <v>14.97277678651686</v>
      </c>
      <c r="E35" s="12">
        <v>15.47792546186878</v>
      </c>
    </row>
    <row r="36" spans="1:5" ht="13.5" thickBot="1" x14ac:dyDescent="0.25">
      <c r="A36" s="6">
        <v>2019</v>
      </c>
      <c r="B36" s="12">
        <v>13.686030000000004</v>
      </c>
      <c r="C36" s="12">
        <v>13.142118000000005</v>
      </c>
      <c r="D36" s="12">
        <v>15.162066000000006</v>
      </c>
      <c r="E36" s="12">
        <v>15.673600878580144</v>
      </c>
    </row>
    <row r="37" spans="1:5" ht="13.5" thickBot="1" x14ac:dyDescent="0.25">
      <c r="A37" s="6">
        <v>2020</v>
      </c>
      <c r="B37" s="12">
        <v>13.703116179775282</v>
      </c>
      <c r="C37" s="12">
        <v>13.158525138576781</v>
      </c>
      <c r="D37" s="12">
        <v>15.180994921348319</v>
      </c>
      <c r="E37" s="12">
        <v>15.693168420251277</v>
      </c>
    </row>
    <row r="38" spans="1:5" ht="13.5" thickBot="1" x14ac:dyDescent="0.25">
      <c r="A38" s="6">
        <v>2021</v>
      </c>
      <c r="B38" s="12">
        <v>13.762917808988767</v>
      </c>
      <c r="C38" s="12">
        <v>13.21595012359551</v>
      </c>
      <c r="D38" s="12">
        <v>15.247246146067422</v>
      </c>
      <c r="E38" s="12">
        <v>15.761654816100256</v>
      </c>
    </row>
    <row r="39" spans="1:5" ht="13.5" thickBot="1" x14ac:dyDescent="0.25">
      <c r="A39" s="6">
        <v>2022</v>
      </c>
      <c r="B39" s="12">
        <v>13.814176348314611</v>
      </c>
      <c r="C39" s="12">
        <v>13.265171539325848</v>
      </c>
      <c r="D39" s="12">
        <v>15.304032910112367</v>
      </c>
      <c r="E39" s="12">
        <v>15.820357441113666</v>
      </c>
    </row>
    <row r="40" spans="1:5" ht="13.5" thickBot="1" x14ac:dyDescent="0.25">
      <c r="A40" s="6">
        <v>2023</v>
      </c>
      <c r="B40" s="12">
        <v>13.882521067415736</v>
      </c>
      <c r="C40" s="12">
        <v>13.330800093632966</v>
      </c>
      <c r="D40" s="12">
        <v>15.379748595505626</v>
      </c>
      <c r="E40" s="12">
        <v>15.898627607798213</v>
      </c>
    </row>
    <row r="41" spans="1:5" ht="13.5" thickBot="1" x14ac:dyDescent="0.25">
      <c r="A41" s="6">
        <v>2024</v>
      </c>
      <c r="B41" s="12">
        <v>13.985038146067421</v>
      </c>
      <c r="C41" s="12">
        <v>13.429242925093639</v>
      </c>
      <c r="D41" s="12">
        <v>15.493322123595513</v>
      </c>
      <c r="E41" s="12">
        <v>16.016032857825028</v>
      </c>
    </row>
    <row r="42" spans="1:5" ht="13.5" thickBot="1" x14ac:dyDescent="0.25">
      <c r="A42" s="6">
        <v>2025</v>
      </c>
      <c r="B42" s="12">
        <v>14.053382865168546</v>
      </c>
      <c r="C42" s="12">
        <v>13.494871479400757</v>
      </c>
      <c r="D42" s="12">
        <v>15.569037808988773</v>
      </c>
      <c r="E42" s="12">
        <v>16.094303024509575</v>
      </c>
    </row>
    <row r="43" spans="1:5" ht="13.5" thickBot="1" x14ac:dyDescent="0.25">
      <c r="A43" s="6">
        <v>2026</v>
      </c>
      <c r="B43" s="12">
        <v>14.122061584118669</v>
      </c>
      <c r="C43" s="12">
        <v>13.560820759691049</v>
      </c>
      <c r="D43" s="12">
        <v>15.645123516057748</v>
      </c>
      <c r="E43" s="12">
        <v>16.172955696590257</v>
      </c>
    </row>
    <row r="44" spans="1:5" ht="14.1" customHeight="1" x14ac:dyDescent="0.2">
      <c r="A44" s="4"/>
    </row>
    <row r="45" spans="1:5" ht="15.75" x14ac:dyDescent="0.25">
      <c r="A45" s="22" t="s">
        <v>25</v>
      </c>
      <c r="B45" s="22"/>
      <c r="C45" s="22"/>
      <c r="D45" s="22"/>
    </row>
    <row r="46" spans="1:5" x14ac:dyDescent="0.2">
      <c r="A46" s="8" t="s">
        <v>26</v>
      </c>
      <c r="B46" s="13">
        <f>EXP((LN(B17/B7)/10))-1</f>
        <v>1.2297538106034178E-3</v>
      </c>
      <c r="C46" s="13">
        <f t="shared" ref="C46:E46" si="0">EXP((LN(C17/C7)/10))-1</f>
        <v>3.2174699931202255E-3</v>
      </c>
      <c r="D46" s="13">
        <f t="shared" si="0"/>
        <v>1.4846146934877069E-3</v>
      </c>
      <c r="E46" s="13">
        <f t="shared" si="0"/>
        <v>-2.3952354667230114E-2</v>
      </c>
    </row>
    <row r="47" spans="1:5" x14ac:dyDescent="0.2">
      <c r="A47" s="8" t="s">
        <v>27</v>
      </c>
      <c r="B47" s="13">
        <f>EXP((LN(B30/B17)/13))-1</f>
        <v>1.1129120027819184E-2</v>
      </c>
      <c r="C47" s="13">
        <f t="shared" ref="C47:E47" si="1">EXP((LN(C30/C17)/13))-1</f>
        <v>7.7002632226037537E-3</v>
      </c>
      <c r="D47" s="13">
        <f t="shared" si="1"/>
        <v>2.0969675383731179E-2</v>
      </c>
      <c r="E47" s="13">
        <f t="shared" si="1"/>
        <v>1.6643453441848921E-2</v>
      </c>
    </row>
    <row r="48" spans="1:5" x14ac:dyDescent="0.2">
      <c r="A48" s="8" t="s">
        <v>28</v>
      </c>
      <c r="B48" s="13">
        <f>EXP((LN(B32/B30)/2))-1</f>
        <v>-5.3118607412560026E-3</v>
      </c>
      <c r="C48" s="13">
        <f t="shared" ref="C48:E48" si="2">EXP((LN(C32/C30)/2))-1</f>
        <v>-5.3118607412560026E-3</v>
      </c>
      <c r="D48" s="13">
        <f t="shared" si="2"/>
        <v>-5.3118607412560026E-3</v>
      </c>
      <c r="E48" s="13">
        <f t="shared" si="2"/>
        <v>-5.3118607412558916E-3</v>
      </c>
    </row>
    <row r="49" spans="1:5" x14ac:dyDescent="0.2">
      <c r="A49" s="16" t="s">
        <v>60</v>
      </c>
      <c r="B49" s="13">
        <f>EXP((LN(B43/B30)/13))-1</f>
        <v>5.2953871190832835E-3</v>
      </c>
      <c r="C49" s="13">
        <f t="shared" ref="C49:E49" si="3">EXP((LN(C43/C30)/13))-1</f>
        <v>5.2953871190835056E-3</v>
      </c>
      <c r="D49" s="13">
        <f t="shared" si="3"/>
        <v>5.2953871190832835E-3</v>
      </c>
      <c r="E49" s="13">
        <f t="shared" si="3"/>
        <v>5.2953871190832835E-3</v>
      </c>
    </row>
    <row r="50" spans="1:5" ht="14.1" customHeight="1" x14ac:dyDescent="0.2">
      <c r="A50" s="4"/>
    </row>
  </sheetData>
  <mergeCells count="5">
    <mergeCell ref="A45:D45"/>
    <mergeCell ref="A1:E1"/>
    <mergeCell ref="A2:E2"/>
    <mergeCell ref="A3:E3"/>
    <mergeCell ref="A4:E4"/>
  </mergeCells>
  <printOptions horizontalCentered="1"/>
  <pageMargins left="0.75" right="0.75" top="1" bottom="1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76</Value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2015-07-07 Workshop</TermName>
          <TermId xmlns="http://schemas.microsoft.com/office/infopath/2007/PartnerControls">79323fe8-9ade-4164-a789-84fd265ad3d7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Z5JXHV6S7NA6-3-72945</_dlc_DocId>
    <_dlc_DocIdUrl xmlns="8eef3743-c7b3-4cbe-8837-b6e805be353c">
      <Url>http://efilingspinternal/_layouts/DocIdRedir.aspx?ID=Z5JXHV6S7NA6-3-72945</Url>
      <Description>Z5JXHV6S7NA6-3-72945</Description>
    </_dlc_DocIdUrl>
  </documentManagement>
</p:properties>
</file>

<file path=customXml/itemProps1.xml><?xml version="1.0" encoding="utf-8"?>
<ds:datastoreItem xmlns:ds="http://schemas.openxmlformats.org/officeDocument/2006/customXml" ds:itemID="{AAEC9D21-C5E1-4A7E-8D1A-0C53D6A38D7C}"/>
</file>

<file path=customXml/itemProps2.xml><?xml version="1.0" encoding="utf-8"?>
<ds:datastoreItem xmlns:ds="http://schemas.openxmlformats.org/officeDocument/2006/customXml" ds:itemID="{0232D2EC-2D8B-47CB-A33A-CE76E2FB8FD9}"/>
</file>

<file path=customXml/itemProps3.xml><?xml version="1.0" encoding="utf-8"?>
<ds:datastoreItem xmlns:ds="http://schemas.openxmlformats.org/officeDocument/2006/customXml" ds:itemID="{E4E28504-5DDE-4119-847B-BB129B50880B}"/>
</file>

<file path=customXml/itemProps4.xml><?xml version="1.0" encoding="utf-8"?>
<ds:datastoreItem xmlns:ds="http://schemas.openxmlformats.org/officeDocument/2006/customXml" ds:itemID="{FBB68F7B-6D61-40EA-B8BB-E99480FC4A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List of Forms</vt:lpstr>
      <vt:lpstr>Form 1.1-High</vt:lpstr>
      <vt:lpstr>Form 1.1b-High</vt:lpstr>
      <vt:lpstr>Form 1.2-High</vt:lpstr>
      <vt:lpstr>Form 1.4-High</vt:lpstr>
      <vt:lpstr>Form 1.5-High</vt:lpstr>
      <vt:lpstr>Form 1.7a-High</vt:lpstr>
      <vt:lpstr>Form 2.2-High</vt:lpstr>
      <vt:lpstr>Form 2.3-High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Imperial Irrigation District High Demand Case</dc:title>
  <cp:lastModifiedBy>Mitchell, Jann@Energy</cp:lastModifiedBy>
  <dcterms:created xsi:type="dcterms:W3CDTF">2014-11-20T23:26:49Z</dcterms:created>
  <dcterms:modified xsi:type="dcterms:W3CDTF">2015-06-23T22:13:41Z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68e62c86-9695-47f8-b08c-3b815481686f</vt:lpwstr>
  </property>
  <property fmtid="{D5CDD505-2E9C-101B-9397-08002B2CF9AE}" pid="4" name="Subject_x0020_Areas">
    <vt:lpwstr>76;#IEPR 2015-07-07 Workshop|79323fe8-9ade-4164-a789-84fd265ad3d7</vt:lpwstr>
  </property>
  <property fmtid="{D5CDD505-2E9C-101B-9397-08002B2CF9AE}" pid="5" name="_CopySource">
    <vt:lpwstr>http://efilingspinternal/PendingDocuments/15-IEPR-03/20150624T131828_Imperial_Irrigation_District_High_Demand_Case.xlsx</vt:lpwstr>
  </property>
  <property fmtid="{D5CDD505-2E9C-101B-9397-08002B2CF9AE}" pid="6" name="Subject Areas">
    <vt:lpwstr>76;#IEPR 2015-07-07 Workshop|79323fe8-9ade-4164-a789-84fd265ad3d7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596200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