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E49" i="9" l="1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3" i="7"/>
  <c r="F43" i="7"/>
  <c r="E43" i="7"/>
  <c r="D43" i="7"/>
  <c r="C43" i="7"/>
  <c r="B43" i="7"/>
  <c r="G42" i="7"/>
  <c r="F42" i="7"/>
  <c r="E42" i="7"/>
  <c r="D42" i="7"/>
  <c r="C42" i="7"/>
  <c r="H42" i="7" s="1"/>
  <c r="B42" i="7"/>
  <c r="G41" i="7"/>
  <c r="F41" i="7"/>
  <c r="E41" i="7"/>
  <c r="H41" i="7" s="1"/>
  <c r="D41" i="7"/>
  <c r="C41" i="7"/>
  <c r="B41" i="7"/>
  <c r="G40" i="7"/>
  <c r="F40" i="7"/>
  <c r="E40" i="7"/>
  <c r="D40" i="7"/>
  <c r="C40" i="7"/>
  <c r="H40" i="7" s="1"/>
  <c r="B40" i="7"/>
  <c r="G39" i="7"/>
  <c r="F39" i="7"/>
  <c r="E39" i="7"/>
  <c r="D39" i="7"/>
  <c r="C39" i="7"/>
  <c r="B39" i="7"/>
  <c r="G38" i="7"/>
  <c r="F38" i="7"/>
  <c r="E38" i="7"/>
  <c r="D38" i="7"/>
  <c r="C38" i="7"/>
  <c r="H38" i="7" s="1"/>
  <c r="B38" i="7"/>
  <c r="G37" i="7"/>
  <c r="F37" i="7"/>
  <c r="E37" i="7"/>
  <c r="D37" i="7"/>
  <c r="C37" i="7"/>
  <c r="B37" i="7"/>
  <c r="G36" i="7"/>
  <c r="F36" i="7"/>
  <c r="E36" i="7"/>
  <c r="D36" i="7"/>
  <c r="C36" i="7"/>
  <c r="H36" i="7" s="1"/>
  <c r="B36" i="7"/>
  <c r="G35" i="7"/>
  <c r="F35" i="7"/>
  <c r="E35" i="7"/>
  <c r="D35" i="7"/>
  <c r="C35" i="7"/>
  <c r="B35" i="7"/>
  <c r="G34" i="7"/>
  <c r="F34" i="7"/>
  <c r="E34" i="7"/>
  <c r="D34" i="7"/>
  <c r="C34" i="7"/>
  <c r="H34" i="7" s="1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H30" i="7" s="1"/>
  <c r="B30" i="7"/>
  <c r="G29" i="7"/>
  <c r="F29" i="7"/>
  <c r="E29" i="7"/>
  <c r="D29" i="7"/>
  <c r="C29" i="7"/>
  <c r="B29" i="7"/>
  <c r="G28" i="7"/>
  <c r="F28" i="7"/>
  <c r="E28" i="7"/>
  <c r="D28" i="7"/>
  <c r="C28" i="7"/>
  <c r="H28" i="7" s="1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H24" i="7" s="1"/>
  <c r="B24" i="7"/>
  <c r="G23" i="7"/>
  <c r="F23" i="7"/>
  <c r="E23" i="7"/>
  <c r="D23" i="7"/>
  <c r="C23" i="7"/>
  <c r="B23" i="7"/>
  <c r="G22" i="7"/>
  <c r="F22" i="7"/>
  <c r="E22" i="7"/>
  <c r="D22" i="7"/>
  <c r="C22" i="7"/>
  <c r="H22" i="7" s="1"/>
  <c r="B22" i="7"/>
  <c r="G21" i="7"/>
  <c r="F21" i="7"/>
  <c r="E21" i="7"/>
  <c r="D21" i="7"/>
  <c r="C21" i="7"/>
  <c r="B21" i="7"/>
  <c r="G20" i="7"/>
  <c r="F20" i="7"/>
  <c r="E20" i="7"/>
  <c r="D20" i="7"/>
  <c r="C20" i="7"/>
  <c r="H20" i="7" s="1"/>
  <c r="B20" i="7"/>
  <c r="G19" i="7"/>
  <c r="F19" i="7"/>
  <c r="E19" i="7"/>
  <c r="D19" i="7"/>
  <c r="C19" i="7"/>
  <c r="B19" i="7"/>
  <c r="G18" i="7"/>
  <c r="F18" i="7"/>
  <c r="E18" i="7"/>
  <c r="D18" i="7"/>
  <c r="C18" i="7"/>
  <c r="H18" i="7" s="1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H14" i="7" s="1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H43" i="7"/>
  <c r="H39" i="7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D49" i="5"/>
  <c r="C49" i="5"/>
  <c r="B49" i="5"/>
  <c r="I48" i="5"/>
  <c r="H48" i="5"/>
  <c r="D48" i="5"/>
  <c r="C48" i="5"/>
  <c r="B48" i="5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D47" i="4"/>
  <c r="C47" i="4"/>
  <c r="B47" i="4"/>
  <c r="H46" i="4"/>
  <c r="D46" i="4"/>
  <c r="C46" i="4"/>
  <c r="B46" i="4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  <c r="H32" i="7" l="1"/>
  <c r="H26" i="7"/>
  <c r="H15" i="7"/>
  <c r="H19" i="7"/>
  <c r="H21" i="7"/>
  <c r="H23" i="7"/>
  <c r="H25" i="7"/>
  <c r="H27" i="7"/>
  <c r="H29" i="7"/>
  <c r="H31" i="7"/>
  <c r="H33" i="7"/>
  <c r="H35" i="7"/>
  <c r="H37" i="7"/>
  <c r="H10" i="7"/>
  <c r="H7" i="7"/>
  <c r="H9" i="7"/>
  <c r="H11" i="7"/>
  <c r="H12" i="7"/>
  <c r="H13" i="7"/>
  <c r="H16" i="7"/>
  <c r="H17" i="7"/>
  <c r="H8" i="7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<sst xmlns="http://schemas.openxmlformats.org/spreadsheetml/2006/main" count="161" uniqueCount="80">
  <si>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</si>
  <si>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</si>
  <si>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</si>
  <si>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</si>
  <si>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</si>
  <si>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</si>
  <si>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</si>
  <si>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</si>
  <si>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</si>
  <si>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</si>
  <si>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</si>
  <si>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</si>
  <si>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</si>
  <si>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</si>
  <si>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</si>
  <si>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</si>
  <si>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</si>
  <si>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</si>
  <si>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</si>
  <si>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</si>
  <si>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</si>
  <si>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</si>
  <si>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</si>
  <si>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</si>
  <si>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</si>
  <si>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</si>
  <si>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</si>
  <si>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</si>
  <si>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</si>
  <si>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</si>
  <si>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</si>
  <si>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</si>
  <si>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</si>
  <si>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</si>
  <si>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</si>
  <si>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</si>
  <si>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</si>
  <si>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</si>
  <si>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</si>
  <si>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</si>
  <si>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</si>
  <si>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</si>
  <si>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</si>
  <si>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</si>
  <si>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</si>
  <si>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</si>
  <si>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</si>
  <si>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</si>
  <si>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</si>
  <si>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</si>
  <si>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</si>
  <si>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</si>
  <si>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</si>
  <si>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</si>
  <si>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</si>
  <si>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</si>
  <si>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</si>
  <si>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</si>
  <si>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</si>
  <si>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</si>
  <si>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</si>
  <si>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</si>
  <si>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</si>
  <si>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</si>
  <si>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</si>
  <si>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</si>
  <si>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</si>
  <si>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</si>
  <si>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</si>
  <si>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</si>
  <si>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SMUD Service Territory</t>
  </si>
  <si>
    <t>Form 1.1b - SMUD Service Territory</t>
  </si>
  <si>
    <t>Form 1.2 - SMUD Service Territory</t>
  </si>
  <si>
    <t>Form 1.4 - SMUD Service Territory</t>
  </si>
  <si>
    <t>Form 1.5 - SMUD Service Territory</t>
  </si>
  <si>
    <t>Form 1.7a - SMUD Service Territory</t>
  </si>
  <si>
    <t>Form 2.2 - SMUD Service Territory</t>
  </si>
  <si>
    <t>Form 2.3 - SMUD Service Territory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</si>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</sst>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5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5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14" t="s">
        <v>78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 t="s">
        <v>8</v>
      </c>
    </row>
    <row r="14" spans="1:11" x14ac:dyDescent="0.2">
      <c r="A14" s="2" t="s">
        <v>9</v>
      </c>
    </row>
    <row r="15" spans="1:11" x14ac:dyDescent="0.2">
      <c r="A15" s="3" t="s">
        <v>10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</row>
    <row r="7" spans="1:11" ht="13.5" thickBot="1" x14ac:dyDescent="0.25">
      <c r="A7" s="6">
        <v>1990</v>
      </c>
      <c r="B7" s="7">
        <v>3610.5625650000006</v>
      </c>
      <c r="C7" s="7">
        <v>0</v>
      </c>
      <c r="D7" s="7">
        <v>3138.0454843939524</v>
      </c>
      <c r="E7" s="7">
        <v>0</v>
      </c>
      <c r="F7" s="7">
        <v>721.47717713335499</v>
      </c>
      <c r="G7" s="7">
        <v>124.16834900000002</v>
      </c>
      <c r="H7" s="7">
        <v>107.497934</v>
      </c>
      <c r="I7" s="7">
        <v>589.10596447269086</v>
      </c>
      <c r="J7" s="7">
        <v>66.836428999999995</v>
      </c>
      <c r="K7" s="7">
        <v>8357.6939029999994</v>
      </c>
    </row>
    <row r="8" spans="1:11" ht="13.5" thickBot="1" x14ac:dyDescent="0.25">
      <c r="A8" s="6">
        <v>1991</v>
      </c>
      <c r="B8" s="7">
        <v>3602.8997920000002</v>
      </c>
      <c r="C8" s="7">
        <v>0</v>
      </c>
      <c r="D8" s="7">
        <v>3083.2821851604031</v>
      </c>
      <c r="E8" s="7">
        <v>0</v>
      </c>
      <c r="F8" s="7">
        <v>721.17155511463454</v>
      </c>
      <c r="G8" s="7">
        <v>133.06032300000001</v>
      </c>
      <c r="H8" s="7">
        <v>120.17603200000001</v>
      </c>
      <c r="I8" s="7">
        <v>620.29254272496041</v>
      </c>
      <c r="J8" s="7">
        <v>68.424576000000002</v>
      </c>
      <c r="K8" s="7">
        <v>8349.3070059999973</v>
      </c>
    </row>
    <row r="9" spans="1:11" ht="13.5" thickBot="1" x14ac:dyDescent="0.25">
      <c r="A9" s="6">
        <v>1992</v>
      </c>
      <c r="B9" s="7">
        <v>3626.2819004384996</v>
      </c>
      <c r="C9" s="7">
        <v>0</v>
      </c>
      <c r="D9" s="7">
        <v>3207.7732477965214</v>
      </c>
      <c r="E9" s="7">
        <v>0</v>
      </c>
      <c r="F9" s="7">
        <v>748.10000000000025</v>
      </c>
      <c r="G9" s="7">
        <v>102.84</v>
      </c>
      <c r="H9" s="7">
        <v>131.32945000000001</v>
      </c>
      <c r="I9" s="7">
        <v>611.41010216804852</v>
      </c>
      <c r="J9" s="7">
        <v>68.45393</v>
      </c>
      <c r="K9" s="7">
        <v>8496.1886304030704</v>
      </c>
    </row>
    <row r="10" spans="1:11" ht="13.5" thickBot="1" x14ac:dyDescent="0.25">
      <c r="A10" s="6">
        <v>1993</v>
      </c>
      <c r="B10" s="7">
        <v>3635.6678651486191</v>
      </c>
      <c r="C10" s="7">
        <v>0</v>
      </c>
      <c r="D10" s="7">
        <v>3215.819871393589</v>
      </c>
      <c r="E10" s="7">
        <v>0</v>
      </c>
      <c r="F10" s="7">
        <v>734.50000000000011</v>
      </c>
      <c r="G10" s="7">
        <v>99.539999999999992</v>
      </c>
      <c r="H10" s="7">
        <v>134.315415</v>
      </c>
      <c r="I10" s="7">
        <v>547.03952002040705</v>
      </c>
      <c r="J10" s="7">
        <v>67.796999999999997</v>
      </c>
      <c r="K10" s="7">
        <v>8434.6796715626151</v>
      </c>
    </row>
    <row r="11" spans="1:11" ht="13.5" thickBot="1" x14ac:dyDescent="0.25">
      <c r="A11" s="6">
        <v>1994</v>
      </c>
      <c r="B11" s="7">
        <v>3662.7280080321871</v>
      </c>
      <c r="C11" s="7">
        <v>0</v>
      </c>
      <c r="D11" s="7">
        <v>3207.0637345839955</v>
      </c>
      <c r="E11" s="7">
        <v>0</v>
      </c>
      <c r="F11" s="7">
        <v>727.01</v>
      </c>
      <c r="G11" s="7">
        <v>110.39</v>
      </c>
      <c r="H11" s="7">
        <v>145.91677500000003</v>
      </c>
      <c r="I11" s="7">
        <v>494.7665284245532</v>
      </c>
      <c r="J11" s="7">
        <v>71.188999999999993</v>
      </c>
      <c r="K11" s="7">
        <v>8419.0640460407358</v>
      </c>
    </row>
    <row r="12" spans="1:11" ht="13.5" thickBot="1" x14ac:dyDescent="0.25">
      <c r="A12" s="6">
        <v>1995</v>
      </c>
      <c r="B12" s="7">
        <v>3604.2758918248974</v>
      </c>
      <c r="C12" s="7">
        <v>0</v>
      </c>
      <c r="D12" s="7">
        <v>3269.4048851629386</v>
      </c>
      <c r="E12" s="7">
        <v>0</v>
      </c>
      <c r="F12" s="7">
        <v>718.9599999999997</v>
      </c>
      <c r="G12" s="7">
        <v>112.07</v>
      </c>
      <c r="H12" s="7">
        <v>140.12486999999999</v>
      </c>
      <c r="I12" s="7">
        <v>541.88994562604216</v>
      </c>
      <c r="J12" s="7">
        <v>72.433000000000007</v>
      </c>
      <c r="K12" s="7">
        <v>8459.1585926138778</v>
      </c>
    </row>
    <row r="13" spans="1:11" ht="13.5" thickBot="1" x14ac:dyDescent="0.25">
      <c r="A13" s="6">
        <v>1996</v>
      </c>
      <c r="B13" s="7">
        <v>3808.4346400252202</v>
      </c>
      <c r="C13" s="7">
        <v>0</v>
      </c>
      <c r="D13" s="7">
        <v>3343.1938375987725</v>
      </c>
      <c r="E13" s="7">
        <v>0</v>
      </c>
      <c r="F13" s="7">
        <v>767.96999999999991</v>
      </c>
      <c r="G13" s="7">
        <v>115.52999999999999</v>
      </c>
      <c r="H13" s="7">
        <v>150.66613000000004</v>
      </c>
      <c r="I13" s="7">
        <v>546.78435126532111</v>
      </c>
      <c r="J13" s="7">
        <v>74.763999999999996</v>
      </c>
      <c r="K13" s="7">
        <v>8807.3429588893123</v>
      </c>
    </row>
    <row r="14" spans="1:11" ht="13.5" thickBot="1" x14ac:dyDescent="0.25">
      <c r="A14" s="6">
        <v>1997</v>
      </c>
      <c r="B14" s="7">
        <v>3839.7227444955979</v>
      </c>
      <c r="C14" s="7">
        <v>0</v>
      </c>
      <c r="D14" s="7">
        <v>3466.4575654370515</v>
      </c>
      <c r="E14" s="7">
        <v>0</v>
      </c>
      <c r="F14" s="7">
        <v>771.93000000000006</v>
      </c>
      <c r="G14" s="7">
        <v>119.44</v>
      </c>
      <c r="H14" s="7">
        <v>164.24069499999996</v>
      </c>
      <c r="I14" s="7">
        <v>572.35683192713191</v>
      </c>
      <c r="J14" s="7">
        <v>75.057863999999995</v>
      </c>
      <c r="K14" s="7">
        <v>9009.205700859784</v>
      </c>
    </row>
    <row r="15" spans="1:11" ht="13.5" thickBot="1" x14ac:dyDescent="0.25">
      <c r="A15" s="6">
        <v>1998</v>
      </c>
      <c r="B15" s="7">
        <v>3960.3011102186051</v>
      </c>
      <c r="C15" s="7">
        <v>0</v>
      </c>
      <c r="D15" s="7">
        <v>3439.1584311156084</v>
      </c>
      <c r="E15" s="7">
        <v>0</v>
      </c>
      <c r="F15" s="7">
        <v>827.74999999999989</v>
      </c>
      <c r="G15" s="7">
        <v>137.51</v>
      </c>
      <c r="H15" s="7">
        <v>121.915003</v>
      </c>
      <c r="I15" s="7">
        <v>564.21307881307348</v>
      </c>
      <c r="J15" s="7">
        <v>75.299944999999994</v>
      </c>
      <c r="K15" s="7">
        <v>9126.1475681472893</v>
      </c>
    </row>
    <row r="16" spans="1:11" ht="13.5" thickBot="1" x14ac:dyDescent="0.25">
      <c r="A16" s="6">
        <v>1999</v>
      </c>
      <c r="B16" s="7">
        <v>3966.742140634396</v>
      </c>
      <c r="C16" s="7">
        <v>0</v>
      </c>
      <c r="D16" s="7">
        <v>3553.6814152153452</v>
      </c>
      <c r="E16" s="7">
        <v>0</v>
      </c>
      <c r="F16" s="7">
        <v>848.93</v>
      </c>
      <c r="G16" s="7">
        <v>165.12</v>
      </c>
      <c r="H16" s="7">
        <v>162.22633500000001</v>
      </c>
      <c r="I16" s="7">
        <v>553.18339907132781</v>
      </c>
      <c r="J16" s="7">
        <v>79.890738999999996</v>
      </c>
      <c r="K16" s="7">
        <v>9329.7740289210687</v>
      </c>
    </row>
    <row r="17" spans="1:11" ht="13.5" thickBot="1" x14ac:dyDescent="0.25">
      <c r="A17" s="6">
        <v>2000</v>
      </c>
      <c r="B17" s="7">
        <v>4115.5024453549076</v>
      </c>
      <c r="C17" s="7">
        <v>0</v>
      </c>
      <c r="D17" s="7">
        <v>3649.3152041645117</v>
      </c>
      <c r="E17" s="7">
        <v>0</v>
      </c>
      <c r="F17" s="7">
        <v>853.40000000000009</v>
      </c>
      <c r="G17" s="7">
        <v>169.7</v>
      </c>
      <c r="H17" s="7">
        <v>149.52470494460314</v>
      </c>
      <c r="I17" s="7">
        <v>529.99384057136251</v>
      </c>
      <c r="J17" s="7">
        <v>82.05859019408129</v>
      </c>
      <c r="K17" s="7">
        <v>9549.4947852294663</v>
      </c>
    </row>
    <row r="18" spans="1:11" ht="13.5" thickBot="1" x14ac:dyDescent="0.25">
      <c r="A18" s="6">
        <v>2001</v>
      </c>
      <c r="B18" s="7">
        <v>3944.0288357143399</v>
      </c>
      <c r="C18" s="7">
        <v>0</v>
      </c>
      <c r="D18" s="7">
        <v>3734.1388827816331</v>
      </c>
      <c r="E18" s="7">
        <v>0</v>
      </c>
      <c r="F18" s="7">
        <v>780.5</v>
      </c>
      <c r="G18" s="7">
        <v>154.87</v>
      </c>
      <c r="H18" s="7">
        <v>154.15572273744715</v>
      </c>
      <c r="I18" s="7">
        <v>462.89213229983267</v>
      </c>
      <c r="J18" s="7">
        <v>83.473570885466714</v>
      </c>
      <c r="K18" s="7">
        <v>9314.0591444187194</v>
      </c>
    </row>
    <row r="19" spans="1:11" ht="13.5" thickBot="1" x14ac:dyDescent="0.25">
      <c r="A19" s="6">
        <v>2002</v>
      </c>
      <c r="B19" s="7">
        <v>4093.4994531333459</v>
      </c>
      <c r="C19" s="7">
        <v>0</v>
      </c>
      <c r="D19" s="7">
        <v>3758.188468198673</v>
      </c>
      <c r="E19" s="7">
        <v>0</v>
      </c>
      <c r="F19" s="7">
        <v>790.38000000000011</v>
      </c>
      <c r="G19" s="7">
        <v>147.55000000000001</v>
      </c>
      <c r="H19" s="7">
        <v>164.41354079967934</v>
      </c>
      <c r="I19" s="7">
        <v>447.79438184785624</v>
      </c>
      <c r="J19" s="7">
        <v>80.605834840275563</v>
      </c>
      <c r="K19" s="7">
        <v>9482.4316788198284</v>
      </c>
    </row>
    <row r="20" spans="1:11" ht="13.5" thickBot="1" x14ac:dyDescent="0.25">
      <c r="A20" s="6">
        <v>2003</v>
      </c>
      <c r="B20" s="7">
        <v>4367.7911846060042</v>
      </c>
      <c r="C20" s="7">
        <v>0</v>
      </c>
      <c r="D20" s="7">
        <v>3923.1939906768857</v>
      </c>
      <c r="E20" s="7">
        <v>0</v>
      </c>
      <c r="F20" s="7">
        <v>779.31999999999994</v>
      </c>
      <c r="G20" s="7">
        <v>124.94</v>
      </c>
      <c r="H20" s="7">
        <v>181.25026283355828</v>
      </c>
      <c r="I20" s="7">
        <v>475.77819365310103</v>
      </c>
      <c r="J20" s="7">
        <v>79.481182334993647</v>
      </c>
      <c r="K20" s="7">
        <v>9931.7548141045445</v>
      </c>
    </row>
    <row r="21" spans="1:11" ht="13.5" thickBot="1" x14ac:dyDescent="0.25">
      <c r="A21" s="6">
        <v>2004</v>
      </c>
      <c r="B21" s="7">
        <v>4433.8608330741972</v>
      </c>
      <c r="C21" s="7">
        <v>0</v>
      </c>
      <c r="D21" s="7">
        <v>4072.6539507446237</v>
      </c>
      <c r="E21" s="7">
        <v>0</v>
      </c>
      <c r="F21" s="7">
        <v>772.13</v>
      </c>
      <c r="G21" s="7">
        <v>129.26</v>
      </c>
      <c r="H21" s="7">
        <v>189.60913046784157</v>
      </c>
      <c r="I21" s="7">
        <v>481.37387547556324</v>
      </c>
      <c r="J21" s="7">
        <v>79.563123330532335</v>
      </c>
      <c r="K21" s="7">
        <v>10158.450913092756</v>
      </c>
    </row>
    <row r="22" spans="1:11" ht="13.5" thickBot="1" x14ac:dyDescent="0.25">
      <c r="A22" s="6">
        <v>2005</v>
      </c>
      <c r="B22" s="7">
        <v>4562.5187359475058</v>
      </c>
      <c r="C22" s="7">
        <v>0</v>
      </c>
      <c r="D22" s="7">
        <v>4317.8038524180574</v>
      </c>
      <c r="E22" s="7">
        <v>0</v>
      </c>
      <c r="F22" s="7">
        <v>780.77000000000021</v>
      </c>
      <c r="G22" s="7">
        <v>127.93</v>
      </c>
      <c r="H22" s="7">
        <v>176.62865325090735</v>
      </c>
      <c r="I22" s="7">
        <v>489.72900118529452</v>
      </c>
      <c r="J22" s="7">
        <v>81.173423963326513</v>
      </c>
      <c r="K22" s="7">
        <v>10536.553666765092</v>
      </c>
    </row>
    <row r="23" spans="1:11" ht="13.5" thickBot="1" x14ac:dyDescent="0.25">
      <c r="A23" s="6">
        <v>2006</v>
      </c>
      <c r="B23" s="7">
        <v>4731.5971817126328</v>
      </c>
      <c r="C23" s="7">
        <v>0</v>
      </c>
      <c r="D23" s="7">
        <v>4299.6463580546797</v>
      </c>
      <c r="E23" s="7">
        <v>0</v>
      </c>
      <c r="F23" s="7">
        <v>850.97</v>
      </c>
      <c r="G23" s="7">
        <v>127.42000000000002</v>
      </c>
      <c r="H23" s="7">
        <v>182.46705888457663</v>
      </c>
      <c r="I23" s="7">
        <v>488.08096270873619</v>
      </c>
      <c r="J23" s="7">
        <v>79.230289026153784</v>
      </c>
      <c r="K23" s="7">
        <v>10759.411850386779</v>
      </c>
    </row>
    <row r="24" spans="1:11" ht="13.5" thickBot="1" x14ac:dyDescent="0.25">
      <c r="A24" s="6">
        <v>2007</v>
      </c>
      <c r="B24" s="7">
        <v>4639.429649178117</v>
      </c>
      <c r="C24" s="7">
        <v>0</v>
      </c>
      <c r="D24" s="7">
        <v>4369.766365586087</v>
      </c>
      <c r="E24" s="7">
        <v>0</v>
      </c>
      <c r="F24" s="7">
        <v>911.31</v>
      </c>
      <c r="G24" s="7">
        <v>135.12</v>
      </c>
      <c r="H24" s="7">
        <v>207.26559582637634</v>
      </c>
      <c r="I24" s="7">
        <v>524.34872708556725</v>
      </c>
      <c r="J24" s="7">
        <v>84.70096112014879</v>
      </c>
      <c r="K24" s="7">
        <v>10871.941298796297</v>
      </c>
    </row>
    <row r="25" spans="1:11" ht="13.5" thickBot="1" x14ac:dyDescent="0.25">
      <c r="A25" s="6">
        <v>2008</v>
      </c>
      <c r="B25" s="7">
        <v>4715.0917306558886</v>
      </c>
      <c r="C25" s="7">
        <v>0</v>
      </c>
      <c r="D25" s="7">
        <v>4467.6040875572071</v>
      </c>
      <c r="E25" s="7">
        <v>0</v>
      </c>
      <c r="F25" s="7">
        <v>817.86099999999999</v>
      </c>
      <c r="G25" s="7">
        <v>128.94</v>
      </c>
      <c r="H25" s="7">
        <v>204.38095730650736</v>
      </c>
      <c r="I25" s="7">
        <v>539.98729154851605</v>
      </c>
      <c r="J25" s="7">
        <v>85.287662483623564</v>
      </c>
      <c r="K25" s="7">
        <v>10959.152729551744</v>
      </c>
    </row>
    <row r="26" spans="1:11" ht="13.5" thickBot="1" x14ac:dyDescent="0.25">
      <c r="A26" s="6">
        <v>2009</v>
      </c>
      <c r="B26" s="7">
        <v>4715.9833387070121</v>
      </c>
      <c r="C26" s="7">
        <v>0</v>
      </c>
      <c r="D26" s="7">
        <v>4357.1125147029516</v>
      </c>
      <c r="E26" s="7">
        <v>0</v>
      </c>
      <c r="F26" s="7">
        <v>758.78</v>
      </c>
      <c r="G26" s="7">
        <v>119.86</v>
      </c>
      <c r="H26" s="7">
        <v>189.4346083733835</v>
      </c>
      <c r="I26" s="7">
        <v>505.10488873253922</v>
      </c>
      <c r="J26" s="7">
        <v>87.746232737620602</v>
      </c>
      <c r="K26" s="7">
        <v>10734.021583253507</v>
      </c>
    </row>
    <row r="27" spans="1:11" ht="13.5" thickBot="1" x14ac:dyDescent="0.25">
      <c r="A27" s="6">
        <v>2010</v>
      </c>
      <c r="B27" s="7">
        <v>4497.9840501646431</v>
      </c>
      <c r="C27" s="7">
        <v>0</v>
      </c>
      <c r="D27" s="7">
        <v>4133.1353795561872</v>
      </c>
      <c r="E27" s="7">
        <v>0</v>
      </c>
      <c r="F27" s="7">
        <v>834.27</v>
      </c>
      <c r="G27" s="7">
        <v>118.11</v>
      </c>
      <c r="H27" s="7">
        <v>182.71519000000001</v>
      </c>
      <c r="I27" s="7">
        <v>492.23966650126704</v>
      </c>
      <c r="J27" s="7">
        <v>86.230975999999998</v>
      </c>
      <c r="K27" s="7">
        <v>10344.685262222101</v>
      </c>
    </row>
    <row r="28" spans="1:11" ht="13.5" thickBot="1" x14ac:dyDescent="0.25">
      <c r="A28" s="6">
        <v>2011</v>
      </c>
      <c r="B28" s="7">
        <v>4615.76764757001</v>
      </c>
      <c r="C28" s="7">
        <v>0</v>
      </c>
      <c r="D28" s="7">
        <v>4180.8386973448669</v>
      </c>
      <c r="E28" s="7">
        <v>0</v>
      </c>
      <c r="F28" s="7">
        <v>851.69</v>
      </c>
      <c r="G28" s="7">
        <v>116.68999999999998</v>
      </c>
      <c r="H28" s="7">
        <v>187.54248716365768</v>
      </c>
      <c r="I28" s="7">
        <v>492.45805149648976</v>
      </c>
      <c r="J28" s="7">
        <v>85.220303999999999</v>
      </c>
      <c r="K28" s="7">
        <v>10530.207187575024</v>
      </c>
    </row>
    <row r="29" spans="1:11" ht="13.5" thickBot="1" x14ac:dyDescent="0.25">
      <c r="A29" s="6">
        <v>2012</v>
      </c>
      <c r="B29" s="7">
        <v>4665.9431903944687</v>
      </c>
      <c r="C29" s="7">
        <v>0</v>
      </c>
      <c r="D29" s="7">
        <v>4213.7500769214193</v>
      </c>
      <c r="E29" s="7">
        <v>0</v>
      </c>
      <c r="F29" s="7">
        <v>823.98</v>
      </c>
      <c r="G29" s="7">
        <v>117.26</v>
      </c>
      <c r="H29" s="7">
        <v>207.437888254212</v>
      </c>
      <c r="I29" s="7">
        <v>497.30874425691781</v>
      </c>
      <c r="J29" s="7">
        <v>83.464984999999999</v>
      </c>
      <c r="K29" s="7">
        <v>10609.144884827017</v>
      </c>
    </row>
    <row r="30" spans="1:11" ht="13.5" thickBot="1" x14ac:dyDescent="0.25">
      <c r="A30" s="6">
        <v>2013</v>
      </c>
      <c r="B30" s="7">
        <v>4663.2556099151598</v>
      </c>
      <c r="C30" s="7">
        <v>1.3262424983843484</v>
      </c>
      <c r="D30" s="7">
        <v>4233.6548404724081</v>
      </c>
      <c r="E30" s="7">
        <v>3.0828814400492011</v>
      </c>
      <c r="F30" s="7">
        <v>764.5300000000002</v>
      </c>
      <c r="G30" s="7">
        <v>123.14</v>
      </c>
      <c r="H30" s="7">
        <v>216.77028326873634</v>
      </c>
      <c r="I30" s="7">
        <v>481.42183441474992</v>
      </c>
      <c r="J30" s="7">
        <v>81.583021502254311</v>
      </c>
      <c r="K30" s="7">
        <v>10564.355589573308</v>
      </c>
    </row>
    <row r="31" spans="1:11" ht="13.5" thickBot="1" x14ac:dyDescent="0.25">
      <c r="A31" s="6">
        <v>2014</v>
      </c>
      <c r="B31" s="7">
        <v>4689.5373428242847</v>
      </c>
      <c r="C31" s="7">
        <v>1.8594911451219351</v>
      </c>
      <c r="D31" s="7">
        <v>4269.367757819984</v>
      </c>
      <c r="E31" s="7">
        <v>3.5757547518685655</v>
      </c>
      <c r="F31" s="7">
        <v>802.93504682968137</v>
      </c>
      <c r="G31" s="7">
        <v>124.92622931223467</v>
      </c>
      <c r="H31" s="7">
        <v>202.45656651419225</v>
      </c>
      <c r="I31" s="7">
        <v>483.22806337993893</v>
      </c>
      <c r="J31" s="7">
        <v>81.17598265564888</v>
      </c>
      <c r="K31" s="7">
        <v>10653.626989335962</v>
      </c>
    </row>
    <row r="32" spans="1:11" ht="13.5" thickBot="1" x14ac:dyDescent="0.25">
      <c r="A32" s="6">
        <v>2015</v>
      </c>
      <c r="B32" s="7">
        <v>4832.3230619215992</v>
      </c>
      <c r="C32" s="7">
        <v>2.7933971309205492</v>
      </c>
      <c r="D32" s="7">
        <v>4340.8236111519145</v>
      </c>
      <c r="E32" s="7">
        <v>4.4172939673345839</v>
      </c>
      <c r="F32" s="7">
        <v>805.72165243564689</v>
      </c>
      <c r="G32" s="7">
        <v>124.12248242170961</v>
      </c>
      <c r="H32" s="7">
        <v>203.23538061689516</v>
      </c>
      <c r="I32" s="7">
        <v>480.11297174961896</v>
      </c>
      <c r="J32" s="7">
        <v>80.916982475867144</v>
      </c>
      <c r="K32" s="7">
        <v>10867.256142773251</v>
      </c>
    </row>
    <row r="33" spans="1:11" ht="13.5" thickBot="1" x14ac:dyDescent="0.25">
      <c r="A33" s="6">
        <v>2016</v>
      </c>
      <c r="B33" s="7">
        <v>4933.5294086001795</v>
      </c>
      <c r="C33" s="7">
        <v>4.2347189114318891</v>
      </c>
      <c r="D33" s="7">
        <v>4353.4476008322717</v>
      </c>
      <c r="E33" s="7">
        <v>5.8126908750296238</v>
      </c>
      <c r="F33" s="7">
        <v>801.50202091974597</v>
      </c>
      <c r="G33" s="7">
        <v>122.75031611965373</v>
      </c>
      <c r="H33" s="7">
        <v>203.33990878510619</v>
      </c>
      <c r="I33" s="7">
        <v>482.07345741501013</v>
      </c>
      <c r="J33" s="7">
        <v>80.467836790666823</v>
      </c>
      <c r="K33" s="7">
        <v>10977.110549462637</v>
      </c>
    </row>
    <row r="34" spans="1:11" ht="13.5" thickBot="1" x14ac:dyDescent="0.25">
      <c r="A34" s="6">
        <v>2017</v>
      </c>
      <c r="B34" s="7">
        <v>5066.830510678903</v>
      </c>
      <c r="C34" s="7">
        <v>6.1533584286297947</v>
      </c>
      <c r="D34" s="7">
        <v>4419.2908984290561</v>
      </c>
      <c r="E34" s="7">
        <v>7.5197015008278809</v>
      </c>
      <c r="F34" s="7">
        <v>804.24015398093104</v>
      </c>
      <c r="G34" s="7">
        <v>123.97925115631961</v>
      </c>
      <c r="H34" s="7">
        <v>204.69383243344731</v>
      </c>
      <c r="I34" s="7">
        <v>485.19977207588181</v>
      </c>
      <c r="J34" s="7">
        <v>80.376908081936989</v>
      </c>
      <c r="K34" s="7">
        <v>11184.611326836475</v>
      </c>
    </row>
    <row r="35" spans="1:11" ht="13.5" thickBot="1" x14ac:dyDescent="0.25">
      <c r="A35" s="6">
        <v>2018</v>
      </c>
      <c r="B35" s="7">
        <v>5171.8532964507813</v>
      </c>
      <c r="C35" s="7">
        <v>7.7357003255144541</v>
      </c>
      <c r="D35" s="7">
        <v>4489.0509682845022</v>
      </c>
      <c r="E35" s="7">
        <v>8.4808349728874113</v>
      </c>
      <c r="F35" s="7">
        <v>806.74471123247019</v>
      </c>
      <c r="G35" s="7">
        <v>125.70924539590314</v>
      </c>
      <c r="H35" s="7">
        <v>206.32946138531722</v>
      </c>
      <c r="I35" s="7">
        <v>487.2055478852231</v>
      </c>
      <c r="J35" s="7">
        <v>80.48821949848822</v>
      </c>
      <c r="K35" s="7">
        <v>11367.381450132685</v>
      </c>
    </row>
    <row r="36" spans="1:11" ht="13.5" thickBot="1" x14ac:dyDescent="0.25">
      <c r="A36" s="6">
        <v>2019</v>
      </c>
      <c r="B36" s="7">
        <v>5271.3975626602887</v>
      </c>
      <c r="C36" s="7">
        <v>11.539381355311837</v>
      </c>
      <c r="D36" s="7">
        <v>4556.5318843061277</v>
      </c>
      <c r="E36" s="7">
        <v>11.287559056699763</v>
      </c>
      <c r="F36" s="7">
        <v>805.4249891279112</v>
      </c>
      <c r="G36" s="7">
        <v>126.3167229720549</v>
      </c>
      <c r="H36" s="7">
        <v>208.00531208350768</v>
      </c>
      <c r="I36" s="7">
        <v>490.75327526820178</v>
      </c>
      <c r="J36" s="7">
        <v>80.430171540086121</v>
      </c>
      <c r="K36" s="7">
        <v>11538.859917958176</v>
      </c>
    </row>
    <row r="37" spans="1:11" ht="13.5" thickBot="1" x14ac:dyDescent="0.25">
      <c r="A37" s="6">
        <v>2020</v>
      </c>
      <c r="B37" s="7">
        <v>5387.8916958198652</v>
      </c>
      <c r="C37" s="7">
        <v>16.553027750142306</v>
      </c>
      <c r="D37" s="7">
        <v>4623.5211320711596</v>
      </c>
      <c r="E37" s="7">
        <v>14.457037917909879</v>
      </c>
      <c r="F37" s="7">
        <v>804.5776928424184</v>
      </c>
      <c r="G37" s="7">
        <v>126.74223274535504</v>
      </c>
      <c r="H37" s="7">
        <v>209.68394304196889</v>
      </c>
      <c r="I37" s="7">
        <v>492.89935732802269</v>
      </c>
      <c r="J37" s="7">
        <v>80.299180751963945</v>
      </c>
      <c r="K37" s="7">
        <v>11725.615234600755</v>
      </c>
    </row>
    <row r="38" spans="1:11" ht="13.5" thickBot="1" x14ac:dyDescent="0.25">
      <c r="A38" s="6">
        <v>2021</v>
      </c>
      <c r="B38" s="7">
        <v>5507.1010541152164</v>
      </c>
      <c r="C38" s="7">
        <v>23.229600224928966</v>
      </c>
      <c r="D38" s="7">
        <v>4689.9583319348867</v>
      </c>
      <c r="E38" s="7">
        <v>18.136457509387565</v>
      </c>
      <c r="F38" s="7">
        <v>808.31940816547592</v>
      </c>
      <c r="G38" s="7">
        <v>127.03802471597136</v>
      </c>
      <c r="H38" s="7">
        <v>211.47565631997227</v>
      </c>
      <c r="I38" s="7">
        <v>495.4171680481864</v>
      </c>
      <c r="J38" s="7">
        <v>80.196537639268243</v>
      </c>
      <c r="K38" s="7">
        <v>11919.506180938979</v>
      </c>
    </row>
    <row r="39" spans="1:11" ht="13.5" thickBot="1" x14ac:dyDescent="0.25">
      <c r="A39" s="6">
        <v>2022</v>
      </c>
      <c r="B39" s="7">
        <v>5628.2850884096979</v>
      </c>
      <c r="C39" s="7">
        <v>33.435070383430521</v>
      </c>
      <c r="D39" s="7">
        <v>4757.6761270232346</v>
      </c>
      <c r="E39" s="7">
        <v>23.206904712816105</v>
      </c>
      <c r="F39" s="7">
        <v>814.36428507661981</v>
      </c>
      <c r="G39" s="7">
        <v>127.47376742667393</v>
      </c>
      <c r="H39" s="7">
        <v>213.35515588596155</v>
      </c>
      <c r="I39" s="7">
        <v>498.55859122677674</v>
      </c>
      <c r="J39" s="7">
        <v>80.160240921723471</v>
      </c>
      <c r="K39" s="7">
        <v>12119.873255970688</v>
      </c>
    </row>
    <row r="40" spans="1:11" ht="13.5" thickBot="1" x14ac:dyDescent="0.25">
      <c r="A40" s="6">
        <v>2023</v>
      </c>
      <c r="B40" s="7">
        <v>5748.7492393631064</v>
      </c>
      <c r="C40" s="7">
        <v>45.8041148089155</v>
      </c>
      <c r="D40" s="7">
        <v>4804.2297491962454</v>
      </c>
      <c r="E40" s="7">
        <v>28.174535696040021</v>
      </c>
      <c r="F40" s="7">
        <v>818.51977499832572</v>
      </c>
      <c r="G40" s="7">
        <v>127.95096931059456</v>
      </c>
      <c r="H40" s="7">
        <v>214.99731376885123</v>
      </c>
      <c r="I40" s="7">
        <v>499.74831495101779</v>
      </c>
      <c r="J40" s="7">
        <v>80.153449541438675</v>
      </c>
      <c r="K40" s="7">
        <v>12294.348811129579</v>
      </c>
    </row>
    <row r="41" spans="1:11" ht="13.5" thickBot="1" x14ac:dyDescent="0.25">
      <c r="A41" s="6">
        <v>2024</v>
      </c>
      <c r="B41" s="7">
        <v>5872.4073717647161</v>
      </c>
      <c r="C41" s="7">
        <v>59.553471286591517</v>
      </c>
      <c r="D41" s="7">
        <v>4859.004252231276</v>
      </c>
      <c r="E41" s="7">
        <v>32.674360119874429</v>
      </c>
      <c r="F41" s="7">
        <v>823.59727240891471</v>
      </c>
      <c r="G41" s="7">
        <v>128.77969716098548</v>
      </c>
      <c r="H41" s="7">
        <v>216.85303627978575</v>
      </c>
      <c r="I41" s="7">
        <v>502.58113701143566</v>
      </c>
      <c r="J41" s="7">
        <v>80.148064215650862</v>
      </c>
      <c r="K41" s="7">
        <v>12483.370831072765</v>
      </c>
    </row>
    <row r="42" spans="1:11" ht="13.5" thickBot="1" x14ac:dyDescent="0.25">
      <c r="A42" s="6">
        <v>2025</v>
      </c>
      <c r="B42" s="7">
        <v>5994.9273313944204</v>
      </c>
      <c r="C42" s="7">
        <v>75.863063065686347</v>
      </c>
      <c r="D42" s="7">
        <v>4911.9334627913704</v>
      </c>
      <c r="E42" s="7">
        <v>36.531986698888147</v>
      </c>
      <c r="F42" s="7">
        <v>826.70160146673754</v>
      </c>
      <c r="G42" s="7">
        <v>129.2431982809932</v>
      </c>
      <c r="H42" s="7">
        <v>218.64280925482697</v>
      </c>
      <c r="I42" s="7">
        <v>504.71575036962338</v>
      </c>
      <c r="J42" s="7">
        <v>80.1521201447854</v>
      </c>
      <c r="K42" s="7">
        <v>12666.316273702758</v>
      </c>
    </row>
    <row r="43" spans="1:11" ht="13.5" thickBot="1" x14ac:dyDescent="0.25">
      <c r="A43" s="6">
        <v>2026</v>
      </c>
      <c r="B43" s="7">
        <v>6121.7196561372475</v>
      </c>
      <c r="C43" s="7">
        <v>96.342160402017626</v>
      </c>
      <c r="D43" s="7">
        <v>4965.2124210906622</v>
      </c>
      <c r="E43" s="7">
        <v>40.493826251275671</v>
      </c>
      <c r="F43" s="7">
        <v>828.61043993690987</v>
      </c>
      <c r="G43" s="7">
        <v>129.49968255594393</v>
      </c>
      <c r="H43" s="7">
        <v>220.4504963007237</v>
      </c>
      <c r="I43" s="7">
        <v>506.97466645645534</v>
      </c>
      <c r="J43" s="7">
        <v>80.145390443010115</v>
      </c>
      <c r="K43" s="7">
        <v>12852.612752920955</v>
      </c>
    </row>
    <row r="44" spans="1:11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20" t="s">
        <v>24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4.1" customHeight="1" x14ac:dyDescent="0.2">
      <c r="A47" s="4"/>
    </row>
    <row r="48" spans="1:11" ht="15.75" x14ac:dyDescent="0.25">
      <c r="A48" s="19" t="s">
        <v>25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">
      <c r="A49" s="8" t="s">
        <v>26</v>
      </c>
      <c r="B49" s="12">
        <f>EXP((LN(B17/B7)/10))-1</f>
        <v>1.3175778808786287E-2</v>
      </c>
      <c r="C49" s="13" t="s">
        <v>61</v>
      </c>
      <c r="D49" s="12">
        <f>EXP((LN(D17/D7)/10))-1</f>
        <v>1.5208427372688904E-2</v>
      </c>
      <c r="E49" s="13" t="s">
        <v>61</v>
      </c>
      <c r="F49" s="12">
        <f t="shared" ref="F49:K49" si="0">EXP((LN(F17/F7)/10))-1</f>
        <v>1.6934553569327271E-2</v>
      </c>
      <c r="G49" s="12">
        <f t="shared" si="0"/>
        <v>3.1732458096428662E-2</v>
      </c>
      <c r="H49" s="12">
        <f t="shared" si="0"/>
        <v>3.3549505780744227E-2</v>
      </c>
      <c r="I49" s="12">
        <f t="shared" si="0"/>
        <v>-1.0518359891964701E-2</v>
      </c>
      <c r="J49" s="12">
        <f t="shared" si="0"/>
        <v>2.0730475107101576E-2</v>
      </c>
      <c r="K49" s="12">
        <f t="shared" si="0"/>
        <v>1.3419819288661872E-2</v>
      </c>
    </row>
    <row r="50" spans="1:11" x14ac:dyDescent="0.2">
      <c r="A50" s="8" t="s">
        <v>27</v>
      </c>
      <c r="B50" s="12">
        <f>EXP((LN(B30/B17)/13))-1</f>
        <v>9.6581032877096629E-3</v>
      </c>
      <c r="C50" s="13" t="s">
        <v>61</v>
      </c>
      <c r="D50" s="12">
        <f>EXP((LN(D30/D17)/13))-1</f>
        <v>1.1490601236416653E-2</v>
      </c>
      <c r="E50" s="13" t="s">
        <v>61</v>
      </c>
      <c r="F50" s="12">
        <f t="shared" ref="F50:K50" si="1">EXP((LN(F30/F17)/13))-1</f>
        <v>-8.4233313218954331E-3</v>
      </c>
      <c r="G50" s="12">
        <f t="shared" si="1"/>
        <v>-2.4368201558299107E-2</v>
      </c>
      <c r="H50" s="12">
        <f t="shared" si="1"/>
        <v>2.8979390259181059E-2</v>
      </c>
      <c r="I50" s="12">
        <f t="shared" si="1"/>
        <v>-7.3666937977010516E-3</v>
      </c>
      <c r="J50" s="12">
        <f t="shared" si="1"/>
        <v>-4.4700284806031831E-4</v>
      </c>
      <c r="K50" s="12">
        <f t="shared" si="1"/>
        <v>7.7992882541755293E-3</v>
      </c>
    </row>
    <row r="51" spans="1:11" x14ac:dyDescent="0.2">
      <c r="A51" s="8" t="s">
        <v>28</v>
      </c>
      <c r="B51" s="12">
        <f t="shared" ref="B51:K51" si="2">EXP((LN(B32/B30)/2))-1</f>
        <v>1.7966227410052493E-2</v>
      </c>
      <c r="C51" s="12">
        <f t="shared" si="2"/>
        <v>0.45129223348967806</v>
      </c>
      <c r="D51" s="12">
        <f t="shared" si="2"/>
        <v>1.2577668707295375E-2</v>
      </c>
      <c r="E51" s="12">
        <f t="shared" si="2"/>
        <v>0.19701540473249102</v>
      </c>
      <c r="F51" s="12">
        <f t="shared" si="2"/>
        <v>2.6585797224476959E-2</v>
      </c>
      <c r="G51" s="12">
        <f t="shared" si="2"/>
        <v>3.9813646944875103E-3</v>
      </c>
      <c r="H51" s="12">
        <f t="shared" si="2"/>
        <v>-3.1722623044047604E-2</v>
      </c>
      <c r="I51" s="12">
        <f t="shared" si="2"/>
        <v>-1.3602971432423727E-3</v>
      </c>
      <c r="J51" s="12">
        <f t="shared" si="2"/>
        <v>-4.0903362454715042E-3</v>
      </c>
      <c r="K51" s="12">
        <f t="shared" si="2"/>
        <v>1.4234656500816456E-2</v>
      </c>
    </row>
    <row r="52" spans="1:11" x14ac:dyDescent="0.2">
      <c r="A52" s="8" t="s">
        <v>60</v>
      </c>
      <c r="B52" s="12">
        <f t="shared" ref="B52:K52" si="3">EXP((LN(B43/B30)/13))-1</f>
        <v>2.1153648836123251E-2</v>
      </c>
      <c r="C52" s="12">
        <f t="shared" si="3"/>
        <v>0.39049274161465308</v>
      </c>
      <c r="D52" s="12">
        <f t="shared" si="3"/>
        <v>1.2336274217610077E-2</v>
      </c>
      <c r="E52" s="12">
        <f t="shared" si="3"/>
        <v>0.21908287377819646</v>
      </c>
      <c r="F52" s="12">
        <f t="shared" si="3"/>
        <v>6.2106576605776009E-3</v>
      </c>
      <c r="G52" s="12">
        <f t="shared" si="3"/>
        <v>3.8810897175602932E-3</v>
      </c>
      <c r="H52" s="12">
        <f t="shared" si="3"/>
        <v>1.2958367743132193E-3</v>
      </c>
      <c r="I52" s="12">
        <f t="shared" si="3"/>
        <v>3.9861663578391049E-3</v>
      </c>
      <c r="J52" s="12">
        <f t="shared" si="3"/>
        <v>-1.3666656239871289E-3</v>
      </c>
      <c r="K52" s="12">
        <f t="shared" si="3"/>
        <v>1.5195953025787245E-2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30</v>
      </c>
    </row>
    <row r="7" spans="1:11" ht="13.5" thickBot="1" x14ac:dyDescent="0.25">
      <c r="A7" s="6">
        <v>1990</v>
      </c>
      <c r="B7" s="7">
        <v>3610.5625650000006</v>
      </c>
      <c r="C7" s="7">
        <v>3138.0454843939524</v>
      </c>
      <c r="D7" s="7">
        <v>721.47717713335499</v>
      </c>
      <c r="E7" s="7">
        <v>124.16834900000002</v>
      </c>
      <c r="F7" s="7">
        <v>107.497934</v>
      </c>
      <c r="G7" s="7">
        <v>589.10596447269086</v>
      </c>
      <c r="H7" s="7">
        <v>66.836428999999995</v>
      </c>
      <c r="I7" s="7">
        <v>8357.6939029999994</v>
      </c>
    </row>
    <row r="8" spans="1:11" ht="13.5" thickBot="1" x14ac:dyDescent="0.25">
      <c r="A8" s="6">
        <v>1991</v>
      </c>
      <c r="B8" s="7">
        <v>3602.8997920000002</v>
      </c>
      <c r="C8" s="7">
        <v>3083.2821851604031</v>
      </c>
      <c r="D8" s="7">
        <v>721.17155511463477</v>
      </c>
      <c r="E8" s="7">
        <v>133.06032300000001</v>
      </c>
      <c r="F8" s="7">
        <v>120.17603200000001</v>
      </c>
      <c r="G8" s="7">
        <v>620.2925427249603</v>
      </c>
      <c r="H8" s="7">
        <v>68.424576000000002</v>
      </c>
      <c r="I8" s="7">
        <v>8349.3070059999973</v>
      </c>
    </row>
    <row r="9" spans="1:11" ht="13.5" thickBot="1" x14ac:dyDescent="0.25">
      <c r="A9" s="6">
        <v>1992</v>
      </c>
      <c r="B9" s="7">
        <v>3626.2783519999998</v>
      </c>
      <c r="C9" s="7">
        <v>3207.7649681066891</v>
      </c>
      <c r="D9" s="7">
        <v>748.09834172526098</v>
      </c>
      <c r="E9" s="7">
        <v>102.83088900000001</v>
      </c>
      <c r="F9" s="7">
        <v>131.32945000000001</v>
      </c>
      <c r="G9" s="7">
        <v>611.41010216804852</v>
      </c>
      <c r="H9" s="7">
        <v>68.45393</v>
      </c>
      <c r="I9" s="7">
        <v>8496.1660329999977</v>
      </c>
    </row>
    <row r="10" spans="1:11" ht="13.5" thickBot="1" x14ac:dyDescent="0.25">
      <c r="A10" s="6">
        <v>1993</v>
      </c>
      <c r="B10" s="7">
        <v>3635.6622139999999</v>
      </c>
      <c r="C10" s="7">
        <v>3215.8066853801442</v>
      </c>
      <c r="D10" s="7">
        <v>734.4926835994487</v>
      </c>
      <c r="E10" s="7">
        <v>99.532482000000002</v>
      </c>
      <c r="F10" s="7">
        <v>134.31541499999997</v>
      </c>
      <c r="G10" s="7">
        <v>547.03952002040705</v>
      </c>
      <c r="H10" s="7">
        <v>67.796999999999997</v>
      </c>
      <c r="I10" s="7">
        <v>8434.6460000000006</v>
      </c>
    </row>
    <row r="11" spans="1:11" ht="13.5" thickBot="1" x14ac:dyDescent="0.25">
      <c r="A11" s="6">
        <v>1994</v>
      </c>
      <c r="B11" s="7">
        <v>3662.4883590000004</v>
      </c>
      <c r="C11" s="7">
        <v>3206.504553508893</v>
      </c>
      <c r="D11" s="7">
        <v>726.97448406655462</v>
      </c>
      <c r="E11" s="7">
        <v>110.3853</v>
      </c>
      <c r="F11" s="7">
        <v>145.91677500000003</v>
      </c>
      <c r="G11" s="7">
        <v>494.7665284245532</v>
      </c>
      <c r="H11" s="7">
        <v>71.188999999999993</v>
      </c>
      <c r="I11" s="7">
        <v>8418.2250000000004</v>
      </c>
    </row>
    <row r="12" spans="1:11" ht="13.5" thickBot="1" x14ac:dyDescent="0.25">
      <c r="A12" s="6">
        <v>1995</v>
      </c>
      <c r="B12" s="7">
        <v>3603.7920650000001</v>
      </c>
      <c r="C12" s="7">
        <v>3268.275955904845</v>
      </c>
      <c r="D12" s="7">
        <v>718.95682746911575</v>
      </c>
      <c r="E12" s="7">
        <v>112.076336</v>
      </c>
      <c r="F12" s="7">
        <v>140.12486999999999</v>
      </c>
      <c r="G12" s="7">
        <v>541.88994562604205</v>
      </c>
      <c r="H12" s="7">
        <v>72.433000000000007</v>
      </c>
      <c r="I12" s="7">
        <v>8457.5490000000027</v>
      </c>
    </row>
    <row r="13" spans="1:11" ht="13.5" thickBot="1" x14ac:dyDescent="0.25">
      <c r="A13" s="6">
        <v>1996</v>
      </c>
      <c r="B13" s="7">
        <v>3807.7518789999995</v>
      </c>
      <c r="C13" s="7">
        <v>3341.6007285399255</v>
      </c>
      <c r="D13" s="7">
        <v>767.94526719475118</v>
      </c>
      <c r="E13" s="7">
        <v>115.533124</v>
      </c>
      <c r="F13" s="7">
        <v>150.66613000000004</v>
      </c>
      <c r="G13" s="7">
        <v>546.78435126532111</v>
      </c>
      <c r="H13" s="7">
        <v>74.763999999999996</v>
      </c>
      <c r="I13" s="7">
        <v>8805.0454799999952</v>
      </c>
    </row>
    <row r="14" spans="1:11" ht="13.5" thickBot="1" x14ac:dyDescent="0.25">
      <c r="A14" s="6">
        <v>1997</v>
      </c>
      <c r="B14" s="7">
        <v>3838.8713259999995</v>
      </c>
      <c r="C14" s="7">
        <v>3464.4709222806569</v>
      </c>
      <c r="D14" s="7">
        <v>771.94166479221053</v>
      </c>
      <c r="E14" s="7">
        <v>119.43817900000001</v>
      </c>
      <c r="F14" s="7">
        <v>164.24069499999996</v>
      </c>
      <c r="G14" s="7">
        <v>572.35683192713202</v>
      </c>
      <c r="H14" s="7">
        <v>75.057863999999995</v>
      </c>
      <c r="I14" s="7">
        <v>9006.3774830000002</v>
      </c>
    </row>
    <row r="15" spans="1:11" ht="13.5" thickBot="1" x14ac:dyDescent="0.25">
      <c r="A15" s="6">
        <v>1998</v>
      </c>
      <c r="B15" s="7">
        <v>3959.3599559999998</v>
      </c>
      <c r="C15" s="7">
        <v>3436.9624046055301</v>
      </c>
      <c r="D15" s="7">
        <v>827.74521058139953</v>
      </c>
      <c r="E15" s="7">
        <v>137.50913200000002</v>
      </c>
      <c r="F15" s="7">
        <v>121.91500299999998</v>
      </c>
      <c r="G15" s="7">
        <v>564.21307881307359</v>
      </c>
      <c r="H15" s="7">
        <v>75.299944999999994</v>
      </c>
      <c r="I15" s="7">
        <v>9123.0047300000042</v>
      </c>
    </row>
    <row r="16" spans="1:11" ht="13.5" thickBot="1" x14ac:dyDescent="0.25">
      <c r="A16" s="6">
        <v>1999</v>
      </c>
      <c r="B16" s="7">
        <v>3965.720049</v>
      </c>
      <c r="C16" s="7">
        <v>3551.2986295064366</v>
      </c>
      <c r="D16" s="7">
        <v>848.93480642223437</v>
      </c>
      <c r="E16" s="7">
        <v>165.119832</v>
      </c>
      <c r="F16" s="7">
        <v>162.22633500000001</v>
      </c>
      <c r="G16" s="7">
        <v>553.18339907132781</v>
      </c>
      <c r="H16" s="7">
        <v>79.890738999999996</v>
      </c>
      <c r="I16" s="7">
        <v>9326.3737899999978</v>
      </c>
    </row>
    <row r="17" spans="1:9" ht="13.5" thickBot="1" x14ac:dyDescent="0.25">
      <c r="A17" s="6">
        <v>2000</v>
      </c>
      <c r="B17" s="7">
        <v>4114.3279999999995</v>
      </c>
      <c r="C17" s="7">
        <v>3646.5774736296644</v>
      </c>
      <c r="D17" s="7">
        <v>853.40122545391807</v>
      </c>
      <c r="E17" s="7">
        <v>169.70470920637055</v>
      </c>
      <c r="F17" s="7">
        <v>149.52470494460314</v>
      </c>
      <c r="G17" s="7">
        <v>529.9938405713624</v>
      </c>
      <c r="H17" s="7">
        <v>82.05859019408129</v>
      </c>
      <c r="I17" s="7">
        <v>9545.5885439999984</v>
      </c>
    </row>
    <row r="18" spans="1:9" ht="13.5" thickBot="1" x14ac:dyDescent="0.25">
      <c r="A18" s="6">
        <v>2001</v>
      </c>
      <c r="B18" s="7">
        <v>3942.4010000000003</v>
      </c>
      <c r="C18" s="7">
        <v>3730.3453841002884</v>
      </c>
      <c r="D18" s="7">
        <v>780.51029129078506</v>
      </c>
      <c r="E18" s="7">
        <v>154.87816168618227</v>
      </c>
      <c r="F18" s="7">
        <v>154.15572273744712</v>
      </c>
      <c r="G18" s="7">
        <v>462.89213229983272</v>
      </c>
      <c r="H18" s="7">
        <v>83.473570885466714</v>
      </c>
      <c r="I18" s="7">
        <v>9308.6562629999989</v>
      </c>
    </row>
    <row r="19" spans="1:9" ht="13.5" thickBot="1" x14ac:dyDescent="0.25">
      <c r="A19" s="6">
        <v>2002</v>
      </c>
      <c r="B19" s="7">
        <v>4091.1709999999998</v>
      </c>
      <c r="C19" s="7">
        <v>3752.7759156822262</v>
      </c>
      <c r="D19" s="7">
        <v>790.38442692435638</v>
      </c>
      <c r="E19" s="7">
        <v>147.55035290560406</v>
      </c>
      <c r="F19" s="7">
        <v>164.41354079967934</v>
      </c>
      <c r="G19" s="7">
        <v>447.79438184785619</v>
      </c>
      <c r="H19" s="7">
        <v>80.605834840275563</v>
      </c>
      <c r="I19" s="7">
        <v>9474.6954529999985</v>
      </c>
    </row>
    <row r="20" spans="1:9" ht="13.5" thickBot="1" x14ac:dyDescent="0.25">
      <c r="A20" s="6">
        <v>2003</v>
      </c>
      <c r="B20" s="7">
        <v>4364.8379999999997</v>
      </c>
      <c r="C20" s="7">
        <v>3916.8758226715654</v>
      </c>
      <c r="D20" s="7">
        <v>779.3171886338007</v>
      </c>
      <c r="E20" s="7">
        <v>124.93610687298019</v>
      </c>
      <c r="F20" s="7">
        <v>181.25026283355828</v>
      </c>
      <c r="G20" s="7">
        <v>475.77819365310108</v>
      </c>
      <c r="H20" s="7">
        <v>79.481182334993647</v>
      </c>
      <c r="I20" s="7">
        <v>9922.4767569999985</v>
      </c>
    </row>
    <row r="21" spans="1:9" ht="13.5" thickBot="1" x14ac:dyDescent="0.25">
      <c r="A21" s="6">
        <v>2004</v>
      </c>
      <c r="B21" s="7">
        <v>4430.4620000000004</v>
      </c>
      <c r="C21" s="7">
        <v>4065.2601080989962</v>
      </c>
      <c r="D21" s="7">
        <v>772.13983661019279</v>
      </c>
      <c r="E21" s="7">
        <v>129.25262101687412</v>
      </c>
      <c r="F21" s="7">
        <v>189.60913046784157</v>
      </c>
      <c r="G21" s="7">
        <v>481.37387547556324</v>
      </c>
      <c r="H21" s="7">
        <v>79.563123330532335</v>
      </c>
      <c r="I21" s="7">
        <v>10147.660695</v>
      </c>
    </row>
    <row r="22" spans="1:9" ht="13.5" thickBot="1" x14ac:dyDescent="0.25">
      <c r="A22" s="6">
        <v>2005</v>
      </c>
      <c r="B22" s="7">
        <v>4558.7280000000001</v>
      </c>
      <c r="C22" s="7">
        <v>4308.7077311279727</v>
      </c>
      <c r="D22" s="7">
        <v>780.75201674649918</v>
      </c>
      <c r="E22" s="7">
        <v>127.92659772600089</v>
      </c>
      <c r="F22" s="7">
        <v>176.62865325090732</v>
      </c>
      <c r="G22" s="7">
        <v>489.72900118529446</v>
      </c>
      <c r="H22" s="7">
        <v>81.173423963326513</v>
      </c>
      <c r="I22" s="7">
        <v>10523.645424</v>
      </c>
    </row>
    <row r="23" spans="1:9" ht="13.5" thickBot="1" x14ac:dyDescent="0.25">
      <c r="A23" s="6">
        <v>2006</v>
      </c>
      <c r="B23" s="7">
        <v>4727.6410000000005</v>
      </c>
      <c r="C23" s="7">
        <v>4288.8117089339567</v>
      </c>
      <c r="D23" s="7">
        <v>850.87989046289647</v>
      </c>
      <c r="E23" s="7">
        <v>127.42129628400912</v>
      </c>
      <c r="F23" s="7">
        <v>182.46705888457666</v>
      </c>
      <c r="G23" s="7">
        <v>487.62731440840565</v>
      </c>
      <c r="H23" s="7">
        <v>79.230289026153784</v>
      </c>
      <c r="I23" s="7">
        <v>10744.078557999999</v>
      </c>
    </row>
    <row r="24" spans="1:9" ht="13.5" thickBot="1" x14ac:dyDescent="0.25">
      <c r="A24" s="6">
        <v>2007</v>
      </c>
      <c r="B24" s="7">
        <v>4635.3060000000005</v>
      </c>
      <c r="C24" s="7">
        <v>4358.3669554715461</v>
      </c>
      <c r="D24" s="7">
        <v>911.20559199988475</v>
      </c>
      <c r="E24" s="7">
        <v>135.11613478867409</v>
      </c>
      <c r="F24" s="7">
        <v>207.26559582637631</v>
      </c>
      <c r="G24" s="7">
        <v>524.22693479336954</v>
      </c>
      <c r="H24" s="7">
        <v>84.70096112014879</v>
      </c>
      <c r="I24" s="7">
        <v>10856.188173999999</v>
      </c>
    </row>
    <row r="25" spans="1:9" ht="13.5" thickBot="1" x14ac:dyDescent="0.25">
      <c r="A25" s="6">
        <v>2008</v>
      </c>
      <c r="B25" s="7">
        <v>4710.3080000000009</v>
      </c>
      <c r="C25" s="7">
        <v>4454.5605698752515</v>
      </c>
      <c r="D25" s="7">
        <v>817.78384705448161</v>
      </c>
      <c r="E25" s="7">
        <v>128.92832361821976</v>
      </c>
      <c r="F25" s="7">
        <v>204.38095730650738</v>
      </c>
      <c r="G25" s="7">
        <v>539.87002966191278</v>
      </c>
      <c r="H25" s="7">
        <v>85.287662483623564</v>
      </c>
      <c r="I25" s="7">
        <v>10941.11939</v>
      </c>
    </row>
    <row r="26" spans="1:9" ht="13.5" thickBot="1" x14ac:dyDescent="0.25">
      <c r="A26" s="6">
        <v>2009</v>
      </c>
      <c r="B26" s="7">
        <v>4709.027</v>
      </c>
      <c r="C26" s="7">
        <v>4338.5834417232163</v>
      </c>
      <c r="D26" s="7">
        <v>758.68572457737446</v>
      </c>
      <c r="E26" s="7">
        <v>119.85662099517404</v>
      </c>
      <c r="F26" s="7">
        <v>189.43460837338353</v>
      </c>
      <c r="G26" s="7">
        <v>504.6351435932329</v>
      </c>
      <c r="H26" s="7">
        <v>87.746232737620602</v>
      </c>
      <c r="I26" s="7">
        <v>10707.968772</v>
      </c>
    </row>
    <row r="27" spans="1:9" ht="13.5" thickBot="1" x14ac:dyDescent="0.25">
      <c r="A27" s="6">
        <v>2010</v>
      </c>
      <c r="B27" s="7">
        <v>4487.4112379999997</v>
      </c>
      <c r="C27" s="7">
        <v>4108.5486262385821</v>
      </c>
      <c r="D27" s="7">
        <v>818.31725431670259</v>
      </c>
      <c r="E27" s="7">
        <v>118.106065</v>
      </c>
      <c r="F27" s="7">
        <v>182.71518999999998</v>
      </c>
      <c r="G27" s="7">
        <v>491.79277644471586</v>
      </c>
      <c r="H27" s="7">
        <v>86.230975999999998</v>
      </c>
      <c r="I27" s="7">
        <v>10293.122126000002</v>
      </c>
    </row>
    <row r="28" spans="1:9" ht="13.5" thickBot="1" x14ac:dyDescent="0.25">
      <c r="A28" s="6">
        <v>2011</v>
      </c>
      <c r="B28" s="7">
        <v>4600.4362339999989</v>
      </c>
      <c r="C28" s="7">
        <v>4146.8595469184393</v>
      </c>
      <c r="D28" s="7">
        <v>830.27140074105557</v>
      </c>
      <c r="E28" s="7">
        <v>116.69089700000001</v>
      </c>
      <c r="F28" s="7">
        <v>187.539421</v>
      </c>
      <c r="G28" s="7">
        <v>492.0042003405041</v>
      </c>
      <c r="H28" s="7">
        <v>85.220303999999999</v>
      </c>
      <c r="I28" s="7">
        <v>10459.022003999997</v>
      </c>
    </row>
    <row r="29" spans="1:9" ht="13.5" thickBot="1" x14ac:dyDescent="0.25">
      <c r="A29" s="6">
        <v>2012</v>
      </c>
      <c r="B29" s="7">
        <v>4644.1864060000007</v>
      </c>
      <c r="C29" s="7">
        <v>4170.030569815096</v>
      </c>
      <c r="D29" s="7">
        <v>800.20617857241325</v>
      </c>
      <c r="E29" s="7">
        <v>117.25001599999999</v>
      </c>
      <c r="F29" s="7">
        <v>207.42993899999999</v>
      </c>
      <c r="G29" s="7">
        <v>496.92892161249199</v>
      </c>
      <c r="H29" s="7">
        <v>83.464984999999999</v>
      </c>
      <c r="I29" s="7">
        <v>10519.497016000001</v>
      </c>
    </row>
    <row r="30" spans="1:9" ht="13.5" thickBot="1" x14ac:dyDescent="0.25">
      <c r="A30" s="6">
        <v>2013</v>
      </c>
      <c r="B30" s="7">
        <v>4631.758777</v>
      </c>
      <c r="C30" s="7">
        <v>4182.7300416251483</v>
      </c>
      <c r="D30" s="7">
        <v>749.89415398250026</v>
      </c>
      <c r="E30" s="7">
        <v>123.14</v>
      </c>
      <c r="F30" s="7">
        <v>216.76544900908758</v>
      </c>
      <c r="G30" s="7">
        <v>480.96302999676863</v>
      </c>
      <c r="H30" s="7">
        <v>81.583021502254311</v>
      </c>
      <c r="I30" s="7">
        <v>10466.834473115759</v>
      </c>
    </row>
    <row r="31" spans="1:9" ht="13.5" thickBot="1" x14ac:dyDescent="0.25">
      <c r="A31" s="6">
        <v>2014</v>
      </c>
      <c r="B31" s="7">
        <v>4639.3916254951555</v>
      </c>
      <c r="C31" s="7">
        <v>4207.248978224784</v>
      </c>
      <c r="D31" s="7">
        <v>787.34565938757521</v>
      </c>
      <c r="E31" s="7">
        <v>124.92622931223467</v>
      </c>
      <c r="F31" s="7">
        <v>202.45178059713996</v>
      </c>
      <c r="G31" s="7">
        <v>482.77026700613743</v>
      </c>
      <c r="H31" s="7">
        <v>81.17598265564888</v>
      </c>
      <c r="I31" s="7">
        <v>10525.310522678672</v>
      </c>
    </row>
    <row r="32" spans="1:9" ht="13.5" thickBot="1" x14ac:dyDescent="0.25">
      <c r="A32" s="6">
        <v>2015</v>
      </c>
      <c r="B32" s="7">
        <v>4775.1224378993375</v>
      </c>
      <c r="C32" s="7">
        <v>4266.8823760639798</v>
      </c>
      <c r="D32" s="7">
        <v>782.91427840344568</v>
      </c>
      <c r="E32" s="7">
        <v>124.12248242170961</v>
      </c>
      <c r="F32" s="7">
        <v>203.2306425590134</v>
      </c>
      <c r="G32" s="7">
        <v>479.65617333955549</v>
      </c>
      <c r="H32" s="7">
        <v>80.916982475867144</v>
      </c>
      <c r="I32" s="7">
        <v>10712.845373162909</v>
      </c>
    </row>
    <row r="33" spans="1:9" ht="13.5" thickBot="1" x14ac:dyDescent="0.25">
      <c r="A33" s="6">
        <v>2016</v>
      </c>
      <c r="B33" s="7">
        <v>4864.9681629333008</v>
      </c>
      <c r="C33" s="7">
        <v>4266.3416197497354</v>
      </c>
      <c r="D33" s="7">
        <v>776.97927142786682</v>
      </c>
      <c r="E33" s="7">
        <v>122.75031611965373</v>
      </c>
      <c r="F33" s="7">
        <v>203.33521810780326</v>
      </c>
      <c r="G33" s="7">
        <v>481.61764698904727</v>
      </c>
      <c r="H33" s="7">
        <v>80.467836790666823</v>
      </c>
      <c r="I33" s="7">
        <v>10796.460072118074</v>
      </c>
    </row>
    <row r="34" spans="1:9" ht="13.5" thickBot="1" x14ac:dyDescent="0.25">
      <c r="A34" s="6">
        <v>2017</v>
      </c>
      <c r="B34" s="7">
        <v>4998.7628714393159</v>
      </c>
      <c r="C34" s="7">
        <v>4323.6261053845237</v>
      </c>
      <c r="D34" s="7">
        <v>779.96263198397071</v>
      </c>
      <c r="E34" s="7">
        <v>123.97925115631961</v>
      </c>
      <c r="F34" s="7">
        <v>204.68918866291739</v>
      </c>
      <c r="G34" s="7">
        <v>484.74493975417857</v>
      </c>
      <c r="H34" s="7">
        <v>80.376908081936989</v>
      </c>
      <c r="I34" s="7">
        <v>10996.141896463163</v>
      </c>
    </row>
    <row r="35" spans="1:9" ht="13.5" thickBot="1" x14ac:dyDescent="0.25">
      <c r="A35" s="6">
        <v>2018</v>
      </c>
      <c r="B35" s="7">
        <v>5103.9837301274183</v>
      </c>
      <c r="C35" s="7">
        <v>4382.2162728462363</v>
      </c>
      <c r="D35" s="7">
        <v>782.70996445547939</v>
      </c>
      <c r="E35" s="7">
        <v>125.70924539590314</v>
      </c>
      <c r="F35" s="7">
        <v>206.32486405249261</v>
      </c>
      <c r="G35" s="7">
        <v>486.75168388673688</v>
      </c>
      <c r="H35" s="7">
        <v>80.48821949848822</v>
      </c>
      <c r="I35" s="7">
        <v>11168.183980262756</v>
      </c>
    </row>
    <row r="36" spans="1:9" ht="13.5" thickBot="1" x14ac:dyDescent="0.25">
      <c r="A36" s="6">
        <v>2019</v>
      </c>
      <c r="B36" s="7">
        <v>5196.8538477972506</v>
      </c>
      <c r="C36" s="7">
        <v>4435.2471925517475</v>
      </c>
      <c r="D36" s="7">
        <v>781.6305898186904</v>
      </c>
      <c r="E36" s="7">
        <v>126.3167229720549</v>
      </c>
      <c r="F36" s="7">
        <v>208.00076072401131</v>
      </c>
      <c r="G36" s="7">
        <v>490.30036990970046</v>
      </c>
      <c r="H36" s="7">
        <v>80.430171540086121</v>
      </c>
      <c r="I36" s="7">
        <v>11318.779655313541</v>
      </c>
    </row>
    <row r="37" spans="1:9" ht="13.5" thickBot="1" x14ac:dyDescent="0.25">
      <c r="A37" s="6">
        <v>2020</v>
      </c>
      <c r="B37" s="7">
        <v>5302.3611675617512</v>
      </c>
      <c r="C37" s="7">
        <v>4484.6916195016211</v>
      </c>
      <c r="D37" s="7">
        <v>781.02123752628984</v>
      </c>
      <c r="E37" s="7">
        <v>126.74223274535504</v>
      </c>
      <c r="F37" s="7">
        <v>209.67943719606748</v>
      </c>
      <c r="G37" s="7">
        <v>492.44740102310635</v>
      </c>
      <c r="H37" s="7">
        <v>80.299180751963945</v>
      </c>
      <c r="I37" s="7">
        <v>11477.242276306155</v>
      </c>
    </row>
    <row r="38" spans="1:9" ht="13.5" thickBot="1" x14ac:dyDescent="0.25">
      <c r="A38" s="6">
        <v>2021</v>
      </c>
      <c r="B38" s="7">
        <v>5405.4590984575616</v>
      </c>
      <c r="C38" s="7">
        <v>4531.0107398769433</v>
      </c>
      <c r="D38" s="7">
        <v>784.99851740250858</v>
      </c>
      <c r="E38" s="7">
        <v>127.03802471597136</v>
      </c>
      <c r="F38" s="7">
        <v>211.47119553252989</v>
      </c>
      <c r="G38" s="7">
        <v>494.96615130631926</v>
      </c>
      <c r="H38" s="7">
        <v>80.196537639268243</v>
      </c>
      <c r="I38" s="7">
        <v>11635.140264931102</v>
      </c>
    </row>
    <row r="39" spans="1:9" ht="13.5" thickBot="1" x14ac:dyDescent="0.25">
      <c r="A39" s="6">
        <v>2022</v>
      </c>
      <c r="B39" s="7">
        <v>5504.1227590874341</v>
      </c>
      <c r="C39" s="7">
        <v>4575.7409701867909</v>
      </c>
      <c r="D39" s="7">
        <v>791.27660322128213</v>
      </c>
      <c r="E39" s="7">
        <v>127.47376742667393</v>
      </c>
      <c r="F39" s="7">
        <v>213.3507397063936</v>
      </c>
      <c r="G39" s="7">
        <v>498.10850465232824</v>
      </c>
      <c r="H39" s="7">
        <v>80.160240921723471</v>
      </c>
      <c r="I39" s="7">
        <v>11790.233585202624</v>
      </c>
    </row>
    <row r="40" spans="1:9" ht="13.5" thickBot="1" x14ac:dyDescent="0.25">
      <c r="A40" s="6">
        <v>2023</v>
      </c>
      <c r="B40" s="7">
        <v>5594.176677216703</v>
      </c>
      <c r="C40" s="7">
        <v>4598.4611491107698</v>
      </c>
      <c r="D40" s="7">
        <v>795.66296996154142</v>
      </c>
      <c r="E40" s="7">
        <v>127.95096931059456</v>
      </c>
      <c r="F40" s="7">
        <v>214.99294175107894</v>
      </c>
      <c r="G40" s="7">
        <v>499.29914924231377</v>
      </c>
      <c r="H40" s="7">
        <v>80.153449541438675</v>
      </c>
      <c r="I40" s="7">
        <v>11910.69730613444</v>
      </c>
    </row>
    <row r="41" spans="1:9" ht="13.5" thickBot="1" x14ac:dyDescent="0.25">
      <c r="A41" s="6">
        <v>2024</v>
      </c>
      <c r="B41" s="7">
        <v>5677.9104699482996</v>
      </c>
      <c r="C41" s="7">
        <v>4626.9794658954952</v>
      </c>
      <c r="D41" s="7">
        <v>800.96903542249822</v>
      </c>
      <c r="E41" s="7">
        <v>128.77969716098548</v>
      </c>
      <c r="F41" s="7">
        <v>216.8487079821912</v>
      </c>
      <c r="G41" s="7">
        <v>502.13288295981869</v>
      </c>
      <c r="H41" s="7">
        <v>80.148064215650862</v>
      </c>
      <c r="I41" s="7">
        <v>12033.768323584942</v>
      </c>
    </row>
    <row r="42" spans="1:9" ht="13.5" thickBot="1" x14ac:dyDescent="0.25">
      <c r="A42" s="6">
        <v>2025</v>
      </c>
      <c r="B42" s="7">
        <v>5749.5973770525688</v>
      </c>
      <c r="C42" s="7">
        <v>4653.4784886639445</v>
      </c>
      <c r="D42" s="7">
        <v>804.29964685018524</v>
      </c>
      <c r="E42" s="7">
        <v>129.2431982809932</v>
      </c>
      <c r="F42" s="7">
        <v>218.63852424020837</v>
      </c>
      <c r="G42" s="7">
        <v>504.26839885852257</v>
      </c>
      <c r="H42" s="7">
        <v>80.1521201447854</v>
      </c>
      <c r="I42" s="7">
        <v>12139.67775409121</v>
      </c>
    </row>
    <row r="43" spans="1:9" ht="13.5" thickBot="1" x14ac:dyDescent="0.25">
      <c r="A43" s="6">
        <v>2026</v>
      </c>
      <c r="B43" s="7">
        <v>5812.6612128405195</v>
      </c>
      <c r="C43" s="7">
        <v>4679.5752467884413</v>
      </c>
      <c r="D43" s="7">
        <v>806.43250486652312</v>
      </c>
      <c r="E43" s="7">
        <v>129.49968255594393</v>
      </c>
      <c r="F43" s="7">
        <v>220.44625413625127</v>
      </c>
      <c r="G43" s="7">
        <v>506.52820846046558</v>
      </c>
      <c r="H43" s="7">
        <v>80.145390443010115</v>
      </c>
      <c r="I43" s="7">
        <v>12235.288500091157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31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 t="shared" ref="B48:I48" si="0">EXP((LN(B17/B7)/10))-1</f>
        <v>1.314686198911641E-2</v>
      </c>
      <c r="C48" s="12">
        <f t="shared" si="0"/>
        <v>1.5132240315863354E-2</v>
      </c>
      <c r="D48" s="12">
        <f t="shared" si="0"/>
        <v>1.6934699597640712E-2</v>
      </c>
      <c r="E48" s="12">
        <f t="shared" si="0"/>
        <v>3.1735321137320138E-2</v>
      </c>
      <c r="F48" s="12">
        <f t="shared" si="0"/>
        <v>3.3549505780744227E-2</v>
      </c>
      <c r="G48" s="12">
        <f t="shared" si="0"/>
        <v>-1.0518359891964701E-2</v>
      </c>
      <c r="H48" s="12">
        <f t="shared" si="0"/>
        <v>2.0730475107101576E-2</v>
      </c>
      <c r="I48" s="12">
        <f t="shared" si="0"/>
        <v>1.3378357502008109E-2</v>
      </c>
    </row>
    <row r="49" spans="1:9" x14ac:dyDescent="0.2">
      <c r="A49" s="8" t="s">
        <v>27</v>
      </c>
      <c r="B49" s="12">
        <f t="shared" ref="B49:I49" si="1">EXP((LN(B30/B17)/13))-1</f>
        <v>9.1540400909637665E-3</v>
      </c>
      <c r="C49" s="12">
        <f t="shared" si="1"/>
        <v>1.0607799042331667E-2</v>
      </c>
      <c r="D49" s="12">
        <f t="shared" si="1"/>
        <v>-9.8966821749983946E-3</v>
      </c>
      <c r="E49" s="12">
        <f t="shared" si="1"/>
        <v>-2.4370284139700438E-2</v>
      </c>
      <c r="F49" s="12">
        <f t="shared" si="1"/>
        <v>2.8977625042504451E-2</v>
      </c>
      <c r="G49" s="12">
        <f t="shared" si="1"/>
        <v>-7.4394949745895111E-3</v>
      </c>
      <c r="H49" s="12">
        <f t="shared" si="1"/>
        <v>-4.4700284806031831E-4</v>
      </c>
      <c r="I49" s="12">
        <f t="shared" si="1"/>
        <v>7.1122900758933127E-3</v>
      </c>
    </row>
    <row r="50" spans="1:9" x14ac:dyDescent="0.2">
      <c r="A50" s="8" t="s">
        <v>28</v>
      </c>
      <c r="B50" s="12">
        <f t="shared" ref="B50:I50" si="2">EXP((LN(B32/B30)/2))-1</f>
        <v>1.5358220488305152E-2</v>
      </c>
      <c r="C50" s="12">
        <f t="shared" si="2"/>
        <v>1.0009404563104285E-2</v>
      </c>
      <c r="D50" s="12">
        <f t="shared" si="2"/>
        <v>2.1779353313681415E-2</v>
      </c>
      <c r="E50" s="12">
        <f t="shared" si="2"/>
        <v>3.9813646944875103E-3</v>
      </c>
      <c r="F50" s="12">
        <f t="shared" si="2"/>
        <v>-3.1723112931949848E-2</v>
      </c>
      <c r="G50" s="12">
        <f t="shared" si="2"/>
        <v>-1.3595074055247069E-3</v>
      </c>
      <c r="H50" s="12">
        <f t="shared" si="2"/>
        <v>-4.0903362454715042E-3</v>
      </c>
      <c r="I50" s="12">
        <f t="shared" si="2"/>
        <v>1.1683670568302329E-2</v>
      </c>
    </row>
    <row r="51" spans="1:9" x14ac:dyDescent="0.2">
      <c r="A51" s="8" t="s">
        <v>60</v>
      </c>
      <c r="B51" s="12">
        <f t="shared" ref="B51:I51" si="3">EXP((LN(B43/B30)/13))-1</f>
        <v>1.7622854598656534E-2</v>
      </c>
      <c r="C51" s="12">
        <f t="shared" si="3"/>
        <v>8.6714730640213844E-3</v>
      </c>
      <c r="D51" s="12">
        <f t="shared" si="3"/>
        <v>5.6070561459669044E-3</v>
      </c>
      <c r="E51" s="12">
        <f t="shared" si="3"/>
        <v>3.8810897175602932E-3</v>
      </c>
      <c r="F51" s="12">
        <f t="shared" si="3"/>
        <v>1.2960723256905116E-3</v>
      </c>
      <c r="G51" s="12">
        <f t="shared" si="3"/>
        <v>3.9917619905056601E-3</v>
      </c>
      <c r="H51" s="12">
        <f t="shared" si="3"/>
        <v>-1.3666656239871289E-3</v>
      </c>
      <c r="I51" s="12">
        <f t="shared" si="3"/>
        <v>1.208105811628557E-2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39" thickBot="1" x14ac:dyDescent="0.25">
      <c r="A6" s="5" t="s">
        <v>12</v>
      </c>
      <c r="B6" s="5" t="s">
        <v>22</v>
      </c>
      <c r="C6" s="5" t="s">
        <v>33</v>
      </c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</row>
    <row r="7" spans="1:11" ht="13.5" thickBot="1" x14ac:dyDescent="0.25">
      <c r="A7" s="6">
        <v>1990</v>
      </c>
      <c r="B7" s="7">
        <v>8357.6939029999994</v>
      </c>
      <c r="C7" s="7">
        <v>534.89240979200076</v>
      </c>
      <c r="D7" s="7">
        <v>8892.5863127920002</v>
      </c>
      <c r="E7" s="7">
        <v>0</v>
      </c>
      <c r="F7" s="7">
        <v>0</v>
      </c>
      <c r="G7" s="7">
        <v>0</v>
      </c>
      <c r="H7" s="7">
        <v>8892.5863127920002</v>
      </c>
    </row>
    <row r="8" spans="1:11" ht="13.5" thickBot="1" x14ac:dyDescent="0.25">
      <c r="A8" s="6">
        <v>1991</v>
      </c>
      <c r="B8" s="7">
        <v>8349.3070059999973</v>
      </c>
      <c r="C8" s="7">
        <v>534.35564838400023</v>
      </c>
      <c r="D8" s="7">
        <v>8883.6626543839975</v>
      </c>
      <c r="E8" s="7">
        <v>0</v>
      </c>
      <c r="F8" s="7">
        <v>0</v>
      </c>
      <c r="G8" s="7">
        <v>0</v>
      </c>
      <c r="H8" s="7">
        <v>8883.6626543839975</v>
      </c>
    </row>
    <row r="9" spans="1:11" ht="13.5" thickBot="1" x14ac:dyDescent="0.25">
      <c r="A9" s="6">
        <v>1992</v>
      </c>
      <c r="B9" s="7">
        <v>8496.1886304030704</v>
      </c>
      <c r="C9" s="7">
        <v>543.75462611200055</v>
      </c>
      <c r="D9" s="7">
        <v>9039.943256515071</v>
      </c>
      <c r="E9" s="7">
        <v>0</v>
      </c>
      <c r="F9" s="7">
        <v>1.182812833226147E-2</v>
      </c>
      <c r="G9" s="7">
        <v>1.182812833226147E-2</v>
      </c>
      <c r="H9" s="7">
        <v>9039.9314283867388</v>
      </c>
    </row>
    <row r="10" spans="1:11" ht="13.5" thickBot="1" x14ac:dyDescent="0.25">
      <c r="A10" s="6">
        <v>1993</v>
      </c>
      <c r="B10" s="7">
        <v>8434.6796715626151</v>
      </c>
      <c r="C10" s="7">
        <v>539.81734400000096</v>
      </c>
      <c r="D10" s="7">
        <v>8974.4970155626161</v>
      </c>
      <c r="E10" s="7">
        <v>0</v>
      </c>
      <c r="F10" s="7">
        <v>1.8837162063935278E-2</v>
      </c>
      <c r="G10" s="7">
        <v>1.8837162063935278E-2</v>
      </c>
      <c r="H10" s="7">
        <v>8974.4781784005518</v>
      </c>
    </row>
    <row r="11" spans="1:11" ht="13.5" thickBot="1" x14ac:dyDescent="0.25">
      <c r="A11" s="6">
        <v>1994</v>
      </c>
      <c r="B11" s="7">
        <v>8419.0640460407358</v>
      </c>
      <c r="C11" s="7">
        <v>538.76640000000043</v>
      </c>
      <c r="D11" s="7">
        <v>8957.8304460407362</v>
      </c>
      <c r="E11" s="7">
        <v>0</v>
      </c>
      <c r="F11" s="7">
        <v>0.79883010729062498</v>
      </c>
      <c r="G11" s="7">
        <v>0.79883010729062498</v>
      </c>
      <c r="H11" s="7">
        <v>8957.0316159334452</v>
      </c>
    </row>
    <row r="12" spans="1:11" ht="13.5" thickBot="1" x14ac:dyDescent="0.25">
      <c r="A12" s="6">
        <v>1995</v>
      </c>
      <c r="B12" s="7">
        <v>8459.1585926138778</v>
      </c>
      <c r="C12" s="7">
        <v>541.28313600000001</v>
      </c>
      <c r="D12" s="7">
        <v>9000.4417286138778</v>
      </c>
      <c r="E12" s="7">
        <v>0</v>
      </c>
      <c r="F12" s="7">
        <v>1.612756082990972</v>
      </c>
      <c r="G12" s="7">
        <v>1.612756082990972</v>
      </c>
      <c r="H12" s="7">
        <v>8998.8289725308859</v>
      </c>
    </row>
    <row r="13" spans="1:11" ht="13.5" thickBot="1" x14ac:dyDescent="0.25">
      <c r="A13" s="6">
        <v>1996</v>
      </c>
      <c r="B13" s="7">
        <v>8807.3429588893123</v>
      </c>
      <c r="C13" s="7">
        <v>563.52291072000116</v>
      </c>
      <c r="D13" s="7">
        <v>9370.8658696093134</v>
      </c>
      <c r="E13" s="7">
        <v>0</v>
      </c>
      <c r="F13" s="7">
        <v>2.2758700840677717</v>
      </c>
      <c r="G13" s="7">
        <v>2.2758700840677717</v>
      </c>
      <c r="H13" s="7">
        <v>9368.5899995252457</v>
      </c>
    </row>
    <row r="14" spans="1:11" ht="13.5" thickBot="1" x14ac:dyDescent="0.25">
      <c r="A14" s="6">
        <v>1997</v>
      </c>
      <c r="B14" s="7">
        <v>9009.205700859784</v>
      </c>
      <c r="C14" s="7">
        <v>576.40815891199964</v>
      </c>
      <c r="D14" s="7">
        <v>9585.6138597717836</v>
      </c>
      <c r="E14" s="7">
        <v>0</v>
      </c>
      <c r="F14" s="7">
        <v>2.8380616519925419</v>
      </c>
      <c r="G14" s="7">
        <v>2.8380616519925419</v>
      </c>
      <c r="H14" s="7">
        <v>9582.7757981197919</v>
      </c>
    </row>
    <row r="15" spans="1:11" ht="13.5" thickBot="1" x14ac:dyDescent="0.25">
      <c r="A15" s="6">
        <v>1998</v>
      </c>
      <c r="B15" s="7">
        <v>9126.1475681472893</v>
      </c>
      <c r="C15" s="7">
        <v>583.87230272000124</v>
      </c>
      <c r="D15" s="7">
        <v>9710.0198708672906</v>
      </c>
      <c r="E15" s="7">
        <v>0</v>
      </c>
      <c r="F15" s="7">
        <v>3.1371807286847551</v>
      </c>
      <c r="G15" s="7">
        <v>3.1371807286847551</v>
      </c>
      <c r="H15" s="7">
        <v>9706.8826901386055</v>
      </c>
    </row>
    <row r="16" spans="1:11" ht="13.5" thickBot="1" x14ac:dyDescent="0.25">
      <c r="A16" s="6">
        <v>1999</v>
      </c>
      <c r="B16" s="7">
        <v>9329.7740289210687</v>
      </c>
      <c r="C16" s="7">
        <v>596.88792256000124</v>
      </c>
      <c r="D16" s="7">
        <v>9926.66195148107</v>
      </c>
      <c r="E16" s="7">
        <v>0</v>
      </c>
      <c r="F16" s="7">
        <v>3.4048773433053503</v>
      </c>
      <c r="G16" s="7">
        <v>3.4048773433053503</v>
      </c>
      <c r="H16" s="7">
        <v>9923.257074137764</v>
      </c>
    </row>
    <row r="17" spans="1:8" ht="13.5" thickBot="1" x14ac:dyDescent="0.25">
      <c r="A17" s="6">
        <v>2000</v>
      </c>
      <c r="B17" s="7">
        <v>9549.4947852294663</v>
      </c>
      <c r="C17" s="7">
        <v>610.91766681599984</v>
      </c>
      <c r="D17" s="7">
        <v>10160.412452045466</v>
      </c>
      <c r="E17" s="7">
        <v>0</v>
      </c>
      <c r="F17" s="7">
        <v>3.91217588975397</v>
      </c>
      <c r="G17" s="7">
        <v>3.91217588975397</v>
      </c>
      <c r="H17" s="7">
        <v>10156.500276155712</v>
      </c>
    </row>
    <row r="18" spans="1:8" ht="13.5" thickBot="1" x14ac:dyDescent="0.25">
      <c r="A18" s="6">
        <v>2001</v>
      </c>
      <c r="B18" s="7">
        <v>9314.0591444187194</v>
      </c>
      <c r="C18" s="7">
        <v>595.75400083200111</v>
      </c>
      <c r="D18" s="7">
        <v>9909.8131452507205</v>
      </c>
      <c r="E18" s="7">
        <v>0</v>
      </c>
      <c r="F18" s="7">
        <v>5.42133439568447</v>
      </c>
      <c r="G18" s="7">
        <v>5.42133439568447</v>
      </c>
      <c r="H18" s="7">
        <v>9904.3918108550351</v>
      </c>
    </row>
    <row r="19" spans="1:8" ht="13.5" thickBot="1" x14ac:dyDescent="0.25">
      <c r="A19" s="6">
        <v>2002</v>
      </c>
      <c r="B19" s="7">
        <v>9482.4316788198284</v>
      </c>
      <c r="C19" s="7">
        <v>606.38050899200061</v>
      </c>
      <c r="D19" s="7">
        <v>10088.812187811829</v>
      </c>
      <c r="E19" s="7">
        <v>0</v>
      </c>
      <c r="F19" s="7">
        <v>7.7410056497928306</v>
      </c>
      <c r="G19" s="7">
        <v>7.7410056497928306</v>
      </c>
      <c r="H19" s="7">
        <v>10081.071182162037</v>
      </c>
    </row>
    <row r="20" spans="1:8" ht="13.5" thickBot="1" x14ac:dyDescent="0.25">
      <c r="A20" s="6">
        <v>2003</v>
      </c>
      <c r="B20" s="7">
        <v>9931.7548141045445</v>
      </c>
      <c r="C20" s="7">
        <v>635.03851244799989</v>
      </c>
      <c r="D20" s="7">
        <v>10566.793326552544</v>
      </c>
      <c r="E20" s="7">
        <v>0</v>
      </c>
      <c r="F20" s="7">
        <v>9.2713526113263889</v>
      </c>
      <c r="G20" s="7">
        <v>9.2713526113263889</v>
      </c>
      <c r="H20" s="7">
        <v>10557.521973941219</v>
      </c>
    </row>
    <row r="21" spans="1:8" ht="13.5" thickBot="1" x14ac:dyDescent="0.25">
      <c r="A21" s="6">
        <v>2004</v>
      </c>
      <c r="B21" s="7">
        <v>10158.450913092756</v>
      </c>
      <c r="C21" s="7">
        <v>649.45028448000085</v>
      </c>
      <c r="D21" s="7">
        <v>10807.901197572757</v>
      </c>
      <c r="E21" s="7">
        <v>0</v>
      </c>
      <c r="F21" s="7">
        <v>10.79267571982386</v>
      </c>
      <c r="G21" s="7">
        <v>10.79267571982386</v>
      </c>
      <c r="H21" s="7">
        <v>10797.108521852933</v>
      </c>
    </row>
    <row r="22" spans="1:8" ht="13.5" thickBot="1" x14ac:dyDescent="0.25">
      <c r="A22" s="6">
        <v>2005</v>
      </c>
      <c r="B22" s="7">
        <v>10536.553666765092</v>
      </c>
      <c r="C22" s="7">
        <v>673.51330713600146</v>
      </c>
      <c r="D22" s="7">
        <v>11210.066973901094</v>
      </c>
      <c r="E22" s="7">
        <v>0</v>
      </c>
      <c r="F22" s="7">
        <v>12.894876095801415</v>
      </c>
      <c r="G22" s="7">
        <v>12.894876095801413</v>
      </c>
      <c r="H22" s="7">
        <v>11197.172097805293</v>
      </c>
    </row>
    <row r="23" spans="1:8" ht="13.5" thickBot="1" x14ac:dyDescent="0.25">
      <c r="A23" s="6">
        <v>2006</v>
      </c>
      <c r="B23" s="7">
        <v>10759.411850386779</v>
      </c>
      <c r="C23" s="7">
        <v>687.6210277120008</v>
      </c>
      <c r="D23" s="7">
        <v>11447.03287809878</v>
      </c>
      <c r="E23" s="7">
        <v>1.1694678399999994</v>
      </c>
      <c r="F23" s="7">
        <v>14.163852346571096</v>
      </c>
      <c r="G23" s="7">
        <v>15.333320186571095</v>
      </c>
      <c r="H23" s="7">
        <v>11431.699557912209</v>
      </c>
    </row>
    <row r="24" spans="1:8" ht="13.5" thickBot="1" x14ac:dyDescent="0.25">
      <c r="A24" s="6">
        <v>2007</v>
      </c>
      <c r="B24" s="7">
        <v>10871.941298796297</v>
      </c>
      <c r="C24" s="7">
        <v>694.79604313600066</v>
      </c>
      <c r="D24" s="7">
        <v>11566.737341932298</v>
      </c>
      <c r="E24" s="7">
        <v>0.89282357999999995</v>
      </c>
      <c r="F24" s="7">
        <v>14.847880585144203</v>
      </c>
      <c r="G24" s="7">
        <v>15.740704165144203</v>
      </c>
      <c r="H24" s="7">
        <v>11550.996637767154</v>
      </c>
    </row>
    <row r="25" spans="1:8" ht="13.5" thickBot="1" x14ac:dyDescent="0.25">
      <c r="A25" s="6">
        <v>2008</v>
      </c>
      <c r="B25" s="7">
        <v>10959.152729551744</v>
      </c>
      <c r="C25" s="7">
        <v>700.23164096000073</v>
      </c>
      <c r="D25" s="7">
        <v>11659.384370511745</v>
      </c>
      <c r="E25" s="7">
        <v>0.56996010125999774</v>
      </c>
      <c r="F25" s="7">
        <v>17.466837198157201</v>
      </c>
      <c r="G25" s="7">
        <v>18.036797299417199</v>
      </c>
      <c r="H25" s="7">
        <v>11641.347573212328</v>
      </c>
    </row>
    <row r="26" spans="1:8" ht="13.5" thickBot="1" x14ac:dyDescent="0.25">
      <c r="A26" s="6">
        <v>2009</v>
      </c>
      <c r="B26" s="7">
        <v>10734.021583253507</v>
      </c>
      <c r="C26" s="7">
        <v>685.31000140800097</v>
      </c>
      <c r="D26" s="7">
        <v>11419.331584661508</v>
      </c>
      <c r="E26" s="7">
        <v>1.0771845992480031</v>
      </c>
      <c r="F26" s="7">
        <v>24.969852612970108</v>
      </c>
      <c r="G26" s="7">
        <v>26.047037212218111</v>
      </c>
      <c r="H26" s="7">
        <v>11393.28454744929</v>
      </c>
    </row>
    <row r="27" spans="1:8" ht="13.5" thickBot="1" x14ac:dyDescent="0.25">
      <c r="A27" s="6">
        <v>2010</v>
      </c>
      <c r="B27" s="7">
        <v>10344.685262222101</v>
      </c>
      <c r="C27" s="7">
        <v>658.75981606400092</v>
      </c>
      <c r="D27" s="7">
        <v>11003.445078286102</v>
      </c>
      <c r="E27" s="7">
        <v>1.1167007212215765</v>
      </c>
      <c r="F27" s="7">
        <v>50.45512913431385</v>
      </c>
      <c r="G27" s="7">
        <v>51.571829855535427</v>
      </c>
      <c r="H27" s="7">
        <v>10951.873248430567</v>
      </c>
    </row>
    <row r="28" spans="1:8" ht="13.5" thickBot="1" x14ac:dyDescent="0.25">
      <c r="A28" s="6">
        <v>2011</v>
      </c>
      <c r="B28" s="7">
        <v>10530.207187575024</v>
      </c>
      <c r="C28" s="7">
        <v>669.37740825600122</v>
      </c>
      <c r="D28" s="7">
        <v>11199.584595831026</v>
      </c>
      <c r="E28" s="7">
        <v>1.1199211028665417</v>
      </c>
      <c r="F28" s="7">
        <v>70.094639705427227</v>
      </c>
      <c r="G28" s="7">
        <v>71.214560808293768</v>
      </c>
      <c r="H28" s="7">
        <v>11128.370035022732</v>
      </c>
    </row>
    <row r="29" spans="1:8" ht="13.5" thickBot="1" x14ac:dyDescent="0.25">
      <c r="A29" s="6">
        <v>2012</v>
      </c>
      <c r="B29" s="7">
        <v>10609.144884827017</v>
      </c>
      <c r="C29" s="7">
        <v>673.24780902400016</v>
      </c>
      <c r="D29" s="7">
        <v>11282.392693851018</v>
      </c>
      <c r="E29" s="7">
        <v>1.0458430869283006</v>
      </c>
      <c r="F29" s="7">
        <v>88.57056784215429</v>
      </c>
      <c r="G29" s="7">
        <v>89.616410929082591</v>
      </c>
      <c r="H29" s="7">
        <v>11192.776282921935</v>
      </c>
    </row>
    <row r="30" spans="1:8" ht="13.5" thickBot="1" x14ac:dyDescent="0.25">
      <c r="A30" s="6">
        <v>2013</v>
      </c>
      <c r="B30" s="7">
        <v>10564.355589573308</v>
      </c>
      <c r="C30" s="7">
        <v>669.87740627940923</v>
      </c>
      <c r="D30" s="7">
        <v>11234.232995852717</v>
      </c>
      <c r="E30" s="7">
        <v>1.118164656058994</v>
      </c>
      <c r="F30" s="7">
        <v>96.402951801491099</v>
      </c>
      <c r="G30" s="7">
        <v>97.521116457550093</v>
      </c>
      <c r="H30" s="7">
        <v>11136.711879395167</v>
      </c>
    </row>
    <row r="31" spans="1:8" ht="13.5" thickBot="1" x14ac:dyDescent="0.25">
      <c r="A31" s="6">
        <v>2014</v>
      </c>
      <c r="B31" s="7">
        <v>10653.626989335962</v>
      </c>
      <c r="C31" s="7">
        <v>673.61987345143586</v>
      </c>
      <c r="D31" s="7">
        <v>11327.246862787399</v>
      </c>
      <c r="E31" s="7">
        <v>1.9652515283440266</v>
      </c>
      <c r="F31" s="7">
        <v>126.3512151289446</v>
      </c>
      <c r="G31" s="7">
        <v>128.31646665728863</v>
      </c>
      <c r="H31" s="7">
        <v>11198.93039613011</v>
      </c>
    </row>
    <row r="32" spans="1:8" ht="13.5" thickBot="1" x14ac:dyDescent="0.25">
      <c r="A32" s="6">
        <v>2015</v>
      </c>
      <c r="B32" s="7">
        <v>10867.256142773251</v>
      </c>
      <c r="C32" s="7">
        <v>685.62210388242681</v>
      </c>
      <c r="D32" s="7">
        <v>11552.878246655677</v>
      </c>
      <c r="E32" s="7">
        <v>10.265020876390309</v>
      </c>
      <c r="F32" s="7">
        <v>144.14574873395256</v>
      </c>
      <c r="G32" s="7">
        <v>154.41076961034287</v>
      </c>
      <c r="H32" s="7">
        <v>11398.467477045335</v>
      </c>
    </row>
    <row r="33" spans="1:8" ht="13.5" thickBot="1" x14ac:dyDescent="0.25">
      <c r="A33" s="6">
        <v>2016</v>
      </c>
      <c r="B33" s="7">
        <v>10977.110549462637</v>
      </c>
      <c r="C33" s="7">
        <v>690.97344461555736</v>
      </c>
      <c r="D33" s="7">
        <v>11668.083994078195</v>
      </c>
      <c r="E33" s="7">
        <v>12.501393555287848</v>
      </c>
      <c r="F33" s="7">
        <v>168.1490837892718</v>
      </c>
      <c r="G33" s="7">
        <v>180.65047734455965</v>
      </c>
      <c r="H33" s="7">
        <v>11487.433516733636</v>
      </c>
    </row>
    <row r="34" spans="1:8" ht="13.5" thickBot="1" x14ac:dyDescent="0.25">
      <c r="A34" s="6">
        <v>2017</v>
      </c>
      <c r="B34" s="7">
        <v>11184.611326836475</v>
      </c>
      <c r="C34" s="7">
        <v>703.75308137364289</v>
      </c>
      <c r="D34" s="7">
        <v>11888.364408210118</v>
      </c>
      <c r="E34" s="7">
        <v>12.410900817700508</v>
      </c>
      <c r="F34" s="7">
        <v>176.05852955561326</v>
      </c>
      <c r="G34" s="7">
        <v>188.46943037331377</v>
      </c>
      <c r="H34" s="7">
        <v>11699.894977836804</v>
      </c>
    </row>
    <row r="35" spans="1:8" ht="13.5" thickBot="1" x14ac:dyDescent="0.25">
      <c r="A35" s="6">
        <v>2018</v>
      </c>
      <c r="B35" s="7">
        <v>11367.381450132685</v>
      </c>
      <c r="C35" s="7">
        <v>714.76377473681691</v>
      </c>
      <c r="D35" s="7">
        <v>12082.145224869502</v>
      </c>
      <c r="E35" s="7">
        <v>12.32362033962039</v>
      </c>
      <c r="F35" s="7">
        <v>186.8738495303098</v>
      </c>
      <c r="G35" s="7">
        <v>199.19746986993019</v>
      </c>
      <c r="H35" s="7">
        <v>11882.947754999572</v>
      </c>
    </row>
    <row r="36" spans="1:8" ht="13.5" thickBot="1" x14ac:dyDescent="0.25">
      <c r="A36" s="6">
        <v>2019</v>
      </c>
      <c r="B36" s="7">
        <v>11538.859917958176</v>
      </c>
      <c r="C36" s="7">
        <v>724.40189794006744</v>
      </c>
      <c r="D36" s="7">
        <v>12263.261815898244</v>
      </c>
      <c r="E36" s="7">
        <v>12.238213775611399</v>
      </c>
      <c r="F36" s="7">
        <v>207.84204886902518</v>
      </c>
      <c r="G36" s="7">
        <v>220.08026264463658</v>
      </c>
      <c r="H36" s="7">
        <v>12043.181553253607</v>
      </c>
    </row>
    <row r="37" spans="1:8" ht="13.5" thickBot="1" x14ac:dyDescent="0.25">
      <c r="A37" s="6">
        <v>2020</v>
      </c>
      <c r="B37" s="7">
        <v>11725.615234600755</v>
      </c>
      <c r="C37" s="7">
        <v>734.54350568359462</v>
      </c>
      <c r="D37" s="7">
        <v>12460.158740284349</v>
      </c>
      <c r="E37" s="7">
        <v>12.154128986922018</v>
      </c>
      <c r="F37" s="7">
        <v>236.21882930767612</v>
      </c>
      <c r="G37" s="7">
        <v>248.37295829459813</v>
      </c>
      <c r="H37" s="7">
        <v>12211.785781989751</v>
      </c>
    </row>
    <row r="38" spans="1:8" ht="13.5" thickBot="1" x14ac:dyDescent="0.25">
      <c r="A38" s="6">
        <v>2021</v>
      </c>
      <c r="B38" s="7">
        <v>11919.506180938979</v>
      </c>
      <c r="C38" s="7">
        <v>744.64897695559137</v>
      </c>
      <c r="D38" s="7">
        <v>12664.155157894571</v>
      </c>
      <c r="E38" s="7">
        <v>12.072686857313499</v>
      </c>
      <c r="F38" s="7">
        <v>272.29322915056173</v>
      </c>
      <c r="G38" s="7">
        <v>284.36591600787523</v>
      </c>
      <c r="H38" s="7">
        <v>12379.789241886696</v>
      </c>
    </row>
    <row r="39" spans="1:8" ht="13.5" thickBot="1" x14ac:dyDescent="0.25">
      <c r="A39" s="6">
        <v>2022</v>
      </c>
      <c r="B39" s="7">
        <v>12119.873255970688</v>
      </c>
      <c r="C39" s="7">
        <v>754.57494945296867</v>
      </c>
      <c r="D39" s="7">
        <v>12874.448205423656</v>
      </c>
      <c r="E39" s="7">
        <v>11.994126299391951</v>
      </c>
      <c r="F39" s="7">
        <v>317.64554446866936</v>
      </c>
      <c r="G39" s="7">
        <v>329.63967076806131</v>
      </c>
      <c r="H39" s="7">
        <v>12544.808534655594</v>
      </c>
    </row>
    <row r="40" spans="1:8" ht="13.5" thickBot="1" x14ac:dyDescent="0.25">
      <c r="A40" s="6">
        <v>2023</v>
      </c>
      <c r="B40" s="7">
        <v>12294.348811129579</v>
      </c>
      <c r="C40" s="7">
        <v>762.28462759260481</v>
      </c>
      <c r="D40" s="7">
        <v>13056.633438722183</v>
      </c>
      <c r="E40" s="7">
        <v>11.920468114922016</v>
      </c>
      <c r="F40" s="7">
        <v>371.73103688021729</v>
      </c>
      <c r="G40" s="7">
        <v>383.65150499513931</v>
      </c>
      <c r="H40" s="7">
        <v>12672.981933727044</v>
      </c>
    </row>
    <row r="41" spans="1:8" ht="13.5" thickBot="1" x14ac:dyDescent="0.25">
      <c r="A41" s="6">
        <v>2024</v>
      </c>
      <c r="B41" s="7">
        <v>12483.370831072765</v>
      </c>
      <c r="C41" s="7">
        <v>770.16117270943687</v>
      </c>
      <c r="D41" s="7">
        <v>13253.532003782202</v>
      </c>
      <c r="E41" s="7">
        <v>11.848548163639975</v>
      </c>
      <c r="F41" s="7">
        <v>437.75395932418525</v>
      </c>
      <c r="G41" s="7">
        <v>449.60250748782522</v>
      </c>
      <c r="H41" s="7">
        <v>12803.929496294377</v>
      </c>
    </row>
    <row r="42" spans="1:8" ht="13.5" thickBot="1" x14ac:dyDescent="0.25">
      <c r="A42" s="6">
        <v>2025</v>
      </c>
      <c r="B42" s="7">
        <v>12666.316273702758</v>
      </c>
      <c r="C42" s="7">
        <v>776.93937626183788</v>
      </c>
      <c r="D42" s="7">
        <v>13443.255649964596</v>
      </c>
      <c r="E42" s="7">
        <v>11.779470843385411</v>
      </c>
      <c r="F42" s="7">
        <v>514.85904876816392</v>
      </c>
      <c r="G42" s="7">
        <v>526.63851961154933</v>
      </c>
      <c r="H42" s="7">
        <v>12916.617130353046</v>
      </c>
    </row>
    <row r="43" spans="1:8" ht="13.5" thickBot="1" x14ac:dyDescent="0.25">
      <c r="A43" s="6">
        <v>2026</v>
      </c>
      <c r="B43" s="7">
        <v>12852.612752920955</v>
      </c>
      <c r="C43" s="7">
        <v>783.05846400583471</v>
      </c>
      <c r="D43" s="7">
        <v>13635.67121692679</v>
      </c>
      <c r="E43" s="7">
        <v>11.712569017797136</v>
      </c>
      <c r="F43" s="7">
        <v>605.61168381200082</v>
      </c>
      <c r="G43" s="7">
        <v>617.32425282979796</v>
      </c>
      <c r="H43" s="7">
        <v>13018.346964096992</v>
      </c>
    </row>
    <row r="44" spans="1:8" ht="14.1" customHeight="1" x14ac:dyDescent="0.2">
      <c r="A44" s="4"/>
    </row>
    <row r="45" spans="1:8" ht="15.75" x14ac:dyDescent="0.25">
      <c r="A45" s="19" t="s">
        <v>25</v>
      </c>
      <c r="B45" s="19"/>
      <c r="C45" s="19"/>
      <c r="D45" s="19"/>
      <c r="E45" s="19"/>
      <c r="F45" s="19"/>
      <c r="G45" s="19"/>
      <c r="H45" s="19"/>
    </row>
    <row r="46" spans="1:8" x14ac:dyDescent="0.2">
      <c r="A46" s="8" t="s">
        <v>26</v>
      </c>
      <c r="B46" s="12">
        <f>EXP((LN(B17/B7)/10))-1</f>
        <v>1.3419819288661872E-2</v>
      </c>
      <c r="C46" s="12">
        <f t="shared" ref="C46:H46" si="0">EXP((LN(C17/C7)/10))-1</f>
        <v>1.3378357502007887E-2</v>
      </c>
      <c r="D46" s="12">
        <f t="shared" si="0"/>
        <v>1.3417325778102063E-2</v>
      </c>
      <c r="E46" s="13" t="s">
        <v>61</v>
      </c>
      <c r="F46" s="13" t="s">
        <v>61</v>
      </c>
      <c r="G46" s="13" t="s">
        <v>61</v>
      </c>
      <c r="H46" s="12">
        <f t="shared" si="0"/>
        <v>1.3378298288162727E-2</v>
      </c>
    </row>
    <row r="47" spans="1:8" x14ac:dyDescent="0.2">
      <c r="A47" s="8" t="s">
        <v>27</v>
      </c>
      <c r="B47" s="12">
        <f>EXP((LN(B30/B17)/13))-1</f>
        <v>7.7992882541755293E-3</v>
      </c>
      <c r="C47" s="12">
        <f t="shared" ref="C47:H47" si="1">EXP((LN(C30/C17)/13))-1</f>
        <v>7.1122900758933127E-3</v>
      </c>
      <c r="D47" s="12">
        <f t="shared" si="1"/>
        <v>7.7581393922516728E-3</v>
      </c>
      <c r="E47" s="13" t="s">
        <v>61</v>
      </c>
      <c r="F47" s="12">
        <f t="shared" si="1"/>
        <v>0.27953358364549552</v>
      </c>
      <c r="G47" s="12">
        <f t="shared" si="1"/>
        <v>0.2806691429890853</v>
      </c>
      <c r="H47" s="12">
        <f t="shared" si="1"/>
        <v>7.1123353433615311E-3</v>
      </c>
    </row>
    <row r="48" spans="1:8" x14ac:dyDescent="0.2">
      <c r="A48" s="8" t="s">
        <v>28</v>
      </c>
      <c r="B48" s="12">
        <f>EXP((LN(B32/B30)/2))-1</f>
        <v>1.4234656500816456E-2</v>
      </c>
      <c r="C48" s="12">
        <f t="shared" ref="C48:H48" si="2">EXP((LN(C32/C30)/2))-1</f>
        <v>1.1683670568302329E-2</v>
      </c>
      <c r="D48" s="12">
        <f t="shared" si="2"/>
        <v>1.4082725643769223E-2</v>
      </c>
      <c r="E48" s="12">
        <f t="shared" si="2"/>
        <v>2.0298912309347039</v>
      </c>
      <c r="F48" s="12">
        <f t="shared" si="2"/>
        <v>0.22280090984009315</v>
      </c>
      <c r="G48" s="12">
        <f t="shared" si="2"/>
        <v>0.25831525426403279</v>
      </c>
      <c r="H48" s="12">
        <f t="shared" si="2"/>
        <v>1.1683670568302551E-2</v>
      </c>
    </row>
    <row r="49" spans="1:8" x14ac:dyDescent="0.2">
      <c r="A49" s="8" t="s">
        <v>60</v>
      </c>
      <c r="B49" s="12">
        <f>EXP((LN(B43/B30)/13))-1</f>
        <v>1.5195953025787245E-2</v>
      </c>
      <c r="C49" s="12">
        <f t="shared" ref="C49:H49" si="3">EXP((LN(C43/C30)/13))-1</f>
        <v>1.208105811628557E-2</v>
      </c>
      <c r="D49" s="12">
        <f t="shared" si="3"/>
        <v>1.5013401682330674E-2</v>
      </c>
      <c r="E49" s="12">
        <f t="shared" si="3"/>
        <v>0.19804408748527358</v>
      </c>
      <c r="F49" s="12">
        <f t="shared" si="3"/>
        <v>0.15184120011063595</v>
      </c>
      <c r="G49" s="12">
        <f t="shared" si="3"/>
        <v>0.15251684763697848</v>
      </c>
      <c r="H49" s="12">
        <f t="shared" si="3"/>
        <v>1.2081058116285792E-2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40</v>
      </c>
      <c r="C6" s="5" t="s">
        <v>33</v>
      </c>
      <c r="D6" s="5" t="s">
        <v>34</v>
      </c>
      <c r="E6" s="5" t="s">
        <v>41</v>
      </c>
      <c r="F6" s="5" t="s">
        <v>36</v>
      </c>
      <c r="G6" s="5" t="s">
        <v>42</v>
      </c>
      <c r="H6" s="5" t="s">
        <v>43</v>
      </c>
      <c r="I6" s="5" t="s">
        <v>44</v>
      </c>
    </row>
    <row r="7" spans="1:11" ht="13.5" thickBot="1" x14ac:dyDescent="0.25">
      <c r="A7" s="6">
        <v>1990</v>
      </c>
      <c r="B7" s="7">
        <v>2037.897083410737</v>
      </c>
      <c r="C7" s="7">
        <v>156.10291658926258</v>
      </c>
      <c r="D7" s="7">
        <v>2193.9999999999995</v>
      </c>
      <c r="E7" s="7">
        <v>0</v>
      </c>
      <c r="F7" s="7">
        <v>0</v>
      </c>
      <c r="G7" s="7">
        <v>0</v>
      </c>
      <c r="H7" s="7">
        <v>2193.9999999999995</v>
      </c>
      <c r="I7" s="9">
        <v>46.268706646978281</v>
      </c>
    </row>
    <row r="8" spans="1:11" ht="13.5" thickBot="1" x14ac:dyDescent="0.25">
      <c r="A8" s="6">
        <v>1991</v>
      </c>
      <c r="B8" s="7">
        <v>2011.8892810700354</v>
      </c>
      <c r="C8" s="7">
        <v>154.11071892996461</v>
      </c>
      <c r="D8" s="7">
        <v>2166</v>
      </c>
      <c r="E8" s="7">
        <v>0</v>
      </c>
      <c r="F8" s="7">
        <v>0</v>
      </c>
      <c r="G8" s="7">
        <v>0</v>
      </c>
      <c r="H8" s="7">
        <v>2166</v>
      </c>
      <c r="I8" s="9">
        <v>46.819794153648957</v>
      </c>
    </row>
    <row r="9" spans="1:11" ht="13.5" thickBot="1" x14ac:dyDescent="0.25">
      <c r="A9" s="6">
        <v>1992</v>
      </c>
      <c r="B9" s="7">
        <v>1953.3720684159171</v>
      </c>
      <c r="C9" s="7">
        <v>149.6279315840834</v>
      </c>
      <c r="D9" s="7">
        <v>2103.0000000000005</v>
      </c>
      <c r="E9" s="7">
        <v>0</v>
      </c>
      <c r="F9" s="7">
        <v>4.8153599999999994E-3</v>
      </c>
      <c r="G9" s="7">
        <v>4.8153599999999994E-3</v>
      </c>
      <c r="H9" s="7">
        <v>2102.9951846400004</v>
      </c>
      <c r="I9" s="9">
        <v>49.070756321610709</v>
      </c>
    </row>
    <row r="10" spans="1:11" ht="13.5" thickBot="1" x14ac:dyDescent="0.25">
      <c r="A10" s="6">
        <v>1993</v>
      </c>
      <c r="B10" s="7">
        <v>1992.3837685008452</v>
      </c>
      <c r="C10" s="7">
        <v>152.61623149915476</v>
      </c>
      <c r="D10" s="7">
        <v>2145</v>
      </c>
      <c r="E10" s="7">
        <v>0</v>
      </c>
      <c r="F10" s="7">
        <v>4.7672063999999997E-3</v>
      </c>
      <c r="G10" s="7">
        <v>4.7672063999999997E-3</v>
      </c>
      <c r="H10" s="7">
        <v>2144.9952327935998</v>
      </c>
      <c r="I10" s="9">
        <v>47.761589147470048</v>
      </c>
    </row>
    <row r="11" spans="1:11" ht="13.5" thickBot="1" x14ac:dyDescent="0.25">
      <c r="A11" s="6">
        <v>1994</v>
      </c>
      <c r="B11" s="7">
        <v>1898.5925053249512</v>
      </c>
      <c r="C11" s="7">
        <v>145.40749467504907</v>
      </c>
      <c r="D11" s="7">
        <v>2044.0000000000002</v>
      </c>
      <c r="E11" s="7">
        <v>0</v>
      </c>
      <c r="F11" s="7">
        <v>0.32233985433599999</v>
      </c>
      <c r="G11" s="7">
        <v>0.32233985433599999</v>
      </c>
      <c r="H11" s="7">
        <v>2043.6776601456643</v>
      </c>
      <c r="I11" s="9">
        <v>50.031969989182628</v>
      </c>
    </row>
    <row r="12" spans="1:11" ht="13.5" thickBot="1" x14ac:dyDescent="0.25">
      <c r="A12" s="6">
        <v>1995</v>
      </c>
      <c r="B12" s="7">
        <v>2064.8666310864442</v>
      </c>
      <c r="C12" s="7">
        <v>158.13336891355584</v>
      </c>
      <c r="D12" s="7">
        <v>2223</v>
      </c>
      <c r="E12" s="7">
        <v>0</v>
      </c>
      <c r="F12" s="7">
        <v>0.46233717579264</v>
      </c>
      <c r="G12" s="7">
        <v>0.46233717579264</v>
      </c>
      <c r="H12" s="7">
        <v>2222.5376628242075</v>
      </c>
      <c r="I12" s="9">
        <v>46.220300268558113</v>
      </c>
    </row>
    <row r="13" spans="1:11" ht="13.5" thickBot="1" x14ac:dyDescent="0.25">
      <c r="A13" s="6">
        <v>1996</v>
      </c>
      <c r="B13" s="7">
        <v>2204.2073492128561</v>
      </c>
      <c r="C13" s="7">
        <v>168.79265078714297</v>
      </c>
      <c r="D13" s="7">
        <v>2372.9999999999991</v>
      </c>
      <c r="E13" s="7">
        <v>0</v>
      </c>
      <c r="F13" s="7">
        <v>0.64793945903471406</v>
      </c>
      <c r="G13" s="7">
        <v>0.64793945903471406</v>
      </c>
      <c r="H13" s="7">
        <v>2372.3520605409644</v>
      </c>
      <c r="I13" s="9">
        <v>45.080734939238781</v>
      </c>
    </row>
    <row r="14" spans="1:11" ht="13.5" thickBot="1" x14ac:dyDescent="0.25">
      <c r="A14" s="6">
        <v>1997</v>
      </c>
      <c r="B14" s="7">
        <v>2268.306332034635</v>
      </c>
      <c r="C14" s="7">
        <v>173.69366796536497</v>
      </c>
      <c r="D14" s="7">
        <v>2442</v>
      </c>
      <c r="E14" s="7">
        <v>0</v>
      </c>
      <c r="F14" s="7">
        <v>0.76497478444436695</v>
      </c>
      <c r="G14" s="7">
        <v>0.76497478444436695</v>
      </c>
      <c r="H14" s="7">
        <v>2441.2350252155557</v>
      </c>
      <c r="I14" s="9">
        <v>44.81027703471382</v>
      </c>
    </row>
    <row r="15" spans="1:11" ht="13.5" thickBot="1" x14ac:dyDescent="0.25">
      <c r="A15" s="6">
        <v>1998</v>
      </c>
      <c r="B15" s="7">
        <v>2419.7125422554609</v>
      </c>
      <c r="C15" s="7">
        <v>185.2874577445391</v>
      </c>
      <c r="D15" s="7">
        <v>2605</v>
      </c>
      <c r="E15" s="7">
        <v>0</v>
      </c>
      <c r="F15" s="7">
        <v>0.81622705259992301</v>
      </c>
      <c r="G15" s="7">
        <v>0.81622705259992301</v>
      </c>
      <c r="H15" s="7">
        <v>2604.1837729474</v>
      </c>
      <c r="I15" s="9">
        <v>42.550439135876715</v>
      </c>
    </row>
    <row r="16" spans="1:11" ht="13.5" thickBot="1" x14ac:dyDescent="0.25">
      <c r="A16" s="6">
        <v>1999</v>
      </c>
      <c r="B16" s="7">
        <v>2562.7610119855694</v>
      </c>
      <c r="C16" s="7">
        <v>196.23898801443056</v>
      </c>
      <c r="D16" s="7">
        <v>2759</v>
      </c>
      <c r="E16" s="7">
        <v>0</v>
      </c>
      <c r="F16" s="7">
        <v>0.89432772407392402</v>
      </c>
      <c r="G16" s="7">
        <v>0.89432772407392402</v>
      </c>
      <c r="H16" s="7">
        <v>2758.1056722759263</v>
      </c>
      <c r="I16" s="9">
        <v>41.071374270646778</v>
      </c>
    </row>
    <row r="17" spans="1:9" ht="13.5" thickBot="1" x14ac:dyDescent="0.25">
      <c r="A17" s="6">
        <v>2000</v>
      </c>
      <c r="B17" s="7">
        <v>2496.8240106879816</v>
      </c>
      <c r="C17" s="7">
        <v>191.17598931201792</v>
      </c>
      <c r="D17" s="7">
        <v>2687.9999999999995</v>
      </c>
      <c r="E17" s="7">
        <v>0</v>
      </c>
      <c r="F17" s="7">
        <v>1.0539152308331841</v>
      </c>
      <c r="G17" s="7">
        <v>1.0539152308331841</v>
      </c>
      <c r="H17" s="7">
        <v>2686.9460847691662</v>
      </c>
      <c r="I17" s="9">
        <v>43.150022485226295</v>
      </c>
    </row>
    <row r="18" spans="1:9" ht="13.5" thickBot="1" x14ac:dyDescent="0.25">
      <c r="A18" s="6">
        <v>2001</v>
      </c>
      <c r="B18" s="7">
        <v>2308.3043207857199</v>
      </c>
      <c r="C18" s="7">
        <v>176.69567930427957</v>
      </c>
      <c r="D18" s="7">
        <v>2485.0000000899995</v>
      </c>
      <c r="E18" s="7">
        <v>0</v>
      </c>
      <c r="F18" s="7">
        <v>1.572214985724856</v>
      </c>
      <c r="G18" s="7">
        <v>1.572214985724856</v>
      </c>
      <c r="H18" s="7">
        <v>2483.4277851042748</v>
      </c>
      <c r="I18" s="9">
        <v>45.527328853857497</v>
      </c>
    </row>
    <row r="19" spans="1:9" ht="13.5" thickBot="1" x14ac:dyDescent="0.25">
      <c r="A19" s="6">
        <v>2002</v>
      </c>
      <c r="B19" s="7">
        <v>2581.4317180512862</v>
      </c>
      <c r="C19" s="7">
        <v>197.5682823708139</v>
      </c>
      <c r="D19" s="7">
        <v>2779.0000004221001</v>
      </c>
      <c r="E19" s="7">
        <v>0</v>
      </c>
      <c r="F19" s="7">
        <v>2.2113215654676011</v>
      </c>
      <c r="G19" s="7">
        <v>2.2113215654676011</v>
      </c>
      <c r="H19" s="7">
        <v>2776.7886788566325</v>
      </c>
      <c r="I19" s="9">
        <v>41.443816785130018</v>
      </c>
    </row>
    <row r="20" spans="1:9" ht="13.5" thickBot="1" x14ac:dyDescent="0.25">
      <c r="A20" s="6">
        <v>2003</v>
      </c>
      <c r="B20" s="7">
        <v>2609.3117561505346</v>
      </c>
      <c r="C20" s="7">
        <v>199.68644824084458</v>
      </c>
      <c r="D20" s="7">
        <v>2808.9982043913792</v>
      </c>
      <c r="E20" s="7">
        <v>0</v>
      </c>
      <c r="F20" s="7">
        <v>2.439063711312929</v>
      </c>
      <c r="G20" s="7">
        <v>2.439063711312929</v>
      </c>
      <c r="H20" s="7">
        <v>2806.5591406800663</v>
      </c>
      <c r="I20" s="9">
        <v>42.942140605513273</v>
      </c>
    </row>
    <row r="21" spans="1:9" ht="13.5" thickBot="1" x14ac:dyDescent="0.25">
      <c r="A21" s="6">
        <v>2004</v>
      </c>
      <c r="B21" s="7">
        <v>2482.0931631274166</v>
      </c>
      <c r="C21" s="7">
        <v>189.90505931004873</v>
      </c>
      <c r="D21" s="7">
        <v>2671.9982224374653</v>
      </c>
      <c r="E21" s="7">
        <v>0</v>
      </c>
      <c r="F21" s="7">
        <v>2.9148431528894609</v>
      </c>
      <c r="G21" s="7">
        <v>2.9148431528894609</v>
      </c>
      <c r="H21" s="7">
        <v>2669.083379284576</v>
      </c>
      <c r="I21" s="9">
        <v>46.178648613258815</v>
      </c>
    </row>
    <row r="22" spans="1:9" ht="13.5" thickBot="1" x14ac:dyDescent="0.25">
      <c r="A22" s="6">
        <v>2005</v>
      </c>
      <c r="B22" s="7">
        <v>2748.7013492782748</v>
      </c>
      <c r="C22" s="7">
        <v>210.29689093481511</v>
      </c>
      <c r="D22" s="7">
        <v>2958.99824021309</v>
      </c>
      <c r="E22" s="7">
        <v>0</v>
      </c>
      <c r="F22" s="7">
        <v>3.3111281971382098</v>
      </c>
      <c r="G22" s="7">
        <v>3.3111281971382098</v>
      </c>
      <c r="H22" s="7">
        <v>2955.6871120159517</v>
      </c>
      <c r="I22" s="9">
        <v>43.245984586925019</v>
      </c>
    </row>
    <row r="23" spans="1:9" ht="13.5" thickBot="1" x14ac:dyDescent="0.25">
      <c r="A23" s="6">
        <v>2006</v>
      </c>
      <c r="B23" s="7">
        <v>3047.0027232162679</v>
      </c>
      <c r="C23" s="7">
        <v>233.12041444767601</v>
      </c>
      <c r="D23" s="7">
        <v>3280.1231376639439</v>
      </c>
      <c r="E23" s="7">
        <v>0.21025756332831458</v>
      </c>
      <c r="F23" s="7">
        <v>3.4450185553407415</v>
      </c>
      <c r="G23" s="7">
        <v>3.6552761186690561</v>
      </c>
      <c r="H23" s="7">
        <v>3276.4678615452749</v>
      </c>
      <c r="I23" s="9">
        <v>39.829126643493872</v>
      </c>
    </row>
    <row r="24" spans="1:9" ht="13.5" thickBot="1" x14ac:dyDescent="0.25">
      <c r="A24" s="6">
        <v>2007</v>
      </c>
      <c r="B24" s="7">
        <v>2878.8421527218607</v>
      </c>
      <c r="C24" s="7">
        <v>220.24404236544387</v>
      </c>
      <c r="D24" s="7">
        <v>3099.0861950873045</v>
      </c>
      <c r="E24" s="7">
        <v>0.11147000000000018</v>
      </c>
      <c r="F24" s="7">
        <v>3.4820878727252285</v>
      </c>
      <c r="G24" s="7">
        <v>3.5935578727252286</v>
      </c>
      <c r="H24" s="7">
        <v>3095.4926372145792</v>
      </c>
      <c r="I24" s="9">
        <v>42.597643627608875</v>
      </c>
    </row>
    <row r="25" spans="1:9" ht="13.5" thickBot="1" x14ac:dyDescent="0.25">
      <c r="A25" s="6">
        <v>2008</v>
      </c>
      <c r="B25" s="7">
        <v>2866.8232850461227</v>
      </c>
      <c r="C25" s="7">
        <v>219.23100729030966</v>
      </c>
      <c r="D25" s="7">
        <v>3086.0542923364324</v>
      </c>
      <c r="E25" s="7">
        <v>7.099999999999973E-2</v>
      </c>
      <c r="F25" s="7">
        <v>4.7286911778438778</v>
      </c>
      <c r="G25" s="7">
        <v>4.7996911778438776</v>
      </c>
      <c r="H25" s="7">
        <v>3081.2546011585887</v>
      </c>
      <c r="I25" s="9">
        <v>43.129216110426768</v>
      </c>
    </row>
    <row r="26" spans="1:9" ht="13.5" thickBot="1" x14ac:dyDescent="0.25">
      <c r="A26" s="6">
        <v>2009</v>
      </c>
      <c r="B26" s="7">
        <v>2645.948354421665</v>
      </c>
      <c r="C26" s="7">
        <v>202.1121149914029</v>
      </c>
      <c r="D26" s="7">
        <v>2848.0604694130679</v>
      </c>
      <c r="E26" s="7">
        <v>0.12996617922361775</v>
      </c>
      <c r="F26" s="7">
        <v>7.2790280413621486</v>
      </c>
      <c r="G26" s="7">
        <v>7.4089942205857664</v>
      </c>
      <c r="H26" s="7">
        <v>2840.6514751924824</v>
      </c>
      <c r="I26" s="9">
        <v>45.785386563591523</v>
      </c>
    </row>
    <row r="27" spans="1:9" ht="13.5" thickBot="1" x14ac:dyDescent="0.25">
      <c r="A27" s="6">
        <v>2010</v>
      </c>
      <c r="B27" s="7">
        <v>2778.4209155993576</v>
      </c>
      <c r="C27" s="7">
        <v>211.67541071958021</v>
      </c>
      <c r="D27" s="7">
        <v>2990.0963263189378</v>
      </c>
      <c r="E27" s="7">
        <v>0.17617756332831469</v>
      </c>
      <c r="F27" s="7">
        <v>14.858175117225475</v>
      </c>
      <c r="G27" s="7">
        <v>15.034352680553789</v>
      </c>
      <c r="H27" s="7">
        <v>2975.0619736383842</v>
      </c>
      <c r="I27" s="9">
        <v>42.023119256775665</v>
      </c>
    </row>
    <row r="28" spans="1:9" ht="13.5" thickBot="1" x14ac:dyDescent="0.25">
      <c r="A28" s="6">
        <v>2011</v>
      </c>
      <c r="B28" s="7">
        <v>2657.4849855543921</v>
      </c>
      <c r="C28" s="7">
        <v>202.06576258591849</v>
      </c>
      <c r="D28" s="7">
        <v>2859.5507481403106</v>
      </c>
      <c r="E28" s="7">
        <v>0.16395477425748339</v>
      </c>
      <c r="F28" s="7">
        <v>19.386793366053222</v>
      </c>
      <c r="G28" s="7">
        <v>19.550748140310706</v>
      </c>
      <c r="H28" s="7">
        <v>2840</v>
      </c>
      <c r="I28" s="9">
        <v>44.731051976906599</v>
      </c>
    </row>
    <row r="29" spans="1:9" ht="13.5" thickBot="1" x14ac:dyDescent="0.25">
      <c r="A29" s="6">
        <v>2012</v>
      </c>
      <c r="B29" s="7">
        <v>2766.8020960330882</v>
      </c>
      <c r="C29" s="7">
        <v>210.10570313951303</v>
      </c>
      <c r="D29" s="7">
        <v>2976.9077991726012</v>
      </c>
      <c r="E29" s="7">
        <v>0.16807374020953603</v>
      </c>
      <c r="F29" s="7">
        <v>23.739725432392699</v>
      </c>
      <c r="G29" s="7">
        <v>23.907799172602235</v>
      </c>
      <c r="H29" s="7">
        <v>2952.9999999999991</v>
      </c>
      <c r="I29" s="9">
        <v>43.268343635224063</v>
      </c>
    </row>
    <row r="30" spans="1:9" ht="13.5" thickBot="1" x14ac:dyDescent="0.25">
      <c r="A30" s="6">
        <v>2013</v>
      </c>
      <c r="B30" s="7">
        <v>2792.0159615348839</v>
      </c>
      <c r="C30" s="7">
        <v>213.45440577987722</v>
      </c>
      <c r="D30" s="7">
        <v>3005.470367314761</v>
      </c>
      <c r="E30" s="7">
        <v>0.17857596615409932</v>
      </c>
      <c r="F30" s="7">
        <v>25.579928178068794</v>
      </c>
      <c r="G30" s="7">
        <v>25.758504144222893</v>
      </c>
      <c r="H30" s="7">
        <v>2979.711863170538</v>
      </c>
      <c r="I30" s="9">
        <v>42.665673724933093</v>
      </c>
    </row>
    <row r="31" spans="1:9" ht="13.5" thickBot="1" x14ac:dyDescent="0.25">
      <c r="A31" s="6">
        <v>2014</v>
      </c>
      <c r="B31" s="7">
        <v>2766.201311900255</v>
      </c>
      <c r="C31" s="7">
        <v>211.43969437146094</v>
      </c>
      <c r="D31" s="7">
        <v>2977.6410062717159</v>
      </c>
      <c r="E31" s="7">
        <v>0.17869364479246741</v>
      </c>
      <c r="F31" s="7">
        <v>27.901045306915734</v>
      </c>
      <c r="G31" s="7">
        <v>28.079738951708201</v>
      </c>
      <c r="H31" s="7">
        <v>2949.5612673200076</v>
      </c>
      <c r="I31" s="9">
        <v>43.342605764842354</v>
      </c>
    </row>
    <row r="32" spans="1:9" ht="13.5" thickBot="1" x14ac:dyDescent="0.25">
      <c r="A32" s="6">
        <v>2015</v>
      </c>
      <c r="B32" s="7">
        <v>2797.7054129276321</v>
      </c>
      <c r="C32" s="7">
        <v>213.80366199975228</v>
      </c>
      <c r="D32" s="7">
        <v>3011.5090749273845</v>
      </c>
      <c r="E32" s="7">
        <v>1.4367279094793943</v>
      </c>
      <c r="F32" s="7">
        <v>29.706935541379707</v>
      </c>
      <c r="G32" s="7">
        <v>31.143663450859101</v>
      </c>
      <c r="H32" s="7">
        <v>2980.3654114765254</v>
      </c>
      <c r="I32" s="9">
        <v>43.65890546375298</v>
      </c>
    </row>
    <row r="33" spans="1:9" ht="13.5" thickBot="1" x14ac:dyDescent="0.25">
      <c r="A33" s="6">
        <v>2016</v>
      </c>
      <c r="B33" s="7">
        <v>2808.1475234397626</v>
      </c>
      <c r="C33" s="7">
        <v>214.56361725951103</v>
      </c>
      <c r="D33" s="7">
        <v>3022.7111406992735</v>
      </c>
      <c r="E33" s="7">
        <v>1.4369316975757371</v>
      </c>
      <c r="F33" s="7">
        <v>32.189800463823616</v>
      </c>
      <c r="G33" s="7">
        <v>33.626732161399353</v>
      </c>
      <c r="H33" s="7">
        <v>2989.084408537874</v>
      </c>
      <c r="I33" s="9">
        <v>43.87132241327604</v>
      </c>
    </row>
    <row r="34" spans="1:9" ht="13.5" thickBot="1" x14ac:dyDescent="0.25">
      <c r="A34" s="6">
        <v>2017</v>
      </c>
      <c r="B34" s="7">
        <v>2827.6084044123118</v>
      </c>
      <c r="C34" s="7">
        <v>216.04306508338794</v>
      </c>
      <c r="D34" s="7">
        <v>3043.6514694956995</v>
      </c>
      <c r="E34" s="7">
        <v>1.4371192204615468</v>
      </c>
      <c r="F34" s="7">
        <v>32.889895822238429</v>
      </c>
      <c r="G34" s="7">
        <v>34.327015042699976</v>
      </c>
      <c r="H34" s="7">
        <v>3009.3244544529994</v>
      </c>
      <c r="I34" s="9">
        <v>44.382201711364495</v>
      </c>
    </row>
    <row r="35" spans="1:9" ht="13.5" thickBot="1" x14ac:dyDescent="0.25">
      <c r="A35" s="6">
        <v>2018</v>
      </c>
      <c r="B35" s="7">
        <v>2877.0357000192021</v>
      </c>
      <c r="C35" s="7">
        <v>219.81302273054632</v>
      </c>
      <c r="D35" s="7">
        <v>3096.8487227497485</v>
      </c>
      <c r="E35" s="7">
        <v>1.4373266352549265</v>
      </c>
      <c r="F35" s="7">
        <v>33.895921175106238</v>
      </c>
      <c r="G35" s="7">
        <v>35.333247810361165</v>
      </c>
      <c r="H35" s="7">
        <v>3061.5154749393873</v>
      </c>
      <c r="I35" s="9">
        <v>44.308150534525069</v>
      </c>
    </row>
    <row r="36" spans="1:9" ht="13.5" thickBot="1" x14ac:dyDescent="0.25">
      <c r="A36" s="6">
        <v>2019</v>
      </c>
      <c r="B36" s="7">
        <v>2916.6533554158191</v>
      </c>
      <c r="C36" s="7">
        <v>222.81386206618714</v>
      </c>
      <c r="D36" s="7">
        <v>3139.4672174820062</v>
      </c>
      <c r="E36" s="7">
        <v>1.4375541204699189</v>
      </c>
      <c r="F36" s="7">
        <v>36.003142953910647</v>
      </c>
      <c r="G36" s="7">
        <v>37.440697074380566</v>
      </c>
      <c r="H36" s="7">
        <v>3102.0265204076254</v>
      </c>
      <c r="I36" s="9">
        <v>44.319170249206053</v>
      </c>
    </row>
    <row r="37" spans="1:9" ht="13.5" thickBot="1" x14ac:dyDescent="0.25">
      <c r="A37" s="6">
        <v>2020</v>
      </c>
      <c r="B37" s="7">
        <v>2962.4138383819409</v>
      </c>
      <c r="C37" s="7">
        <v>226.27255080340319</v>
      </c>
      <c r="D37" s="7">
        <v>3188.6863891853441</v>
      </c>
      <c r="E37" s="7">
        <v>1.4377840846695591</v>
      </c>
      <c r="F37" s="7">
        <v>38.89995827599239</v>
      </c>
      <c r="G37" s="7">
        <v>40.337742360661949</v>
      </c>
      <c r="H37" s="7">
        <v>3148.348646824682</v>
      </c>
      <c r="I37" s="9">
        <v>44.278433846132685</v>
      </c>
    </row>
    <row r="38" spans="1:9" ht="13.5" thickBot="1" x14ac:dyDescent="0.25">
      <c r="A38" s="6">
        <v>2021</v>
      </c>
      <c r="B38" s="7">
        <v>3009.2381867637068</v>
      </c>
      <c r="C38" s="7">
        <v>229.79945314538674</v>
      </c>
      <c r="D38" s="7">
        <v>3239.0376399090937</v>
      </c>
      <c r="E38" s="7">
        <v>1.4379834617323581</v>
      </c>
      <c r="F38" s="7">
        <v>42.622939447365169</v>
      </c>
      <c r="G38" s="7">
        <v>44.060922909097528</v>
      </c>
      <c r="H38" s="7">
        <v>3194.9767169999964</v>
      </c>
      <c r="I38" s="9">
        <v>44.232496045042929</v>
      </c>
    </row>
    <row r="39" spans="1:9" ht="13.5" thickBot="1" x14ac:dyDescent="0.25">
      <c r="A39" s="6">
        <v>2022</v>
      </c>
      <c r="B39" s="7">
        <v>3021.2131868679235</v>
      </c>
      <c r="C39" s="7">
        <v>230.64095242974795</v>
      </c>
      <c r="D39" s="7">
        <v>3251.8541392976713</v>
      </c>
      <c r="E39" s="7">
        <v>1.4382264097789275</v>
      </c>
      <c r="F39" s="7">
        <v>47.337786632150376</v>
      </c>
      <c r="G39" s="7">
        <v>48.776013041929303</v>
      </c>
      <c r="H39" s="7">
        <v>3203.0781262557421</v>
      </c>
      <c r="I39" s="9">
        <v>44.708736794700393</v>
      </c>
    </row>
    <row r="40" spans="1:9" ht="13.5" thickBot="1" x14ac:dyDescent="0.25">
      <c r="A40" s="6">
        <v>2023</v>
      </c>
      <c r="B40" s="7">
        <v>3057.5663978114185</v>
      </c>
      <c r="C40" s="7">
        <v>233.33486340340258</v>
      </c>
      <c r="D40" s="7">
        <v>3290.9012612148213</v>
      </c>
      <c r="E40" s="7">
        <v>1.4384091873438365</v>
      </c>
      <c r="F40" s="7">
        <v>52.983400465398319</v>
      </c>
      <c r="G40" s="7">
        <v>54.421809652742155</v>
      </c>
      <c r="H40" s="7">
        <v>3236.4794515620792</v>
      </c>
      <c r="I40" s="9">
        <v>44.699416665807291</v>
      </c>
    </row>
    <row r="41" spans="1:9" ht="13.5" thickBot="1" x14ac:dyDescent="0.25">
      <c r="A41" s="6">
        <v>2024</v>
      </c>
      <c r="B41" s="7">
        <v>3098.2021333351759</v>
      </c>
      <c r="C41" s="7">
        <v>236.33645449797802</v>
      </c>
      <c r="D41" s="7">
        <v>3334.538587833154</v>
      </c>
      <c r="E41" s="7">
        <v>1.4385828545214281</v>
      </c>
      <c r="F41" s="7">
        <v>59.895821172748377</v>
      </c>
      <c r="G41" s="7">
        <v>61.334404027269805</v>
      </c>
      <c r="H41" s="7">
        <v>3273.204183805884</v>
      </c>
      <c r="I41" s="9">
        <v>44.654586306580939</v>
      </c>
    </row>
    <row r="42" spans="1:9" ht="13.5" thickBot="1" x14ac:dyDescent="0.25">
      <c r="A42" s="6">
        <v>2025</v>
      </c>
      <c r="B42" s="7">
        <v>3135.3786553051978</v>
      </c>
      <c r="C42" s="7">
        <v>239.05642705444299</v>
      </c>
      <c r="D42" s="7">
        <v>3374.4350823596405</v>
      </c>
      <c r="E42" s="7">
        <v>1.4387381632831904</v>
      </c>
      <c r="F42" s="7">
        <v>67.84370865164901</v>
      </c>
      <c r="G42" s="7">
        <v>69.2824468149322</v>
      </c>
      <c r="H42" s="7">
        <v>3305.1526355447086</v>
      </c>
      <c r="I42" s="9">
        <v>44.612150632847403</v>
      </c>
    </row>
    <row r="43" spans="1:9" ht="13.5" thickBot="1" x14ac:dyDescent="0.25">
      <c r="A43" s="6">
        <v>2026</v>
      </c>
      <c r="B43" s="7">
        <v>3172.5925135142897</v>
      </c>
      <c r="C43" s="7">
        <v>241.75512666045211</v>
      </c>
      <c r="D43" s="7">
        <v>3414.3476401747421</v>
      </c>
      <c r="E43" s="7">
        <v>1.4388671885892137</v>
      </c>
      <c r="F43" s="7">
        <v>77.293077084586628</v>
      </c>
      <c r="G43" s="7">
        <v>78.731944273175841</v>
      </c>
      <c r="H43" s="7">
        <v>3335.6156959015661</v>
      </c>
      <c r="I43" s="9">
        <v>44.552874270268305</v>
      </c>
    </row>
    <row r="44" spans="1:9" x14ac:dyDescent="0.2">
      <c r="A44" s="20" t="s">
        <v>0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20" t="s">
        <v>45</v>
      </c>
      <c r="B45" s="20"/>
      <c r="C45" s="20"/>
      <c r="D45" s="20"/>
      <c r="E45" s="20"/>
      <c r="F45" s="20"/>
      <c r="G45" s="20"/>
      <c r="H45" s="20"/>
      <c r="I45" s="20"/>
    </row>
    <row r="46" spans="1:9" ht="14.1" customHeight="1" x14ac:dyDescent="0.2">
      <c r="A46" s="4"/>
    </row>
    <row r="47" spans="1:9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8" t="s">
        <v>26</v>
      </c>
      <c r="B48" s="12">
        <f>EXP((LN(B17/B7)/10))-1</f>
        <v>2.0517763092569474E-2</v>
      </c>
      <c r="C48" s="12">
        <f t="shared" ref="C48:I48" si="0">EXP((LN(C17/C7)/10))-1</f>
        <v>2.0474678615717945E-2</v>
      </c>
      <c r="D48" s="12">
        <f t="shared" si="0"/>
        <v>2.0514698176538282E-2</v>
      </c>
      <c r="E48" s="13" t="s">
        <v>61</v>
      </c>
      <c r="F48" s="13" t="s">
        <v>61</v>
      </c>
      <c r="G48" s="13" t="s">
        <v>61</v>
      </c>
      <c r="H48" s="12">
        <f t="shared" si="0"/>
        <v>2.0474678615717945E-2</v>
      </c>
      <c r="I48" s="12">
        <f t="shared" si="0"/>
        <v>-6.9539994242496794E-3</v>
      </c>
    </row>
    <row r="49" spans="1:9" x14ac:dyDescent="0.2">
      <c r="A49" s="8" t="s">
        <v>46</v>
      </c>
      <c r="B49" s="12">
        <f>EXP((LN(B30/B17)/13))-1</f>
        <v>8.6327703084401186E-3</v>
      </c>
      <c r="C49" s="12">
        <f t="shared" ref="C49:I49" si="1">EXP((LN(C30/C17)/13))-1</f>
        <v>8.5151912755057069E-3</v>
      </c>
      <c r="D49" s="12">
        <f t="shared" si="1"/>
        <v>8.6244132811936769E-3</v>
      </c>
      <c r="E49" s="13" t="s">
        <v>61</v>
      </c>
      <c r="F49" s="12">
        <f t="shared" si="1"/>
        <v>0.27804358450097033</v>
      </c>
      <c r="G49" s="12">
        <f t="shared" si="1"/>
        <v>0.27872770196140451</v>
      </c>
      <c r="H49" s="12">
        <f t="shared" si="1"/>
        <v>7.987216778137407E-3</v>
      </c>
      <c r="I49" s="12">
        <f t="shared" si="1"/>
        <v>-8.679489384522121E-4</v>
      </c>
    </row>
    <row r="50" spans="1:9" x14ac:dyDescent="0.2">
      <c r="A50" s="8" t="s">
        <v>47</v>
      </c>
      <c r="B50" s="12">
        <f>EXP((LN(B32/B30)/2))-1</f>
        <v>1.0183602081721421E-3</v>
      </c>
      <c r="C50" s="12">
        <f t="shared" ref="C50:I50" si="2">EXP((LN(C32/C30)/2))-1</f>
        <v>8.1777059422516452E-4</v>
      </c>
      <c r="D50" s="12">
        <f t="shared" si="2"/>
        <v>1.0041152660122954E-3</v>
      </c>
      <c r="E50" s="12">
        <f t="shared" si="2"/>
        <v>1.8364540986802695</v>
      </c>
      <c r="F50" s="12">
        <f t="shared" si="2"/>
        <v>7.7653804737602972E-2</v>
      </c>
      <c r="G50" s="12">
        <f t="shared" si="2"/>
        <v>9.9574170034117282E-2</v>
      </c>
      <c r="H50" s="12">
        <f t="shared" si="2"/>
        <v>1.096603470058799E-4</v>
      </c>
      <c r="I50" s="12">
        <f t="shared" si="2"/>
        <v>1.1572741150486454E-2</v>
      </c>
    </row>
    <row r="51" spans="1:9" x14ac:dyDescent="0.2">
      <c r="A51" s="8" t="s">
        <v>63</v>
      </c>
      <c r="B51" s="12">
        <f>EXP((LN(B43/B30)/13))-1</f>
        <v>9.8780986788675751E-3</v>
      </c>
      <c r="C51" s="12">
        <f t="shared" ref="C51:I51" si="3">EXP((LN(C43/C30)/13))-1</f>
        <v>9.6230906163226049E-3</v>
      </c>
      <c r="D51" s="12">
        <f t="shared" si="3"/>
        <v>9.8600129769330636E-3</v>
      </c>
      <c r="E51" s="12">
        <f t="shared" si="3"/>
        <v>0.17410656237978261</v>
      </c>
      <c r="F51" s="12">
        <f t="shared" si="3"/>
        <v>8.8783765568311912E-2</v>
      </c>
      <c r="G51" s="12">
        <f t="shared" si="3"/>
        <v>8.9746318659636559E-2</v>
      </c>
      <c r="H51" s="12">
        <f t="shared" si="3"/>
        <v>8.717056728657635E-3</v>
      </c>
      <c r="I51" s="12">
        <f t="shared" si="3"/>
        <v>3.334930608329012E-3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workbookViewId="0">
      <selection activeCell="A4" sqref="A4:H4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22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22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  <c r="I4" s="17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54</v>
      </c>
      <c r="H6" s="5" t="s">
        <v>55</v>
      </c>
    </row>
    <row r="7" spans="1:11" ht="13.5" thickBot="1" x14ac:dyDescent="0.25">
      <c r="A7" s="6">
        <v>2013</v>
      </c>
      <c r="B7" s="7">
        <v>2979.711863170538</v>
      </c>
      <c r="C7" s="10">
        <v>1.044</v>
      </c>
      <c r="D7" s="7">
        <v>3110.8191851500419</v>
      </c>
      <c r="E7" s="10">
        <v>1.095</v>
      </c>
      <c r="F7" s="7">
        <v>3262.784490171739</v>
      </c>
      <c r="G7" s="10">
        <v>1.1419999999999999</v>
      </c>
      <c r="H7" s="7">
        <v>3402.8309477407543</v>
      </c>
    </row>
    <row r="8" spans="1:11" ht="13.5" thickBot="1" x14ac:dyDescent="0.25">
      <c r="A8" s="6">
        <v>2014</v>
      </c>
      <c r="B8" s="7">
        <v>2949.5612673200076</v>
      </c>
      <c r="C8" s="10">
        <v>1.044</v>
      </c>
      <c r="D8" s="7">
        <v>3079.3419630820881</v>
      </c>
      <c r="E8" s="10">
        <v>1.095</v>
      </c>
      <c r="F8" s="7">
        <v>3229.7695877154083</v>
      </c>
      <c r="G8" s="10">
        <v>1.1419999999999999</v>
      </c>
      <c r="H8" s="7">
        <v>3368.3989672794482</v>
      </c>
    </row>
    <row r="9" spans="1:11" ht="13.5" thickBot="1" x14ac:dyDescent="0.25">
      <c r="A9" s="6">
        <v>2015</v>
      </c>
      <c r="B9" s="7">
        <v>2980.3654114765254</v>
      </c>
      <c r="C9" s="10">
        <v>1.044</v>
      </c>
      <c r="D9" s="7">
        <v>3111.5014895814925</v>
      </c>
      <c r="E9" s="10">
        <v>1.095</v>
      </c>
      <c r="F9" s="7">
        <v>3263.5001255667953</v>
      </c>
      <c r="G9" s="10">
        <v>1.1419999999999999</v>
      </c>
      <c r="H9" s="7">
        <v>3403.5772999061919</v>
      </c>
    </row>
    <row r="10" spans="1:11" ht="13.5" thickBot="1" x14ac:dyDescent="0.25">
      <c r="A10" s="6">
        <v>2016</v>
      </c>
      <c r="B10" s="7">
        <v>2989.084408537874</v>
      </c>
      <c r="C10" s="10">
        <v>1.044</v>
      </c>
      <c r="D10" s="7">
        <v>3120.6041225135405</v>
      </c>
      <c r="E10" s="10">
        <v>1.095</v>
      </c>
      <c r="F10" s="7">
        <v>3273.0474273489717</v>
      </c>
      <c r="G10" s="10">
        <v>1.1419999999999999</v>
      </c>
      <c r="H10" s="7">
        <v>3413.5343945502518</v>
      </c>
    </row>
    <row r="11" spans="1:11" ht="13.5" thickBot="1" x14ac:dyDescent="0.25">
      <c r="A11" s="6">
        <v>2017</v>
      </c>
      <c r="B11" s="7">
        <v>3009.3244544529994</v>
      </c>
      <c r="C11" s="10">
        <v>1.044</v>
      </c>
      <c r="D11" s="7">
        <v>3141.7347304489313</v>
      </c>
      <c r="E11" s="10">
        <v>1.095</v>
      </c>
      <c r="F11" s="7">
        <v>3295.2102776260344</v>
      </c>
      <c r="G11" s="10">
        <v>1.1419999999999999</v>
      </c>
      <c r="H11" s="7">
        <v>3436.6485269853251</v>
      </c>
    </row>
    <row r="12" spans="1:11" ht="13.5" thickBot="1" x14ac:dyDescent="0.25">
      <c r="A12" s="6">
        <v>2018</v>
      </c>
      <c r="B12" s="7">
        <v>3061.5154749393869</v>
      </c>
      <c r="C12" s="10">
        <v>1.044</v>
      </c>
      <c r="D12" s="7">
        <v>3196.22215583672</v>
      </c>
      <c r="E12" s="10">
        <v>1.095</v>
      </c>
      <c r="F12" s="7">
        <v>3352.3594450586284</v>
      </c>
      <c r="G12" s="10">
        <v>1.1419999999999999</v>
      </c>
      <c r="H12" s="7">
        <v>3496.2506723807796</v>
      </c>
    </row>
    <row r="13" spans="1:11" ht="13.5" thickBot="1" x14ac:dyDescent="0.25">
      <c r="A13" s="6">
        <v>2019</v>
      </c>
      <c r="B13" s="7">
        <v>3102.0265204076254</v>
      </c>
      <c r="C13" s="10">
        <v>1.044</v>
      </c>
      <c r="D13" s="7">
        <v>3238.5156873055612</v>
      </c>
      <c r="E13" s="10">
        <v>1.095</v>
      </c>
      <c r="F13" s="7">
        <v>3396.7190398463499</v>
      </c>
      <c r="G13" s="10">
        <v>1.1419999999999999</v>
      </c>
      <c r="H13" s="7">
        <v>3542.514286305508</v>
      </c>
    </row>
    <row r="14" spans="1:11" ht="13.5" thickBot="1" x14ac:dyDescent="0.25">
      <c r="A14" s="6">
        <v>2020</v>
      </c>
      <c r="B14" s="7">
        <v>3148.348646824682</v>
      </c>
      <c r="C14" s="10">
        <v>1.044</v>
      </c>
      <c r="D14" s="7">
        <v>3286.8759872849682</v>
      </c>
      <c r="E14" s="10">
        <v>1.095</v>
      </c>
      <c r="F14" s="7">
        <v>3447.4417682730268</v>
      </c>
      <c r="G14" s="10">
        <v>1.1419999999999999</v>
      </c>
      <c r="H14" s="7">
        <v>3595.4141546737865</v>
      </c>
    </row>
    <row r="15" spans="1:11" ht="13.5" thickBot="1" x14ac:dyDescent="0.25">
      <c r="A15" s="6">
        <v>2021</v>
      </c>
      <c r="B15" s="7">
        <v>3194.9767169999964</v>
      </c>
      <c r="C15" s="10">
        <v>1.044</v>
      </c>
      <c r="D15" s="7">
        <v>3335.5556925479964</v>
      </c>
      <c r="E15" s="10">
        <v>1.095</v>
      </c>
      <c r="F15" s="7">
        <v>3498.4995051149958</v>
      </c>
      <c r="G15" s="10">
        <v>1.1419999999999999</v>
      </c>
      <c r="H15" s="7">
        <v>3648.6634108139956</v>
      </c>
    </row>
    <row r="16" spans="1:11" ht="13.5" thickBot="1" x14ac:dyDescent="0.25">
      <c r="A16" s="6">
        <v>2022</v>
      </c>
      <c r="B16" s="7">
        <v>3203.0781262557421</v>
      </c>
      <c r="C16" s="10">
        <v>1.044</v>
      </c>
      <c r="D16" s="7">
        <v>3344.013563810995</v>
      </c>
      <c r="E16" s="10">
        <v>1.095</v>
      </c>
      <c r="F16" s="7">
        <v>3507.3705482500377</v>
      </c>
      <c r="G16" s="10">
        <v>1.1419999999999999</v>
      </c>
      <c r="H16" s="7">
        <v>3657.915220184057</v>
      </c>
    </row>
    <row r="17" spans="1:8" ht="13.5" thickBot="1" x14ac:dyDescent="0.25">
      <c r="A17" s="6">
        <v>2023</v>
      </c>
      <c r="B17" s="7">
        <v>3236.4794515620792</v>
      </c>
      <c r="C17" s="10">
        <v>1.044</v>
      </c>
      <c r="D17" s="7">
        <v>3378.8845474308109</v>
      </c>
      <c r="E17" s="10">
        <v>1.095</v>
      </c>
      <c r="F17" s="7">
        <v>3543.9449994604765</v>
      </c>
      <c r="G17" s="10">
        <v>1.1419999999999999</v>
      </c>
      <c r="H17" s="7">
        <v>3696.0595336838942</v>
      </c>
    </row>
    <row r="18" spans="1:8" ht="13.5" thickBot="1" x14ac:dyDescent="0.25">
      <c r="A18" s="6">
        <v>2024</v>
      </c>
      <c r="B18" s="7">
        <v>3273.204183805884</v>
      </c>
      <c r="C18" s="10">
        <v>1.044</v>
      </c>
      <c r="D18" s="7">
        <v>3417.225167893343</v>
      </c>
      <c r="E18" s="10">
        <v>1.095</v>
      </c>
      <c r="F18" s="7">
        <v>3584.158581267443</v>
      </c>
      <c r="G18" s="10">
        <v>1.1419999999999999</v>
      </c>
      <c r="H18" s="7">
        <v>3737.9991779063193</v>
      </c>
    </row>
    <row r="19" spans="1:8" ht="13.5" thickBot="1" x14ac:dyDescent="0.25">
      <c r="A19" s="6">
        <v>2025</v>
      </c>
      <c r="B19" s="7">
        <v>3305.1526355447086</v>
      </c>
      <c r="C19" s="10">
        <v>1.044</v>
      </c>
      <c r="D19" s="7">
        <v>3450.5793515086757</v>
      </c>
      <c r="E19" s="10">
        <v>1.095</v>
      </c>
      <c r="F19" s="7">
        <v>3619.142135921456</v>
      </c>
      <c r="G19" s="10">
        <v>1.1419999999999999</v>
      </c>
      <c r="H19" s="7">
        <v>3774.484309792057</v>
      </c>
    </row>
    <row r="20" spans="1:8" ht="14.1" customHeight="1" thickBot="1" x14ac:dyDescent="0.25">
      <c r="A20" s="6">
        <v>2026</v>
      </c>
      <c r="B20" s="7">
        <v>3335.6156959015657</v>
      </c>
      <c r="C20" s="10">
        <v>1.044</v>
      </c>
      <c r="D20" s="7">
        <v>3482.3827865212347</v>
      </c>
      <c r="E20" s="10">
        <v>1.095</v>
      </c>
      <c r="F20" s="7">
        <v>3652.4991870122144</v>
      </c>
      <c r="G20" s="10">
        <v>1.1419999999999999</v>
      </c>
      <c r="H20" s="7">
        <v>3809.2731247195875</v>
      </c>
    </row>
  </sheetData>
  <mergeCells count="4">
    <mergeCell ref="A4:H4"/>
    <mergeCell ref="A2:H2"/>
    <mergeCell ref="A1:H1"/>
    <mergeCell ref="A3:H3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22"/>
      <c r="J2" s="22"/>
      <c r="K2" s="22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1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13</v>
      </c>
      <c r="C6" s="5" t="s">
        <v>15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22</v>
      </c>
    </row>
    <row r="7" spans="1:11" ht="13.5" thickBot="1" x14ac:dyDescent="0.25">
      <c r="A7" s="6">
        <v>1990</v>
      </c>
      <c r="B7" s="7">
        <f>'Form 1.1-Low'!B7-'Form 1.1b-Low'!B7</f>
        <v>0</v>
      </c>
      <c r="C7" s="7">
        <f>'Form 1.1-Low'!D7-'Form 1.1b-Low'!C7</f>
        <v>0</v>
      </c>
      <c r="D7" s="7">
        <f>'Form 1.1-Low'!F7-'Form 1.1b-Low'!D7</f>
        <v>0</v>
      </c>
      <c r="E7" s="7">
        <f>'Form 1.1-Low'!G7-'Form 1.1b-Low'!E7</f>
        <v>0</v>
      </c>
      <c r="F7" s="7">
        <f>'Form 1.1-Low'!H7-'Form 1.1b-Low'!F7</f>
        <v>0</v>
      </c>
      <c r="G7" s="7">
        <f>'Form 1.1-Low'!I7-'Form 1.1b-Low'!G7</f>
        <v>0</v>
      </c>
      <c r="H7" s="7">
        <f>SUM(B7:G7)</f>
        <v>0</v>
      </c>
    </row>
    <row r="8" spans="1:11" ht="13.5" thickBot="1" x14ac:dyDescent="0.25">
      <c r="A8" s="6">
        <v>1991</v>
      </c>
      <c r="B8" s="7">
        <f>'Form 1.1-Low'!B8-'Form 1.1b-Low'!B8</f>
        <v>0</v>
      </c>
      <c r="C8" s="7">
        <f>'Form 1.1-Low'!D8-'Form 1.1b-Low'!C8</f>
        <v>0</v>
      </c>
      <c r="D8" s="7">
        <f>'Form 1.1-Low'!F8-'Form 1.1b-Low'!D8</f>
        <v>0</v>
      </c>
      <c r="E8" s="7">
        <f>'Form 1.1-Low'!G8-'Form 1.1b-Low'!E8</f>
        <v>0</v>
      </c>
      <c r="F8" s="7">
        <f>'Form 1.1-Low'!H8-'Form 1.1b-Low'!F8</f>
        <v>0</v>
      </c>
      <c r="G8" s="7">
        <f>'Form 1.1-Low'!I8-'Form 1.1b-Low'!G8</f>
        <v>0</v>
      </c>
      <c r="H8" s="7">
        <f t="shared" ref="H8:H43" si="0">SUM(B8:G8)</f>
        <v>0</v>
      </c>
    </row>
    <row r="9" spans="1:11" ht="13.5" thickBot="1" x14ac:dyDescent="0.25">
      <c r="A9" s="6">
        <v>1992</v>
      </c>
      <c r="B9" s="7">
        <f>'Form 1.1-Low'!B9-'Form 1.1b-Low'!B9</f>
        <v>3.5484384998198948E-3</v>
      </c>
      <c r="C9" s="7">
        <f>'Form 1.1-Low'!D9-'Form 1.1b-Low'!C9</f>
        <v>8.279689832306758E-3</v>
      </c>
      <c r="D9" s="7">
        <f>'Form 1.1-Low'!F9-'Form 1.1b-Low'!D9</f>
        <v>1.6582747392703823E-3</v>
      </c>
      <c r="E9" s="7">
        <f>'Form 1.1-Low'!G9-'Form 1.1b-Low'!E9</f>
        <v>9.1109999999900992E-3</v>
      </c>
      <c r="F9" s="7">
        <f>'Form 1.1-Low'!H9-'Form 1.1b-Low'!F9</f>
        <v>0</v>
      </c>
      <c r="G9" s="7">
        <f>'Form 1.1-Low'!I9-'Form 1.1b-Low'!G9</f>
        <v>0</v>
      </c>
      <c r="H9" s="7">
        <f t="shared" si="0"/>
        <v>2.2597403071387134E-2</v>
      </c>
    </row>
    <row r="10" spans="1:11" ht="13.5" thickBot="1" x14ac:dyDescent="0.25">
      <c r="A10" s="6">
        <v>1993</v>
      </c>
      <c r="B10" s="7">
        <f>'Form 1.1-Low'!B10-'Form 1.1b-Low'!B10</f>
        <v>5.6511486191084259E-3</v>
      </c>
      <c r="C10" s="7">
        <f>'Form 1.1-Low'!D10-'Form 1.1b-Low'!C10</f>
        <v>1.318601344473791E-2</v>
      </c>
      <c r="D10" s="7">
        <f>'Form 1.1-Low'!F10-'Form 1.1b-Low'!D10</f>
        <v>7.3164005514172459E-3</v>
      </c>
      <c r="E10" s="7">
        <f>'Form 1.1-Low'!G10-'Form 1.1b-Low'!E10</f>
        <v>7.5179999999903657E-3</v>
      </c>
      <c r="F10" s="7">
        <f>'Form 1.1-Low'!H10-'Form 1.1b-Low'!F10</f>
        <v>0</v>
      </c>
      <c r="G10" s="7">
        <f>'Form 1.1-Low'!I10-'Form 1.1b-Low'!G10</f>
        <v>0</v>
      </c>
      <c r="H10" s="7">
        <f t="shared" si="0"/>
        <v>3.3671562615253947E-2</v>
      </c>
    </row>
    <row r="11" spans="1:11" ht="13.5" thickBot="1" x14ac:dyDescent="0.25">
      <c r="A11" s="6">
        <v>1994</v>
      </c>
      <c r="B11" s="7">
        <f>'Form 1.1-Low'!B11-'Form 1.1b-Low'!B11</f>
        <v>0.23964903218666223</v>
      </c>
      <c r="C11" s="7">
        <f>'Form 1.1-Low'!D11-'Form 1.1b-Low'!C11</f>
        <v>0.55918107510251502</v>
      </c>
      <c r="D11" s="7">
        <f>'Form 1.1-Low'!F11-'Form 1.1b-Low'!D11</f>
        <v>3.5515933445367409E-2</v>
      </c>
      <c r="E11" s="7">
        <f>'Form 1.1-Low'!G11-'Form 1.1b-Low'!E11</f>
        <v>4.6999999999997044E-3</v>
      </c>
      <c r="F11" s="7">
        <f>'Form 1.1-Low'!H11-'Form 1.1b-Low'!F11</f>
        <v>0</v>
      </c>
      <c r="G11" s="7">
        <f>'Form 1.1-Low'!I11-'Form 1.1b-Low'!G11</f>
        <v>0</v>
      </c>
      <c r="H11" s="7">
        <f t="shared" si="0"/>
        <v>0.83904604073454436</v>
      </c>
    </row>
    <row r="12" spans="1:11" ht="13.5" thickBot="1" x14ac:dyDescent="0.25">
      <c r="A12" s="6">
        <v>1995</v>
      </c>
      <c r="B12" s="7">
        <f>'Form 1.1-Low'!B12-'Form 1.1b-Low'!B12</f>
        <v>0.48382682489727813</v>
      </c>
      <c r="C12" s="7">
        <f>'Form 1.1-Low'!D12-'Form 1.1b-Low'!C12</f>
        <v>1.128929258093649</v>
      </c>
      <c r="D12" s="7">
        <f>'Form 1.1-Low'!F12-'Form 1.1b-Low'!D12</f>
        <v>3.1725308839440913E-3</v>
      </c>
      <c r="E12" s="7">
        <f>'Form 1.1-Low'!G12-'Form 1.1b-Low'!E12</f>
        <v>-6.3360000000045602E-3</v>
      </c>
      <c r="F12" s="7">
        <f>'Form 1.1-Low'!H12-'Form 1.1b-Low'!F12</f>
        <v>0</v>
      </c>
      <c r="G12" s="7">
        <f>'Form 1.1-Low'!I12-'Form 1.1b-Low'!G12</f>
        <v>0</v>
      </c>
      <c r="H12" s="7">
        <f t="shared" si="0"/>
        <v>1.6095926138748666</v>
      </c>
    </row>
    <row r="13" spans="1:11" ht="13.5" thickBot="1" x14ac:dyDescent="0.25">
      <c r="A13" s="6">
        <v>1996</v>
      </c>
      <c r="B13" s="7">
        <f>'Form 1.1-Low'!B13-'Form 1.1b-Low'!B13</f>
        <v>0.68276102522077053</v>
      </c>
      <c r="C13" s="7">
        <f>'Form 1.1-Low'!D13-'Form 1.1b-Low'!C13</f>
        <v>1.5931090588469488</v>
      </c>
      <c r="D13" s="7">
        <f>'Form 1.1-Low'!F13-'Form 1.1b-Low'!D13</f>
        <v>2.4732805248731893E-2</v>
      </c>
      <c r="E13" s="7">
        <f>'Form 1.1-Low'!G13-'Form 1.1b-Low'!E13</f>
        <v>-3.1240000000138934E-3</v>
      </c>
      <c r="F13" s="7">
        <f>'Form 1.1-Low'!H13-'Form 1.1b-Low'!F13</f>
        <v>0</v>
      </c>
      <c r="G13" s="7">
        <f>'Form 1.1-Low'!I13-'Form 1.1b-Low'!G13</f>
        <v>0</v>
      </c>
      <c r="H13" s="7">
        <f t="shared" si="0"/>
        <v>2.2974788893164373</v>
      </c>
    </row>
    <row r="14" spans="1:11" ht="13.5" thickBot="1" x14ac:dyDescent="0.25">
      <c r="A14" s="6">
        <v>1997</v>
      </c>
      <c r="B14" s="7">
        <f>'Form 1.1-Low'!B14-'Form 1.1b-Low'!B14</f>
        <v>0.85141849559840921</v>
      </c>
      <c r="C14" s="7">
        <f>'Form 1.1-Low'!D14-'Form 1.1b-Low'!C14</f>
        <v>1.9866431563946207</v>
      </c>
      <c r="D14" s="7">
        <f>'Form 1.1-Low'!F14-'Form 1.1b-Low'!D14</f>
        <v>-1.1664792210467567E-2</v>
      </c>
      <c r="E14" s="7">
        <f>'Form 1.1-Low'!G14-'Form 1.1b-Low'!E14</f>
        <v>1.820999999992523E-3</v>
      </c>
      <c r="F14" s="7">
        <f>'Form 1.1-Low'!H14-'Form 1.1b-Low'!F14</f>
        <v>0</v>
      </c>
      <c r="G14" s="7">
        <f>'Form 1.1-Low'!I14-'Form 1.1b-Low'!G14</f>
        <v>0</v>
      </c>
      <c r="H14" s="7">
        <f t="shared" si="0"/>
        <v>2.8282178597825549</v>
      </c>
    </row>
    <row r="15" spans="1:11" ht="13.5" thickBot="1" x14ac:dyDescent="0.25">
      <c r="A15" s="6">
        <v>1998</v>
      </c>
      <c r="B15" s="7">
        <f>'Form 1.1-Low'!B15-'Form 1.1b-Low'!B15</f>
        <v>0.94115421860533388</v>
      </c>
      <c r="C15" s="7">
        <f>'Form 1.1-Low'!D15-'Form 1.1b-Low'!C15</f>
        <v>2.1960265100783545</v>
      </c>
      <c r="D15" s="7">
        <f>'Form 1.1-Low'!F15-'Form 1.1b-Low'!D15</f>
        <v>4.7894186003532013E-3</v>
      </c>
      <c r="E15" s="7">
        <f>'Form 1.1-Low'!G15-'Form 1.1b-Low'!E15</f>
        <v>8.6799999996856059E-4</v>
      </c>
      <c r="F15" s="7">
        <f>'Form 1.1-Low'!H15-'Form 1.1b-Low'!F15</f>
        <v>0</v>
      </c>
      <c r="G15" s="7">
        <f>'Form 1.1-Low'!I15-'Form 1.1b-Low'!G15</f>
        <v>0</v>
      </c>
      <c r="H15" s="7">
        <f t="shared" si="0"/>
        <v>3.1428381472840101</v>
      </c>
    </row>
    <row r="16" spans="1:11" ht="13.5" thickBot="1" x14ac:dyDescent="0.25">
      <c r="A16" s="6">
        <v>1999</v>
      </c>
      <c r="B16" s="7">
        <f>'Form 1.1-Low'!B16-'Form 1.1b-Low'!B16</f>
        <v>1.0220916343960198</v>
      </c>
      <c r="C16" s="7">
        <f>'Form 1.1-Low'!D16-'Form 1.1b-Low'!C16</f>
        <v>2.3827857089086137</v>
      </c>
      <c r="D16" s="7">
        <f>'Form 1.1-Low'!F16-'Form 1.1b-Low'!D16</f>
        <v>-4.8064222344237351E-3</v>
      </c>
      <c r="E16" s="7">
        <f>'Form 1.1-Low'!G16-'Form 1.1b-Low'!E16</f>
        <v>1.6800000000216642E-4</v>
      </c>
      <c r="F16" s="7">
        <f>'Form 1.1-Low'!H16-'Form 1.1b-Low'!F16</f>
        <v>0</v>
      </c>
      <c r="G16" s="7">
        <f>'Form 1.1-Low'!I16-'Form 1.1b-Low'!G16</f>
        <v>0</v>
      </c>
      <c r="H16" s="7">
        <f t="shared" si="0"/>
        <v>3.400238921070212</v>
      </c>
    </row>
    <row r="17" spans="1:8" ht="13.5" thickBot="1" x14ac:dyDescent="0.25">
      <c r="A17" s="6">
        <v>2000</v>
      </c>
      <c r="B17" s="7">
        <f>'Form 1.1-Low'!B17-'Form 1.1b-Low'!B17</f>
        <v>1.17444535490813</v>
      </c>
      <c r="C17" s="7">
        <f>'Form 1.1-Low'!D17-'Form 1.1b-Low'!C17</f>
        <v>2.7377305348472873</v>
      </c>
      <c r="D17" s="7">
        <f>'Form 1.1-Low'!F17-'Form 1.1b-Low'!D17</f>
        <v>-1.2254539179821222E-3</v>
      </c>
      <c r="E17" s="7">
        <f>'Form 1.1-Low'!G17-'Form 1.1b-Low'!E17</f>
        <v>-4.7092063705633791E-3</v>
      </c>
      <c r="F17" s="7">
        <f>'Form 1.1-Low'!H17-'Form 1.1b-Low'!F17</f>
        <v>0</v>
      </c>
      <c r="G17" s="7">
        <f>'Form 1.1-Low'!I17-'Form 1.1b-Low'!G17</f>
        <v>0</v>
      </c>
      <c r="H17" s="7">
        <f t="shared" si="0"/>
        <v>3.9062412294668718</v>
      </c>
    </row>
    <row r="18" spans="1:8" ht="13.5" thickBot="1" x14ac:dyDescent="0.25">
      <c r="A18" s="6">
        <v>2001</v>
      </c>
      <c r="B18" s="7">
        <f>'Form 1.1-Low'!B18-'Form 1.1b-Low'!B18</f>
        <v>1.6278357143396534</v>
      </c>
      <c r="C18" s="7">
        <f>'Form 1.1-Low'!D18-'Form 1.1b-Low'!C18</f>
        <v>3.7934986813447722</v>
      </c>
      <c r="D18" s="7">
        <f>'Form 1.1-Low'!F18-'Form 1.1b-Low'!D18</f>
        <v>-1.0291290785062301E-2</v>
      </c>
      <c r="E18" s="7">
        <f>'Form 1.1-Low'!G18-'Form 1.1b-Low'!E18</f>
        <v>-8.1616861822624287E-3</v>
      </c>
      <c r="F18" s="7">
        <f>'Form 1.1-Low'!H18-'Form 1.1b-Low'!F18</f>
        <v>0</v>
      </c>
      <c r="G18" s="7">
        <f>'Form 1.1-Low'!I18-'Form 1.1b-Low'!G18</f>
        <v>0</v>
      </c>
      <c r="H18" s="7">
        <f t="shared" si="0"/>
        <v>5.4028814187171008</v>
      </c>
    </row>
    <row r="19" spans="1:8" ht="13.5" thickBot="1" x14ac:dyDescent="0.25">
      <c r="A19" s="6">
        <v>2002</v>
      </c>
      <c r="B19" s="7">
        <f>'Form 1.1-Low'!B19-'Form 1.1b-Low'!B19</f>
        <v>2.3284531333461018</v>
      </c>
      <c r="C19" s="7">
        <f>'Form 1.1-Low'!D19-'Form 1.1b-Low'!C19</f>
        <v>5.4125525164467945</v>
      </c>
      <c r="D19" s="7">
        <f>'Form 1.1-Low'!F19-'Form 1.1b-Low'!D19</f>
        <v>-4.4269243562666816E-3</v>
      </c>
      <c r="E19" s="7">
        <f>'Form 1.1-Low'!G19-'Form 1.1b-Low'!E19</f>
        <v>-3.5290560404632743E-4</v>
      </c>
      <c r="F19" s="7">
        <f>'Form 1.1-Low'!H19-'Form 1.1b-Low'!F19</f>
        <v>0</v>
      </c>
      <c r="G19" s="7">
        <f>'Form 1.1-Low'!I19-'Form 1.1b-Low'!G19</f>
        <v>0</v>
      </c>
      <c r="H19" s="7">
        <f t="shared" si="0"/>
        <v>7.7362258198325833</v>
      </c>
    </row>
    <row r="20" spans="1:8" ht="13.5" thickBot="1" x14ac:dyDescent="0.25">
      <c r="A20" s="6">
        <v>2003</v>
      </c>
      <c r="B20" s="7">
        <f>'Form 1.1-Low'!B20-'Form 1.1b-Low'!B20</f>
        <v>2.95318460600447</v>
      </c>
      <c r="C20" s="7">
        <f>'Form 1.1-Low'!D20-'Form 1.1b-Low'!C20</f>
        <v>6.3181680053203308</v>
      </c>
      <c r="D20" s="7">
        <f>'Form 1.1-Low'!F20-'Form 1.1b-Low'!D20</f>
        <v>2.8113661992392736E-3</v>
      </c>
      <c r="E20" s="7">
        <f>'Form 1.1-Low'!G20-'Form 1.1b-Low'!E20</f>
        <v>3.8931270198077073E-3</v>
      </c>
      <c r="F20" s="7">
        <f>'Form 1.1-Low'!H20-'Form 1.1b-Low'!F20</f>
        <v>0</v>
      </c>
      <c r="G20" s="7">
        <f>'Form 1.1-Low'!I20-'Form 1.1b-Low'!G20</f>
        <v>0</v>
      </c>
      <c r="H20" s="7">
        <f t="shared" si="0"/>
        <v>9.2780571045438478</v>
      </c>
    </row>
    <row r="21" spans="1:8" ht="13.5" thickBot="1" x14ac:dyDescent="0.25">
      <c r="A21" s="6">
        <v>2004</v>
      </c>
      <c r="B21" s="7">
        <f>'Form 1.1-Low'!B21-'Form 1.1b-Low'!B21</f>
        <v>3.3988330741967729</v>
      </c>
      <c r="C21" s="7">
        <f>'Form 1.1-Low'!D21-'Form 1.1b-Low'!C21</f>
        <v>7.393842645627501</v>
      </c>
      <c r="D21" s="7">
        <f>'Form 1.1-Low'!F21-'Form 1.1b-Low'!D21</f>
        <v>-9.83661019279225E-3</v>
      </c>
      <c r="E21" s="7">
        <f>'Form 1.1-Low'!G21-'Form 1.1b-Low'!E21</f>
        <v>7.3789831258750382E-3</v>
      </c>
      <c r="F21" s="7">
        <f>'Form 1.1-Low'!H21-'Form 1.1b-Low'!F21</f>
        <v>0</v>
      </c>
      <c r="G21" s="7">
        <f>'Form 1.1-Low'!I21-'Form 1.1b-Low'!G21</f>
        <v>0</v>
      </c>
      <c r="H21" s="7">
        <f t="shared" si="0"/>
        <v>10.790218092757357</v>
      </c>
    </row>
    <row r="22" spans="1:8" ht="13.5" thickBot="1" x14ac:dyDescent="0.25">
      <c r="A22" s="6">
        <v>2005</v>
      </c>
      <c r="B22" s="7">
        <f>'Form 1.1-Low'!B22-'Form 1.1b-Low'!B22</f>
        <v>3.7907359475057092</v>
      </c>
      <c r="C22" s="7">
        <f>'Form 1.1-Low'!D22-'Form 1.1b-Low'!C22</f>
        <v>9.0961212900847386</v>
      </c>
      <c r="D22" s="7">
        <f>'Form 1.1-Low'!F22-'Form 1.1b-Low'!D22</f>
        <v>1.7983253501029139E-2</v>
      </c>
      <c r="E22" s="7">
        <f>'Form 1.1-Low'!G22-'Form 1.1b-Low'!E22</f>
        <v>3.4022739991144135E-3</v>
      </c>
      <c r="F22" s="7">
        <f>'Form 1.1-Low'!H22-'Form 1.1b-Low'!F22</f>
        <v>0</v>
      </c>
      <c r="G22" s="7">
        <f>'Form 1.1-Low'!I22-'Form 1.1b-Low'!G22</f>
        <v>0</v>
      </c>
      <c r="H22" s="7">
        <f t="shared" si="0"/>
        <v>12.908242765090591</v>
      </c>
    </row>
    <row r="23" spans="1:8" ht="13.5" thickBot="1" x14ac:dyDescent="0.25">
      <c r="A23" s="6">
        <v>2006</v>
      </c>
      <c r="B23" s="7">
        <f>'Form 1.1-Low'!B23-'Form 1.1b-Low'!B23</f>
        <v>3.9561817126323149</v>
      </c>
      <c r="C23" s="7">
        <f>'Form 1.1-Low'!D23-'Form 1.1b-Low'!C23</f>
        <v>10.834649120723043</v>
      </c>
      <c r="D23" s="7">
        <f>'Form 1.1-Low'!F23-'Form 1.1b-Low'!D23</f>
        <v>9.0109537103558068E-2</v>
      </c>
      <c r="E23" s="7">
        <f>'Form 1.1-Low'!G23-'Form 1.1b-Low'!E23</f>
        <v>-1.2962840091006456E-3</v>
      </c>
      <c r="F23" s="7">
        <f>'Form 1.1-Low'!H23-'Form 1.1b-Low'!F23</f>
        <v>0</v>
      </c>
      <c r="G23" s="7">
        <f>'Form 1.1-Low'!I23-'Form 1.1b-Low'!G23</f>
        <v>0.45364830033054204</v>
      </c>
      <c r="H23" s="7">
        <f t="shared" si="0"/>
        <v>15.333292386780357</v>
      </c>
    </row>
    <row r="24" spans="1:8" ht="13.5" thickBot="1" x14ac:dyDescent="0.25">
      <c r="A24" s="6">
        <v>2007</v>
      </c>
      <c r="B24" s="7">
        <f>'Form 1.1-Low'!B24-'Form 1.1b-Low'!B24</f>
        <v>4.1236491781164659</v>
      </c>
      <c r="C24" s="7">
        <f>'Form 1.1-Low'!D24-'Form 1.1b-Low'!C24</f>
        <v>11.399410114540842</v>
      </c>
      <c r="D24" s="7">
        <f>'Form 1.1-Low'!F24-'Form 1.1b-Low'!D24</f>
        <v>0.10440800011519968</v>
      </c>
      <c r="E24" s="7">
        <f>'Form 1.1-Low'!G24-'Form 1.1b-Low'!E24</f>
        <v>3.8652113259161069E-3</v>
      </c>
      <c r="F24" s="7">
        <f>'Form 1.1-Low'!H24-'Form 1.1b-Low'!F24</f>
        <v>0</v>
      </c>
      <c r="G24" s="7">
        <f>'Form 1.1-Low'!I24-'Form 1.1b-Low'!G24</f>
        <v>0.12179229219771059</v>
      </c>
      <c r="H24" s="7">
        <f t="shared" si="0"/>
        <v>15.753124796296134</v>
      </c>
    </row>
    <row r="25" spans="1:8" ht="13.5" thickBot="1" x14ac:dyDescent="0.25">
      <c r="A25" s="6">
        <v>2008</v>
      </c>
      <c r="B25" s="7">
        <f>'Form 1.1-Low'!B25-'Form 1.1b-Low'!B25</f>
        <v>4.7837306558876662</v>
      </c>
      <c r="C25" s="7">
        <f>'Form 1.1-Low'!D25-'Form 1.1b-Low'!C25</f>
        <v>13.043517681955564</v>
      </c>
      <c r="D25" s="7">
        <f>'Form 1.1-Low'!F25-'Form 1.1b-Low'!D25</f>
        <v>7.7152945518378147E-2</v>
      </c>
      <c r="E25" s="7">
        <f>'Form 1.1-Low'!G25-'Form 1.1b-Low'!E25</f>
        <v>1.1676381780233669E-2</v>
      </c>
      <c r="F25" s="7">
        <f>'Form 1.1-Low'!H25-'Form 1.1b-Low'!F25</f>
        <v>0</v>
      </c>
      <c r="G25" s="7">
        <f>'Form 1.1-Low'!I25-'Form 1.1b-Low'!G25</f>
        <v>0.11726188660327352</v>
      </c>
      <c r="H25" s="7">
        <f t="shared" si="0"/>
        <v>18.033339551745115</v>
      </c>
    </row>
    <row r="26" spans="1:8" ht="13.5" thickBot="1" x14ac:dyDescent="0.25">
      <c r="A26" s="6">
        <v>2009</v>
      </c>
      <c r="B26" s="7">
        <f>'Form 1.1-Low'!B26-'Form 1.1b-Low'!B26</f>
        <v>6.956338707012037</v>
      </c>
      <c r="C26" s="7">
        <f>'Form 1.1-Low'!D26-'Form 1.1b-Low'!C26</f>
        <v>18.529072979735247</v>
      </c>
      <c r="D26" s="7">
        <f>'Form 1.1-Low'!F26-'Form 1.1b-Low'!D26</f>
        <v>9.4275422625514693E-2</v>
      </c>
      <c r="E26" s="7">
        <f>'Form 1.1-Low'!G26-'Form 1.1b-Low'!E26</f>
        <v>3.3790048259589867E-3</v>
      </c>
      <c r="F26" s="7">
        <f>'Form 1.1-Low'!H26-'Form 1.1b-Low'!F26</f>
        <v>0</v>
      </c>
      <c r="G26" s="7">
        <f>'Form 1.1-Low'!I26-'Form 1.1b-Low'!G26</f>
        <v>0.46974513930632611</v>
      </c>
      <c r="H26" s="7">
        <f t="shared" si="0"/>
        <v>26.052811253505084</v>
      </c>
    </row>
    <row r="27" spans="1:8" ht="13.5" thickBot="1" x14ac:dyDescent="0.25">
      <c r="A27" s="6">
        <v>2010</v>
      </c>
      <c r="B27" s="7">
        <f>'Form 1.1-Low'!B27-'Form 1.1b-Low'!B27</f>
        <v>10.572812164643437</v>
      </c>
      <c r="C27" s="7">
        <f>'Form 1.1-Low'!D27-'Form 1.1b-Low'!C27</f>
        <v>24.586753317605144</v>
      </c>
      <c r="D27" s="7">
        <f>'Form 1.1-Low'!F27-'Form 1.1b-Low'!D27</f>
        <v>15.952745683297394</v>
      </c>
      <c r="E27" s="7">
        <f>'Form 1.1-Low'!G27-'Form 1.1b-Low'!E27</f>
        <v>3.9349999999984675E-3</v>
      </c>
      <c r="F27" s="7">
        <f>'Form 1.1-Low'!H27-'Form 1.1b-Low'!F27</f>
        <v>0</v>
      </c>
      <c r="G27" s="7">
        <f>'Form 1.1-Low'!I27-'Form 1.1b-Low'!G27</f>
        <v>0.44689005655118308</v>
      </c>
      <c r="H27" s="7">
        <f t="shared" si="0"/>
        <v>51.563136222097157</v>
      </c>
    </row>
    <row r="28" spans="1:8" ht="13.5" thickBot="1" x14ac:dyDescent="0.25">
      <c r="A28" s="6">
        <v>2011</v>
      </c>
      <c r="B28" s="7">
        <f>'Form 1.1-Low'!B28-'Form 1.1b-Low'!B28</f>
        <v>15.331413570011136</v>
      </c>
      <c r="C28" s="7">
        <f>'Form 1.1-Low'!D28-'Form 1.1b-Low'!C28</f>
        <v>33.979150426427623</v>
      </c>
      <c r="D28" s="7">
        <f>'Form 1.1-Low'!F28-'Form 1.1b-Low'!D28</f>
        <v>21.418599258944482</v>
      </c>
      <c r="E28" s="7">
        <f>'Form 1.1-Low'!G28-'Form 1.1b-Low'!E28</f>
        <v>-8.9700000002324032E-4</v>
      </c>
      <c r="F28" s="7">
        <f>'Form 1.1-Low'!H28-'Form 1.1b-Low'!F28</f>
        <v>3.0661636576780893E-3</v>
      </c>
      <c r="G28" s="7">
        <f>'Form 1.1-Low'!I28-'Form 1.1b-Low'!G28</f>
        <v>0.45385115598566017</v>
      </c>
      <c r="H28" s="7">
        <f t="shared" si="0"/>
        <v>71.185183575026556</v>
      </c>
    </row>
    <row r="29" spans="1:8" ht="13.5" thickBot="1" x14ac:dyDescent="0.25">
      <c r="A29" s="6">
        <v>2012</v>
      </c>
      <c r="B29" s="7">
        <f>'Form 1.1-Low'!B29-'Form 1.1b-Low'!B29</f>
        <v>21.756784394468013</v>
      </c>
      <c r="C29" s="7">
        <f>'Form 1.1-Low'!D29-'Form 1.1b-Low'!C29</f>
        <v>43.719507106323363</v>
      </c>
      <c r="D29" s="7">
        <f>'Form 1.1-Low'!F29-'Form 1.1b-Low'!D29</f>
        <v>23.773821427586768</v>
      </c>
      <c r="E29" s="7">
        <f>'Form 1.1-Low'!G29-'Form 1.1b-Low'!E29</f>
        <v>9.9840000000170903E-3</v>
      </c>
      <c r="F29" s="7">
        <f>'Form 1.1-Low'!H29-'Form 1.1b-Low'!F29</f>
        <v>7.9492542120078724E-3</v>
      </c>
      <c r="G29" s="7">
        <f>'Form 1.1-Low'!I29-'Form 1.1b-Low'!G29</f>
        <v>0.37982264442581481</v>
      </c>
      <c r="H29" s="7">
        <f t="shared" si="0"/>
        <v>89.647868827015984</v>
      </c>
    </row>
    <row r="30" spans="1:8" ht="13.5" thickBot="1" x14ac:dyDescent="0.25">
      <c r="A30" s="6">
        <v>2013</v>
      </c>
      <c r="B30" s="7">
        <f>'Form 1.1-Low'!B30-'Form 1.1b-Low'!B30</f>
        <v>31.496832915159757</v>
      </c>
      <c r="C30" s="7">
        <f>'Form 1.1-Low'!D30-'Form 1.1b-Low'!C30</f>
        <v>50.924798847259808</v>
      </c>
      <c r="D30" s="7">
        <f>'Form 1.1-Low'!F30-'Form 1.1b-Low'!D30</f>
        <v>14.635846017499944</v>
      </c>
      <c r="E30" s="7">
        <f>'Form 1.1-Low'!G30-'Form 1.1b-Low'!E30</f>
        <v>0</v>
      </c>
      <c r="F30" s="7">
        <f>'Form 1.1-Low'!H30-'Form 1.1b-Low'!F30</f>
        <v>4.8342596487600531E-3</v>
      </c>
      <c r="G30" s="7">
        <f>'Form 1.1-Low'!I30-'Form 1.1b-Low'!G30</f>
        <v>0.45880441798129823</v>
      </c>
      <c r="H30" s="7">
        <f t="shared" si="0"/>
        <v>97.521116457549567</v>
      </c>
    </row>
    <row r="31" spans="1:8" ht="13.5" thickBot="1" x14ac:dyDescent="0.25">
      <c r="A31" s="6">
        <v>2014</v>
      </c>
      <c r="B31" s="7">
        <f>'Form 1.1-Low'!B31-'Form 1.1b-Low'!B31</f>
        <v>50.145717329129184</v>
      </c>
      <c r="C31" s="7">
        <f>'Form 1.1-Low'!D31-'Form 1.1b-Low'!C31</f>
        <v>62.118779595200067</v>
      </c>
      <c r="D31" s="7">
        <f>'Form 1.1-Low'!F31-'Form 1.1b-Low'!D31</f>
        <v>15.589387442106158</v>
      </c>
      <c r="E31" s="7">
        <f>'Form 1.1-Low'!G31-'Form 1.1b-Low'!E31</f>
        <v>0</v>
      </c>
      <c r="F31" s="7">
        <f>'Form 1.1-Low'!H31-'Form 1.1b-Low'!F31</f>
        <v>4.7859170522883687E-3</v>
      </c>
      <c r="G31" s="7">
        <f>'Form 1.1-Low'!I31-'Form 1.1b-Low'!G31</f>
        <v>0.45779637380150007</v>
      </c>
      <c r="H31" s="7">
        <f t="shared" si="0"/>
        <v>128.3164666572892</v>
      </c>
    </row>
    <row r="32" spans="1:8" ht="13.5" thickBot="1" x14ac:dyDescent="0.25">
      <c r="A32" s="6">
        <v>2015</v>
      </c>
      <c r="B32" s="7">
        <f>'Form 1.1-Low'!B32-'Form 1.1b-Low'!B32</f>
        <v>57.200624022261763</v>
      </c>
      <c r="C32" s="7">
        <f>'Form 1.1-Low'!D32-'Form 1.1b-Low'!C32</f>
        <v>73.941235087934729</v>
      </c>
      <c r="D32" s="7">
        <f>'Form 1.1-Low'!F32-'Form 1.1b-Low'!D32</f>
        <v>22.80737403220121</v>
      </c>
      <c r="E32" s="7">
        <f>'Form 1.1-Low'!G32-'Form 1.1b-Low'!E32</f>
        <v>0</v>
      </c>
      <c r="F32" s="7">
        <f>'Form 1.1-Low'!H32-'Form 1.1b-Low'!F32</f>
        <v>4.738057881752411E-3</v>
      </c>
      <c r="G32" s="7">
        <f>'Form 1.1-Low'!I32-'Form 1.1b-Low'!G32</f>
        <v>0.45679841006347033</v>
      </c>
      <c r="H32" s="7">
        <f t="shared" si="0"/>
        <v>154.41076961034292</v>
      </c>
    </row>
    <row r="33" spans="1:8" ht="13.5" thickBot="1" x14ac:dyDescent="0.25">
      <c r="A33" s="6">
        <v>2016</v>
      </c>
      <c r="B33" s="7">
        <f>'Form 1.1-Low'!B33-'Form 1.1b-Low'!B33</f>
        <v>68.561245666878676</v>
      </c>
      <c r="C33" s="7">
        <f>'Form 1.1-Low'!D33-'Form 1.1b-Low'!C33</f>
        <v>87.105981082536346</v>
      </c>
      <c r="D33" s="7">
        <f>'Form 1.1-Low'!F33-'Form 1.1b-Low'!D33</f>
        <v>24.522749491879154</v>
      </c>
      <c r="E33" s="7">
        <f>'Form 1.1-Low'!G33-'Form 1.1b-Low'!E33</f>
        <v>0</v>
      </c>
      <c r="F33" s="7">
        <f>'Form 1.1-Low'!H33-'Form 1.1b-Low'!F33</f>
        <v>4.6906773029320448E-3</v>
      </c>
      <c r="G33" s="7">
        <f>'Form 1.1-Low'!I33-'Form 1.1b-Low'!G33</f>
        <v>0.45581042596285215</v>
      </c>
      <c r="H33" s="7">
        <f t="shared" si="0"/>
        <v>180.65047734455996</v>
      </c>
    </row>
    <row r="34" spans="1:8" ht="13.5" thickBot="1" x14ac:dyDescent="0.25">
      <c r="A34" s="6">
        <v>2017</v>
      </c>
      <c r="B34" s="7">
        <f>'Form 1.1-Low'!B34-'Form 1.1b-Low'!B34</f>
        <v>68.067639239587152</v>
      </c>
      <c r="C34" s="7">
        <f>'Form 1.1-Low'!D34-'Form 1.1b-Low'!C34</f>
        <v>95.664793044532416</v>
      </c>
      <c r="D34" s="7">
        <f>'Form 1.1-Low'!F34-'Form 1.1b-Low'!D34</f>
        <v>24.277521996960331</v>
      </c>
      <c r="E34" s="7">
        <f>'Form 1.1-Low'!G34-'Form 1.1b-Low'!E34</f>
        <v>0</v>
      </c>
      <c r="F34" s="7">
        <f>'Form 1.1-Low'!H34-'Form 1.1b-Low'!F34</f>
        <v>4.6437705299240406E-3</v>
      </c>
      <c r="G34" s="7">
        <f>'Form 1.1-Low'!I34-'Form 1.1b-Low'!G34</f>
        <v>0.45483232170323618</v>
      </c>
      <c r="H34" s="7">
        <f t="shared" si="0"/>
        <v>188.46943037331306</v>
      </c>
    </row>
    <row r="35" spans="1:8" ht="14.1" customHeight="1" thickBot="1" x14ac:dyDescent="0.25">
      <c r="A35" s="6">
        <v>2018</v>
      </c>
      <c r="B35" s="7">
        <f>'Form 1.1-Low'!B35-'Form 1.1b-Low'!B35</f>
        <v>67.86956632336296</v>
      </c>
      <c r="C35" s="7">
        <f>'Form 1.1-Low'!D35-'Form 1.1b-Low'!C35</f>
        <v>106.83469543826595</v>
      </c>
      <c r="D35" s="7">
        <f>'Form 1.1-Low'!F35-'Form 1.1b-Low'!D35</f>
        <v>24.034746776990801</v>
      </c>
      <c r="E35" s="7">
        <f>'Form 1.1-Low'!G35-'Form 1.1b-Low'!E35</f>
        <v>0</v>
      </c>
      <c r="F35" s="7">
        <f>'Form 1.1-Low'!H35-'Form 1.1b-Low'!F35</f>
        <v>4.5973328246020628E-3</v>
      </c>
      <c r="G35" s="7">
        <f>'Form 1.1-Low'!I35-'Form 1.1b-Low'!G35</f>
        <v>0.45386399848621295</v>
      </c>
      <c r="H35" s="7">
        <f t="shared" si="0"/>
        <v>199.19746986993053</v>
      </c>
    </row>
    <row r="36" spans="1:8" ht="13.5" thickBot="1" x14ac:dyDescent="0.25">
      <c r="A36" s="6">
        <v>2019</v>
      </c>
      <c r="B36" s="7">
        <f>'Form 1.1-Low'!B36-'Form 1.1b-Low'!B36</f>
        <v>74.543714863038076</v>
      </c>
      <c r="C36" s="7">
        <f>'Form 1.1-Low'!D36-'Form 1.1b-Low'!C36</f>
        <v>121.28469175438022</v>
      </c>
      <c r="D36" s="7">
        <f>'Form 1.1-Low'!F36-'Form 1.1b-Low'!D36</f>
        <v>23.794399309220807</v>
      </c>
      <c r="E36" s="7">
        <f>'Form 1.1-Low'!G36-'Form 1.1b-Low'!E36</f>
        <v>0</v>
      </c>
      <c r="F36" s="7">
        <f>'Form 1.1-Low'!H36-'Form 1.1b-Low'!F36</f>
        <v>4.5513594963608739E-3</v>
      </c>
      <c r="G36" s="7">
        <f>'Form 1.1-Low'!I36-'Form 1.1b-Low'!G36</f>
        <v>0.45290535850131164</v>
      </c>
      <c r="H36" s="7">
        <f t="shared" si="0"/>
        <v>220.08026264463678</v>
      </c>
    </row>
    <row r="37" spans="1:8" ht="13.5" thickBot="1" x14ac:dyDescent="0.25">
      <c r="A37" s="6">
        <v>2020</v>
      </c>
      <c r="B37" s="7">
        <f>'Form 1.1-Low'!B37-'Form 1.1b-Low'!B37</f>
        <v>85.530528258113918</v>
      </c>
      <c r="C37" s="7">
        <f>'Form 1.1-Low'!D37-'Form 1.1b-Low'!C37</f>
        <v>138.82951256953857</v>
      </c>
      <c r="D37" s="7">
        <f>'Form 1.1-Low'!F37-'Form 1.1b-Low'!D37</f>
        <v>23.556455316128563</v>
      </c>
      <c r="E37" s="7">
        <f>'Form 1.1-Low'!G37-'Form 1.1b-Low'!E37</f>
        <v>0</v>
      </c>
      <c r="F37" s="7">
        <f>'Form 1.1-Low'!H37-'Form 1.1b-Low'!F37</f>
        <v>4.5058459014057917E-3</v>
      </c>
      <c r="G37" s="7">
        <f>'Form 1.1-Low'!I37-'Form 1.1b-Low'!G37</f>
        <v>0.45195630491633665</v>
      </c>
      <c r="H37" s="7">
        <f t="shared" si="0"/>
        <v>248.37295829459879</v>
      </c>
    </row>
    <row r="38" spans="1:8" ht="13.5" thickBot="1" x14ac:dyDescent="0.25">
      <c r="A38" s="6">
        <v>2021</v>
      </c>
      <c r="B38" s="7">
        <f>'Form 1.1-Low'!B38-'Form 1.1b-Low'!B38</f>
        <v>101.64195565765476</v>
      </c>
      <c r="C38" s="7">
        <f>'Form 1.1-Low'!D38-'Form 1.1b-Low'!C38</f>
        <v>158.94759205794344</v>
      </c>
      <c r="D38" s="7">
        <f>'Form 1.1-Low'!F38-'Form 1.1b-Low'!D38</f>
        <v>23.320890762967338</v>
      </c>
      <c r="E38" s="7">
        <f>'Form 1.1-Low'!G38-'Form 1.1b-Low'!E38</f>
        <v>0</v>
      </c>
      <c r="F38" s="7">
        <f>'Form 1.1-Low'!H38-'Form 1.1b-Low'!F38</f>
        <v>4.4607874423832072E-3</v>
      </c>
      <c r="G38" s="7">
        <f>'Form 1.1-Low'!I38-'Form 1.1b-Low'!G38</f>
        <v>0.45101674186713581</v>
      </c>
      <c r="H38" s="7">
        <f t="shared" si="0"/>
        <v>284.36591600787506</v>
      </c>
    </row>
    <row r="39" spans="1:8" ht="13.5" thickBot="1" x14ac:dyDescent="0.25">
      <c r="A39" s="6">
        <v>2022</v>
      </c>
      <c r="B39" s="7">
        <f>'Form 1.1-Low'!B39-'Form 1.1b-Low'!B39</f>
        <v>124.16232932226376</v>
      </c>
      <c r="C39" s="7">
        <f>'Form 1.1-Low'!D39-'Form 1.1b-Low'!C39</f>
        <v>181.93515683644364</v>
      </c>
      <c r="D39" s="7">
        <f>'Form 1.1-Low'!F39-'Form 1.1b-Low'!D39</f>
        <v>23.087681855337678</v>
      </c>
      <c r="E39" s="7">
        <f>'Form 1.1-Low'!G39-'Form 1.1b-Low'!E39</f>
        <v>0</v>
      </c>
      <c r="F39" s="7">
        <f>'Form 1.1-Low'!H39-'Form 1.1b-Low'!F39</f>
        <v>4.4161795679542593E-3</v>
      </c>
      <c r="G39" s="7">
        <f>'Form 1.1-Low'!I39-'Form 1.1b-Low'!G39</f>
        <v>0.45008657444850542</v>
      </c>
      <c r="H39" s="7">
        <f t="shared" si="0"/>
        <v>329.63967076806154</v>
      </c>
    </row>
    <row r="40" spans="1:8" ht="13.5" thickBot="1" x14ac:dyDescent="0.25">
      <c r="A40" s="6">
        <v>2023</v>
      </c>
      <c r="B40" s="7">
        <f>'Form 1.1-Low'!B40-'Form 1.1b-Low'!B40</f>
        <v>154.57256214640347</v>
      </c>
      <c r="C40" s="7">
        <f>'Form 1.1-Low'!D40-'Form 1.1b-Low'!C40</f>
        <v>205.76860008547555</v>
      </c>
      <c r="D40" s="7">
        <f>'Form 1.1-Low'!F40-'Form 1.1b-Low'!D40</f>
        <v>22.856805036784294</v>
      </c>
      <c r="E40" s="7">
        <f>'Form 1.1-Low'!G40-'Form 1.1b-Low'!E40</f>
        <v>0</v>
      </c>
      <c r="F40" s="7">
        <f>'Form 1.1-Low'!H40-'Form 1.1b-Low'!F40</f>
        <v>4.3720177722832432E-3</v>
      </c>
      <c r="G40" s="7">
        <f>'Form 1.1-Low'!I40-'Form 1.1b-Low'!G40</f>
        <v>0.44916570870401529</v>
      </c>
      <c r="H40" s="7">
        <f t="shared" si="0"/>
        <v>383.65150499513965</v>
      </c>
    </row>
    <row r="41" spans="1:8" ht="13.5" thickBot="1" x14ac:dyDescent="0.25">
      <c r="A41" s="6">
        <v>2024</v>
      </c>
      <c r="B41" s="7">
        <f>'Form 1.1-Low'!B41-'Form 1.1b-Low'!B41</f>
        <v>194.49690181641654</v>
      </c>
      <c r="C41" s="7">
        <f>'Form 1.1-Low'!D41-'Form 1.1b-Low'!C41</f>
        <v>232.02478633578085</v>
      </c>
      <c r="D41" s="7">
        <f>'Form 1.1-Low'!F41-'Form 1.1b-Low'!D41</f>
        <v>22.628236986416482</v>
      </c>
      <c r="E41" s="7">
        <f>'Form 1.1-Low'!G41-'Form 1.1b-Low'!E41</f>
        <v>0</v>
      </c>
      <c r="F41" s="7">
        <f>'Form 1.1-Low'!H41-'Form 1.1b-Low'!F41</f>
        <v>4.3282975945544422E-3</v>
      </c>
      <c r="G41" s="7">
        <f>'Form 1.1-Low'!I41-'Form 1.1b-Low'!G41</f>
        <v>0.44825405161697063</v>
      </c>
      <c r="H41" s="7">
        <f t="shared" si="0"/>
        <v>449.60250748782539</v>
      </c>
    </row>
    <row r="42" spans="1:8" ht="13.5" thickBot="1" x14ac:dyDescent="0.25">
      <c r="A42" s="6">
        <v>2025</v>
      </c>
      <c r="B42" s="7">
        <f>'Form 1.1-Low'!B42-'Form 1.1b-Low'!B42</f>
        <v>245.32995434185159</v>
      </c>
      <c r="C42" s="7">
        <f>'Form 1.1-Low'!D42-'Form 1.1b-Low'!C42</f>
        <v>258.45497412742588</v>
      </c>
      <c r="D42" s="7">
        <f>'Form 1.1-Low'!F42-'Form 1.1b-Low'!D42</f>
        <v>22.401954616552302</v>
      </c>
      <c r="E42" s="7">
        <f>'Form 1.1-Low'!G42-'Form 1.1b-Low'!E42</f>
        <v>0</v>
      </c>
      <c r="F42" s="7">
        <f>'Form 1.1-Low'!H42-'Form 1.1b-Low'!F42</f>
        <v>4.285014618602645E-3</v>
      </c>
      <c r="G42" s="7">
        <f>'Form 1.1-Low'!I42-'Form 1.1b-Low'!G42</f>
        <v>0.44735151110080551</v>
      </c>
      <c r="H42" s="7">
        <f t="shared" si="0"/>
        <v>526.63851961154921</v>
      </c>
    </row>
    <row r="43" spans="1:8" ht="13.5" thickBot="1" x14ac:dyDescent="0.25">
      <c r="A43" s="6">
        <v>2026</v>
      </c>
      <c r="B43" s="7">
        <f>'Form 1.1-Low'!B43-'Form 1.1b-Low'!B43</f>
        <v>309.058443296728</v>
      </c>
      <c r="C43" s="7">
        <f>'Form 1.1-Low'!D43-'Form 1.1b-Low'!C43</f>
        <v>285.63717430222096</v>
      </c>
      <c r="D43" s="7">
        <f>'Form 1.1-Low'!F43-'Form 1.1b-Low'!D43</f>
        <v>22.177935070386752</v>
      </c>
      <c r="E43" s="7">
        <f>'Form 1.1-Low'!G43-'Form 1.1b-Low'!E43</f>
        <v>0</v>
      </c>
      <c r="F43" s="7">
        <f>'Form 1.1-Low'!H43-'Form 1.1b-Low'!F43</f>
        <v>4.2421644724299767E-3</v>
      </c>
      <c r="G43" s="7">
        <f>'Form 1.1-Low'!I43-'Form 1.1b-Low'!G43</f>
        <v>0.44645799598976055</v>
      </c>
      <c r="H43" s="7">
        <f t="shared" si="0"/>
        <v>617.32425282979784</v>
      </c>
    </row>
  </sheetData>
  <mergeCells count="4">
    <mergeCell ref="A1:H1"/>
    <mergeCell ref="A3:H3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22"/>
      <c r="I2" s="22"/>
      <c r="J2" s="22"/>
      <c r="K2" s="22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5.95" customHeight="1" x14ac:dyDescent="0.25">
      <c r="A4" s="21" t="s">
        <v>79</v>
      </c>
      <c r="B4" s="21"/>
      <c r="C4" s="21"/>
      <c r="D4" s="21"/>
      <c r="E4" s="21"/>
      <c r="F4" s="21"/>
      <c r="G4" s="21"/>
      <c r="H4" s="23"/>
    </row>
    <row r="5" spans="1:11" ht="14.1" customHeight="1" thickBot="1" x14ac:dyDescent="0.25">
      <c r="A5" s="4"/>
    </row>
    <row r="6" spans="1:11" ht="26.25" thickBot="1" x14ac:dyDescent="0.25">
      <c r="A6" s="5" t="s">
        <v>12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68</v>
      </c>
      <c r="G6" s="5" t="s">
        <v>69</v>
      </c>
    </row>
    <row r="7" spans="1:11" ht="13.5" thickBot="1" x14ac:dyDescent="0.25">
      <c r="A7" s="6">
        <v>1990</v>
      </c>
      <c r="B7" s="7">
        <v>396123.16709572787</v>
      </c>
      <c r="C7" s="15">
        <v>2.5709280746672167</v>
      </c>
      <c r="D7" s="16">
        <v>1018404.1713124998</v>
      </c>
      <c r="E7" s="7">
        <v>33093.964420609569</v>
      </c>
      <c r="F7" s="7">
        <v>1147.3780952481698</v>
      </c>
      <c r="G7" s="15">
        <v>196.73940000000002</v>
      </c>
    </row>
    <row r="8" spans="1:11" ht="13.5" thickBot="1" x14ac:dyDescent="0.25">
      <c r="A8" s="6">
        <v>1991</v>
      </c>
      <c r="B8" s="7">
        <v>407877.88257768884</v>
      </c>
      <c r="C8" s="15">
        <v>2.5774768314916754</v>
      </c>
      <c r="D8" s="16">
        <v>1051295.7924218751</v>
      </c>
      <c r="E8" s="7">
        <v>33768.579235792276</v>
      </c>
      <c r="F8" s="7">
        <v>1374.5201933245462</v>
      </c>
      <c r="G8" s="15">
        <v>201.0796</v>
      </c>
    </row>
    <row r="9" spans="1:11" ht="13.5" thickBot="1" x14ac:dyDescent="0.25">
      <c r="A9" s="6">
        <v>1992</v>
      </c>
      <c r="B9" s="7">
        <v>415087.03344016569</v>
      </c>
      <c r="C9" s="15">
        <v>2.574524462269296</v>
      </c>
      <c r="D9" s="16">
        <v>1068651.7215624999</v>
      </c>
      <c r="E9" s="7">
        <v>34844.600829853276</v>
      </c>
      <c r="F9" s="7">
        <v>1314.8758557862459</v>
      </c>
      <c r="G9" s="15">
        <v>206.8184</v>
      </c>
    </row>
    <row r="10" spans="1:11" ht="13.5" thickBot="1" x14ac:dyDescent="0.25">
      <c r="A10" s="6">
        <v>1993</v>
      </c>
      <c r="B10" s="7">
        <v>421150.65736821538</v>
      </c>
      <c r="C10" s="15">
        <v>2.5736834086025309</v>
      </c>
      <c r="D10" s="16">
        <v>1083908.4593906251</v>
      </c>
      <c r="E10" s="7">
        <v>34573.459079717002</v>
      </c>
      <c r="F10" s="7">
        <v>1267.9613012101609</v>
      </c>
      <c r="G10" s="15">
        <v>210.10200000000003</v>
      </c>
    </row>
    <row r="11" spans="1:11" ht="13.5" thickBot="1" x14ac:dyDescent="0.25">
      <c r="A11" s="6">
        <v>1994</v>
      </c>
      <c r="B11" s="7">
        <v>427090.30318152631</v>
      </c>
      <c r="C11" s="15">
        <v>2.5525361863703977</v>
      </c>
      <c r="D11" s="16">
        <v>1090163.45371875</v>
      </c>
      <c r="E11" s="7">
        <v>35409.16749147806</v>
      </c>
      <c r="F11" s="7">
        <v>1323.158434348619</v>
      </c>
      <c r="G11" s="15">
        <v>213.57640000000004</v>
      </c>
    </row>
    <row r="12" spans="1:11" ht="13.5" thickBot="1" x14ac:dyDescent="0.25">
      <c r="A12" s="6">
        <v>1995</v>
      </c>
      <c r="B12" s="7">
        <v>432899.76970987301</v>
      </c>
      <c r="C12" s="15">
        <v>2.5298834195202113</v>
      </c>
      <c r="D12" s="16">
        <v>1095185.9497031255</v>
      </c>
      <c r="E12" s="7">
        <v>36763.271062218621</v>
      </c>
      <c r="F12" s="7">
        <v>1454.9950825990645</v>
      </c>
      <c r="G12" s="15">
        <v>216.97749999999999</v>
      </c>
    </row>
    <row r="13" spans="1:11" ht="13.5" thickBot="1" x14ac:dyDescent="0.25">
      <c r="A13" s="6">
        <v>1996</v>
      </c>
      <c r="B13" s="7">
        <v>438005.21898625535</v>
      </c>
      <c r="C13" s="15">
        <v>2.5336123906661112</v>
      </c>
      <c r="D13" s="16">
        <v>1109735.45</v>
      </c>
      <c r="E13" s="7">
        <v>37285.996968354892</v>
      </c>
      <c r="F13" s="7">
        <v>1546.3126152804305</v>
      </c>
      <c r="G13" s="15">
        <v>219.52600000000001</v>
      </c>
    </row>
    <row r="14" spans="1:11" ht="13.5" thickBot="1" x14ac:dyDescent="0.25">
      <c r="A14" s="6">
        <v>1997</v>
      </c>
      <c r="B14" s="7">
        <v>440198.82560828788</v>
      </c>
      <c r="C14" s="15">
        <v>2.5530446348806448</v>
      </c>
      <c r="D14" s="16">
        <v>1123847.25</v>
      </c>
      <c r="E14" s="7">
        <v>38692.336725068839</v>
      </c>
      <c r="F14" s="7">
        <v>1570.3991267982788</v>
      </c>
      <c r="G14" s="15">
        <v>221.6584</v>
      </c>
    </row>
    <row r="15" spans="1:11" ht="13.5" thickBot="1" x14ac:dyDescent="0.25">
      <c r="A15" s="6">
        <v>1998</v>
      </c>
      <c r="B15" s="7">
        <v>443002.32834090746</v>
      </c>
      <c r="C15" s="15">
        <v>2.5737698812331811</v>
      </c>
      <c r="D15" s="16">
        <v>1140186.05</v>
      </c>
      <c r="E15" s="7">
        <v>41249.978098729123</v>
      </c>
      <c r="F15" s="7">
        <v>1700.4865099211329</v>
      </c>
      <c r="G15" s="15">
        <v>227.76439999999999</v>
      </c>
    </row>
    <row r="16" spans="1:11" ht="13.5" thickBot="1" x14ac:dyDescent="0.25">
      <c r="A16" s="6">
        <v>1999</v>
      </c>
      <c r="B16" s="7">
        <v>449611.92838568398</v>
      </c>
      <c r="C16" s="15">
        <v>2.6225492765141336</v>
      </c>
      <c r="D16" s="16">
        <v>1179129.4375</v>
      </c>
      <c r="E16" s="7">
        <v>43340.947207967445</v>
      </c>
      <c r="F16" s="7">
        <v>1901.1108686915884</v>
      </c>
      <c r="G16" s="15">
        <v>233.5351</v>
      </c>
    </row>
    <row r="17" spans="1:7" ht="13.5" thickBot="1" x14ac:dyDescent="0.25">
      <c r="A17" s="6">
        <v>2000</v>
      </c>
      <c r="B17" s="7">
        <v>452557.30053014518</v>
      </c>
      <c r="C17" s="15">
        <v>2.6626477249512424</v>
      </c>
      <c r="D17" s="16">
        <v>1205000.6666666667</v>
      </c>
      <c r="E17" s="7">
        <v>46303.2875184765</v>
      </c>
      <c r="F17" s="7">
        <v>2330.0478897441035</v>
      </c>
      <c r="G17" s="15">
        <v>239.58960000000002</v>
      </c>
    </row>
    <row r="18" spans="1:7" ht="13.5" thickBot="1" x14ac:dyDescent="0.25">
      <c r="A18" s="6">
        <v>2001</v>
      </c>
      <c r="B18" s="7">
        <v>463972.97442294809</v>
      </c>
      <c r="C18" s="15">
        <v>2.6731449208707541</v>
      </c>
      <c r="D18" s="16">
        <v>1240267</v>
      </c>
      <c r="E18" s="7">
        <v>48898.964208358564</v>
      </c>
      <c r="F18" s="7">
        <v>2039.2134869844606</v>
      </c>
      <c r="G18" s="15">
        <v>245.5204</v>
      </c>
    </row>
    <row r="19" spans="1:7" ht="13.5" thickBot="1" x14ac:dyDescent="0.25">
      <c r="A19" s="6">
        <v>2002</v>
      </c>
      <c r="B19" s="7">
        <v>469743.27858132112</v>
      </c>
      <c r="C19" s="15">
        <v>2.6994351123652724</v>
      </c>
      <c r="D19" s="16">
        <v>1268041.5</v>
      </c>
      <c r="E19" s="7">
        <v>50474.729358320961</v>
      </c>
      <c r="F19" s="7">
        <v>2102.4078805791651</v>
      </c>
      <c r="G19" s="15">
        <v>251.94389999999999</v>
      </c>
    </row>
    <row r="20" spans="1:7" ht="13.5" thickBot="1" x14ac:dyDescent="0.25">
      <c r="A20" s="6">
        <v>2003</v>
      </c>
      <c r="B20" s="7">
        <v>479174.71770743583</v>
      </c>
      <c r="C20" s="15">
        <v>2.7039458721840948</v>
      </c>
      <c r="D20" s="16">
        <v>1295662.5</v>
      </c>
      <c r="E20" s="7">
        <v>52759.981756501387</v>
      </c>
      <c r="F20" s="7">
        <v>2289.3151581624898</v>
      </c>
      <c r="G20" s="15">
        <v>257.8938</v>
      </c>
    </row>
    <row r="21" spans="1:7" ht="13.5" thickBot="1" x14ac:dyDescent="0.25">
      <c r="A21" s="6">
        <v>2004</v>
      </c>
      <c r="B21" s="7">
        <v>486638.86552353145</v>
      </c>
      <c r="C21" s="15">
        <v>2.7073782908453117</v>
      </c>
      <c r="D21" s="16">
        <v>1317515.5</v>
      </c>
      <c r="E21" s="7">
        <v>54667.665623427318</v>
      </c>
      <c r="F21" s="7">
        <v>2526.1101626604473</v>
      </c>
      <c r="G21" s="15">
        <v>266.69629999999995</v>
      </c>
    </row>
    <row r="22" spans="1:7" ht="13.5" thickBot="1" x14ac:dyDescent="0.25">
      <c r="A22" s="6">
        <v>2005</v>
      </c>
      <c r="B22" s="7">
        <v>494833.25861125829</v>
      </c>
      <c r="C22" s="15">
        <v>2.6931021244207054</v>
      </c>
      <c r="D22" s="16">
        <v>1332636.5</v>
      </c>
      <c r="E22" s="7">
        <v>55609.462046685912</v>
      </c>
      <c r="F22" s="7">
        <v>2930.2002701549654</v>
      </c>
      <c r="G22" s="15">
        <v>272.12710000000004</v>
      </c>
    </row>
    <row r="23" spans="1:7" ht="13.5" thickBot="1" x14ac:dyDescent="0.25">
      <c r="A23" s="6">
        <v>2006</v>
      </c>
      <c r="B23" s="7">
        <v>503473.48976834986</v>
      </c>
      <c r="C23" s="15">
        <v>2.6748319968537473</v>
      </c>
      <c r="D23" s="16">
        <v>1346707</v>
      </c>
      <c r="E23" s="7">
        <v>57170.886728385522</v>
      </c>
      <c r="F23" s="7">
        <v>3101.6629418364619</v>
      </c>
      <c r="G23" s="15">
        <v>276.2835</v>
      </c>
    </row>
    <row r="24" spans="1:7" ht="13.5" thickBot="1" x14ac:dyDescent="0.25">
      <c r="A24" s="6">
        <v>2007</v>
      </c>
      <c r="B24" s="7">
        <v>510573.41011353041</v>
      </c>
      <c r="C24" s="15">
        <v>2.6686407341444358</v>
      </c>
      <c r="D24" s="16">
        <v>1362537</v>
      </c>
      <c r="E24" s="7">
        <v>58175.110720778037</v>
      </c>
      <c r="F24" s="7">
        <v>3255.5383167977966</v>
      </c>
      <c r="G24" s="15">
        <v>283.37889999999999</v>
      </c>
    </row>
    <row r="25" spans="1:7" ht="13.5" thickBot="1" x14ac:dyDescent="0.25">
      <c r="A25" s="6">
        <v>2008</v>
      </c>
      <c r="B25" s="7">
        <v>514083.16814056679</v>
      </c>
      <c r="C25" s="15">
        <v>2.6759104076013163</v>
      </c>
      <c r="D25" s="16">
        <v>1375640.5</v>
      </c>
      <c r="E25" s="7">
        <v>57938.787633716951</v>
      </c>
      <c r="F25" s="7">
        <v>3367.4569782708477</v>
      </c>
      <c r="G25" s="15">
        <v>287.6223</v>
      </c>
    </row>
    <row r="26" spans="1:7" ht="13.5" thickBot="1" x14ac:dyDescent="0.25">
      <c r="A26" s="6">
        <v>2009</v>
      </c>
      <c r="B26" s="7">
        <v>515094.82059060992</v>
      </c>
      <c r="C26" s="15">
        <v>2.6911928534062035</v>
      </c>
      <c r="D26" s="16">
        <v>1386219.5</v>
      </c>
      <c r="E26" s="7">
        <v>57111.418770233286</v>
      </c>
      <c r="F26" s="7">
        <v>3162.0035466283234</v>
      </c>
      <c r="G26" s="15">
        <v>292.67529999999999</v>
      </c>
    </row>
    <row r="27" spans="1:7" ht="13.5" thickBot="1" x14ac:dyDescent="0.25">
      <c r="A27" s="6">
        <v>2010</v>
      </c>
      <c r="B27" s="7">
        <v>514903.831982314</v>
      </c>
      <c r="C27" s="15">
        <v>2.7139999999999995</v>
      </c>
      <c r="D27" s="16">
        <v>1397449</v>
      </c>
      <c r="E27" s="7">
        <v>57000.645349941951</v>
      </c>
      <c r="F27" s="7">
        <v>2967.5935578703234</v>
      </c>
      <c r="G27" s="15">
        <v>293.80590000000001</v>
      </c>
    </row>
    <row r="28" spans="1:7" ht="13.5" thickBot="1" x14ac:dyDescent="0.25">
      <c r="A28" s="6">
        <v>2011</v>
      </c>
      <c r="B28" s="7">
        <v>516270.62706270633</v>
      </c>
      <c r="C28" s="15">
        <v>2.7269999999999999</v>
      </c>
      <c r="D28" s="16">
        <v>1407870</v>
      </c>
      <c r="E28" s="7">
        <v>58696.868100070758</v>
      </c>
      <c r="F28" s="7">
        <v>3105.4101389485586</v>
      </c>
      <c r="G28" s="15">
        <v>294.67630000000003</v>
      </c>
    </row>
    <row r="29" spans="1:7" ht="13.5" thickBot="1" x14ac:dyDescent="0.25">
      <c r="A29" s="6">
        <v>2012</v>
      </c>
      <c r="B29" s="7">
        <v>516513.15789473685</v>
      </c>
      <c r="C29" s="15">
        <v>2.7359999999999998</v>
      </c>
      <c r="D29" s="16">
        <v>1413180</v>
      </c>
      <c r="E29" s="7">
        <v>60751.209526638682</v>
      </c>
      <c r="F29" s="7">
        <v>3347.8170197126119</v>
      </c>
      <c r="G29" s="15">
        <v>295.61010000000005</v>
      </c>
    </row>
    <row r="30" spans="1:7" ht="13.5" thickBot="1" x14ac:dyDescent="0.25">
      <c r="A30" s="6">
        <v>2013</v>
      </c>
      <c r="B30" s="7">
        <v>517562.08166015812</v>
      </c>
      <c r="C30" s="15">
        <v>2.752084768848448</v>
      </c>
      <c r="D30" s="16">
        <v>1424374.7218704177</v>
      </c>
      <c r="E30" s="7">
        <v>62110.47003256117</v>
      </c>
      <c r="F30" s="7">
        <v>3340.9002231360209</v>
      </c>
      <c r="G30" s="15">
        <v>299.5609</v>
      </c>
    </row>
    <row r="31" spans="1:7" ht="13.5" thickBot="1" x14ac:dyDescent="0.25">
      <c r="A31" s="6">
        <v>2014</v>
      </c>
      <c r="B31" s="7">
        <v>522591.01497319422</v>
      </c>
      <c r="C31" s="15">
        <v>2.7497671079577506</v>
      </c>
      <c r="D31" s="16">
        <v>1437003.5838875459</v>
      </c>
      <c r="E31" s="7">
        <v>63471.418844460095</v>
      </c>
      <c r="F31" s="7">
        <v>3726.4427654411143</v>
      </c>
      <c r="G31" s="15">
        <v>304.20170000000002</v>
      </c>
    </row>
    <row r="32" spans="1:7" ht="13.5" thickBot="1" x14ac:dyDescent="0.25">
      <c r="A32" s="6">
        <v>2015</v>
      </c>
      <c r="B32" s="7">
        <v>530359.77175602724</v>
      </c>
      <c r="C32" s="15">
        <v>2.735715052182683</v>
      </c>
      <c r="D32" s="16">
        <v>1450913.2106651359</v>
      </c>
      <c r="E32" s="7">
        <v>65568.446305202116</v>
      </c>
      <c r="F32" s="7">
        <v>3857.0072137472039</v>
      </c>
      <c r="G32" s="15">
        <v>309.01859999999999</v>
      </c>
    </row>
    <row r="33" spans="1:7" ht="13.5" thickBot="1" x14ac:dyDescent="0.25">
      <c r="A33" s="6">
        <v>2016</v>
      </c>
      <c r="B33" s="7">
        <v>537448.18435995758</v>
      </c>
      <c r="C33" s="15">
        <v>2.7265403580574699</v>
      </c>
      <c r="D33" s="16">
        <v>1465374.1650221357</v>
      </c>
      <c r="E33" s="7">
        <v>66981.524731458689</v>
      </c>
      <c r="F33" s="7">
        <v>3947.1269928493425</v>
      </c>
      <c r="G33" s="15">
        <v>313.69319999999999</v>
      </c>
    </row>
    <row r="34" spans="1:7" ht="13.5" thickBot="1" x14ac:dyDescent="0.25">
      <c r="A34" s="6">
        <v>2017</v>
      </c>
      <c r="B34" s="7">
        <v>543708.70696370001</v>
      </c>
      <c r="C34" s="15">
        <v>2.7237563173136312</v>
      </c>
      <c r="D34" s="16">
        <v>1480930.0253708039</v>
      </c>
      <c r="E34" s="7">
        <v>69406.710490534708</v>
      </c>
      <c r="F34" s="7">
        <v>4074.1259745584084</v>
      </c>
      <c r="G34" s="15">
        <v>318.65219999999999</v>
      </c>
    </row>
    <row r="35" spans="1:7" ht="13.5" thickBot="1" x14ac:dyDescent="0.25">
      <c r="A35" s="6">
        <v>2018</v>
      </c>
      <c r="B35" s="7">
        <v>549964.35428524308</v>
      </c>
      <c r="C35" s="15">
        <v>2.7212413187462872</v>
      </c>
      <c r="D35" s="16">
        <v>1496585.7247186252</v>
      </c>
      <c r="E35" s="7">
        <v>72369.540228796759</v>
      </c>
      <c r="F35" s="7">
        <v>4212.546512007405</v>
      </c>
      <c r="G35" s="15">
        <v>323.79449999999997</v>
      </c>
    </row>
    <row r="36" spans="1:7" ht="13.5" thickBot="1" x14ac:dyDescent="0.25">
      <c r="A36" s="6">
        <v>2019</v>
      </c>
      <c r="B36" s="7">
        <v>555985.17915943719</v>
      </c>
      <c r="C36" s="15">
        <v>2.7199643034855074</v>
      </c>
      <c r="D36" s="16">
        <v>1512259.8405806636</v>
      </c>
      <c r="E36" s="7">
        <v>74087.391873278626</v>
      </c>
      <c r="F36" s="7">
        <v>4315.7309399570877</v>
      </c>
      <c r="G36" s="15">
        <v>329.04509999999999</v>
      </c>
    </row>
    <row r="37" spans="1:7" ht="13.5" thickBot="1" x14ac:dyDescent="0.25">
      <c r="A37" s="6">
        <v>2020</v>
      </c>
      <c r="B37" s="7">
        <v>562192.08433290594</v>
      </c>
      <c r="C37" s="15">
        <v>2.7177895242428241</v>
      </c>
      <c r="D37" s="16">
        <v>1527919.7574122101</v>
      </c>
      <c r="E37" s="7">
        <v>75610.282657085758</v>
      </c>
      <c r="F37" s="7">
        <v>4413.6467671810888</v>
      </c>
      <c r="G37" s="15">
        <v>334.5188</v>
      </c>
    </row>
    <row r="38" spans="1:7" ht="13.5" thickBot="1" x14ac:dyDescent="0.25">
      <c r="A38" s="6">
        <v>2021</v>
      </c>
      <c r="B38" s="7">
        <v>568183.30842080293</v>
      </c>
      <c r="C38" s="15">
        <v>2.7175870564729743</v>
      </c>
      <c r="D38" s="16">
        <v>1544087.604668366</v>
      </c>
      <c r="E38" s="7">
        <v>77412.90105820536</v>
      </c>
      <c r="F38" s="7">
        <v>4530.5476928121589</v>
      </c>
      <c r="G38" s="15">
        <v>339.79999999999995</v>
      </c>
    </row>
    <row r="39" spans="1:7" ht="13.5" thickBot="1" x14ac:dyDescent="0.25">
      <c r="A39" s="6">
        <v>2022</v>
      </c>
      <c r="B39" s="7">
        <v>574199.14420548279</v>
      </c>
      <c r="C39" s="15">
        <v>2.717765346448374</v>
      </c>
      <c r="D39" s="16">
        <v>1560538.5360819737</v>
      </c>
      <c r="E39" s="7">
        <v>79556.113666590114</v>
      </c>
      <c r="F39" s="7">
        <v>4661.4959399541094</v>
      </c>
      <c r="G39" s="15">
        <v>344.80110000000002</v>
      </c>
    </row>
    <row r="40" spans="1:7" ht="13.5" thickBot="1" x14ac:dyDescent="0.25">
      <c r="A40" s="6">
        <v>2023</v>
      </c>
      <c r="B40" s="7">
        <v>580158.0504413913</v>
      </c>
      <c r="C40" s="15">
        <v>2.7189079495855872</v>
      </c>
      <c r="D40" s="16">
        <v>1577396.335361175</v>
      </c>
      <c r="E40" s="7">
        <v>81898.384982651827</v>
      </c>
      <c r="F40" s="7">
        <v>4789.2940431794086</v>
      </c>
      <c r="G40" s="15">
        <v>349.90540000000004</v>
      </c>
    </row>
    <row r="41" spans="1:7" ht="13.5" thickBot="1" x14ac:dyDescent="0.25">
      <c r="A41" s="6">
        <v>2024</v>
      </c>
      <c r="B41" s="7">
        <v>585994.30027612916</v>
      </c>
      <c r="C41" s="15">
        <v>2.7209499719620309</v>
      </c>
      <c r="D41" s="16">
        <v>1594461.1749062436</v>
      </c>
      <c r="E41" s="7">
        <v>84260.992620853198</v>
      </c>
      <c r="F41" s="7">
        <v>4912.5584835821865</v>
      </c>
      <c r="G41" s="15">
        <v>355.21959999999996</v>
      </c>
    </row>
    <row r="42" spans="1:7" ht="13.5" thickBot="1" x14ac:dyDescent="0.25">
      <c r="A42" s="6">
        <v>2025</v>
      </c>
      <c r="B42" s="7">
        <v>591918.26488856215</v>
      </c>
      <c r="C42" s="15">
        <v>2.7228882131858145</v>
      </c>
      <c r="D42" s="16">
        <v>1611727.2666344647</v>
      </c>
      <c r="E42" s="7">
        <v>86641.635739148245</v>
      </c>
      <c r="F42" s="7">
        <v>5036.5649814030412</v>
      </c>
      <c r="G42" s="15">
        <v>360.68700000000001</v>
      </c>
    </row>
    <row r="43" spans="1:7" ht="14.1" customHeight="1" thickBot="1" x14ac:dyDescent="0.25">
      <c r="A43" s="6">
        <v>2026</v>
      </c>
      <c r="B43" s="7">
        <v>597874.41723901569</v>
      </c>
      <c r="C43" s="15">
        <v>2.7250005955398739</v>
      </c>
      <c r="D43" s="16">
        <v>1629208.1430343729</v>
      </c>
      <c r="E43" s="7">
        <v>89032.185707625351</v>
      </c>
      <c r="F43" s="7">
        <v>5160.76193914547</v>
      </c>
      <c r="G43" s="15">
        <v>366.21760000000006</v>
      </c>
    </row>
    <row r="44" spans="1:7" ht="15.75" customHeight="1" x14ac:dyDescent="0.2">
      <c r="A44" s="4"/>
    </row>
    <row r="45" spans="1:7" ht="15.75" x14ac:dyDescent="0.25">
      <c r="A45" s="19" t="s">
        <v>25</v>
      </c>
      <c r="B45" s="19"/>
      <c r="C45" s="19"/>
      <c r="D45" s="19"/>
      <c r="E45" s="19"/>
      <c r="F45" s="19"/>
      <c r="G45" s="19"/>
    </row>
    <row r="46" spans="1:7" x14ac:dyDescent="0.2">
      <c r="A46" s="8" t="s">
        <v>26</v>
      </c>
      <c r="B46" s="12">
        <f>EXP((LN(B17/B7)/10))-1</f>
        <v>1.3408011426580657E-2</v>
      </c>
      <c r="C46" s="12">
        <f t="shared" ref="C46:G46" si="0">EXP((LN(C17/C7)/10))-1</f>
        <v>3.5115571990855798E-3</v>
      </c>
      <c r="D46" s="12">
        <f t="shared" si="0"/>
        <v>1.6966651624716889E-2</v>
      </c>
      <c r="E46" s="12">
        <f t="shared" si="0"/>
        <v>3.4156588455173331E-2</v>
      </c>
      <c r="F46" s="12">
        <f t="shared" si="0"/>
        <v>7.3410475476284542E-2</v>
      </c>
      <c r="G46" s="12">
        <f t="shared" si="0"/>
        <v>1.9900164867876047E-2</v>
      </c>
    </row>
    <row r="47" spans="1:7" x14ac:dyDescent="0.2">
      <c r="A47" s="8" t="s">
        <v>27</v>
      </c>
      <c r="B47" s="12">
        <f>EXP((LN(B30/B17)/13))-1</f>
        <v>1.0377717014095733E-2</v>
      </c>
      <c r="C47" s="12">
        <f t="shared" ref="C47:G47" si="1">EXP((LN(C30/C17)/13))-1</f>
        <v>2.5445942432997803E-3</v>
      </c>
      <c r="D47" s="12">
        <f t="shared" si="1"/>
        <v>1.2948718336368126E-2</v>
      </c>
      <c r="E47" s="12">
        <f t="shared" si="1"/>
        <v>2.284957343323013E-2</v>
      </c>
      <c r="F47" s="12">
        <f t="shared" si="1"/>
        <v>2.810709994771754E-2</v>
      </c>
      <c r="G47" s="12">
        <f t="shared" si="1"/>
        <v>1.7332359382430829E-2</v>
      </c>
    </row>
    <row r="48" spans="1:7" x14ac:dyDescent="0.2">
      <c r="A48" s="8" t="s">
        <v>28</v>
      </c>
      <c r="B48" s="12">
        <f>EXP((LN(B32/B30)/2))-1</f>
        <v>1.2287938081848138E-2</v>
      </c>
      <c r="C48" s="12">
        <f t="shared" ref="C48:G48" si="2">EXP((LN(C32/C30)/2))-1</f>
        <v>-2.9784932056020619E-3</v>
      </c>
      <c r="D48" s="12">
        <f t="shared" si="2"/>
        <v>9.2728453361583529E-3</v>
      </c>
      <c r="E48" s="12">
        <f t="shared" si="2"/>
        <v>2.7460272338680314E-2</v>
      </c>
      <c r="F48" s="12">
        <f t="shared" si="2"/>
        <v>7.4467967894990661E-2</v>
      </c>
      <c r="G48" s="12">
        <f t="shared" si="2"/>
        <v>1.5663269677100633E-2</v>
      </c>
    </row>
    <row r="49" spans="1:7" ht="14.1" customHeight="1" x14ac:dyDescent="0.2">
      <c r="A49" s="8" t="s">
        <v>60</v>
      </c>
      <c r="B49" s="12">
        <f>EXP((LN(B43/B30)/13))-1</f>
        <v>1.1158041316223333E-2</v>
      </c>
      <c r="C49" s="12">
        <f t="shared" ref="C49:G49" si="3">EXP((LN(C43/C30)/13))-1</f>
        <v>-7.6048572778253387E-4</v>
      </c>
      <c r="D49" s="12">
        <f t="shared" si="3"/>
        <v>1.0389070057269745E-2</v>
      </c>
      <c r="E49" s="12">
        <f t="shared" si="3"/>
        <v>2.8085896610675842E-2</v>
      </c>
      <c r="F49" s="12">
        <f t="shared" si="3"/>
        <v>3.4015259052529778E-2</v>
      </c>
      <c r="G49" s="12">
        <f t="shared" si="3"/>
        <v>1.5574652146714385E-2</v>
      </c>
    </row>
    <row r="50" spans="1:7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workbookViewId="0">
      <selection activeCell="A4" sqref="A4:E4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7" ht="15.95" customHeight="1" x14ac:dyDescent="0.25">
      <c r="A1" s="18" t="s">
        <v>77</v>
      </c>
      <c r="B1" s="18"/>
      <c r="C1" s="18"/>
      <c r="D1" s="18"/>
      <c r="E1" s="18"/>
    </row>
    <row r="2" spans="1:7" ht="15.75" customHeight="1" x14ac:dyDescent="0.25">
      <c r="A2" s="18" t="s">
        <v>62</v>
      </c>
      <c r="B2" s="18"/>
      <c r="C2" s="18"/>
      <c r="D2" s="18"/>
      <c r="E2" s="18"/>
    </row>
    <row r="3" spans="1:7" ht="15.75" customHeight="1" x14ac:dyDescent="0.25">
      <c r="A3" s="18" t="s">
        <v>58</v>
      </c>
      <c r="B3" s="18"/>
      <c r="C3" s="18"/>
      <c r="D3" s="18"/>
      <c r="E3" s="18"/>
    </row>
    <row r="4" spans="1:7" ht="15.75" customHeight="1" x14ac:dyDescent="0.25">
      <c r="A4" s="21" t="s">
        <v>79</v>
      </c>
      <c r="B4" s="21"/>
      <c r="C4" s="21"/>
      <c r="D4" s="21"/>
      <c r="E4" s="21"/>
      <c r="F4" s="23"/>
      <c r="G4" s="23"/>
    </row>
    <row r="5" spans="1:7" ht="14.1" customHeight="1" thickBot="1" x14ac:dyDescent="0.25">
      <c r="A5" s="4"/>
    </row>
    <row r="6" spans="1:7" ht="13.5" thickBot="1" x14ac:dyDescent="0.25">
      <c r="A6" s="5" t="s">
        <v>12</v>
      </c>
      <c r="B6" s="5" t="s">
        <v>13</v>
      </c>
      <c r="C6" s="5" t="s">
        <v>15</v>
      </c>
      <c r="D6" s="5" t="s">
        <v>59</v>
      </c>
      <c r="E6" s="5" t="s">
        <v>19</v>
      </c>
    </row>
    <row r="7" spans="1:7" ht="13.5" thickBot="1" x14ac:dyDescent="0.25">
      <c r="A7" s="6">
        <v>1990</v>
      </c>
      <c r="B7" s="11">
        <v>13.030809272731624</v>
      </c>
      <c r="C7" s="11">
        <v>14.154849384807354</v>
      </c>
      <c r="D7" s="11">
        <v>11.866434840759453</v>
      </c>
      <c r="E7" s="11">
        <v>14.123116386180946</v>
      </c>
    </row>
    <row r="8" spans="1:7" ht="13.5" thickBot="1" x14ac:dyDescent="0.25">
      <c r="A8" s="6">
        <v>1991</v>
      </c>
      <c r="B8" s="11">
        <v>12.55595034481653</v>
      </c>
      <c r="C8" s="11">
        <v>13.711733116969869</v>
      </c>
      <c r="D8" s="11">
        <v>11.503217788211735</v>
      </c>
      <c r="E8" s="11">
        <v>14.60920166578877</v>
      </c>
    </row>
    <row r="9" spans="1:7" ht="13.5" thickBot="1" x14ac:dyDescent="0.25">
      <c r="A9" s="6">
        <v>1992</v>
      </c>
      <c r="B9" s="11">
        <v>12.280529377647108</v>
      </c>
      <c r="C9" s="11">
        <v>12.98822790313563</v>
      </c>
      <c r="D9" s="11">
        <v>11.123044004944791</v>
      </c>
      <c r="E9" s="11">
        <v>14.967158487056841</v>
      </c>
    </row>
    <row r="10" spans="1:7" ht="13.5" thickBot="1" x14ac:dyDescent="0.25">
      <c r="A10" s="6">
        <v>1993</v>
      </c>
      <c r="B10" s="11">
        <v>11.215776345682084</v>
      </c>
      <c r="C10" s="11">
        <v>11.939051575052096</v>
      </c>
      <c r="D10" s="11">
        <v>10.058968062667612</v>
      </c>
      <c r="E10" s="11">
        <v>16.338563001941367</v>
      </c>
    </row>
    <row r="11" spans="1:7" ht="13.5" thickBot="1" x14ac:dyDescent="0.25">
      <c r="A11" s="6">
        <v>1994</v>
      </c>
      <c r="B11" s="11">
        <v>11.487710347712779</v>
      </c>
      <c r="C11" s="11">
        <v>11.403008898893404</v>
      </c>
      <c r="D11" s="11">
        <v>9.2828149175063128</v>
      </c>
      <c r="E11" s="11">
        <v>15.394434554076943</v>
      </c>
    </row>
    <row r="12" spans="1:7" ht="13.5" thickBot="1" x14ac:dyDescent="0.25">
      <c r="A12" s="6">
        <v>1995</v>
      </c>
      <c r="B12" s="11">
        <v>11.470838814381185</v>
      </c>
      <c r="C12" s="11">
        <v>11.196322436704961</v>
      </c>
      <c r="D12" s="11">
        <v>8.5625218676477495</v>
      </c>
      <c r="E12" s="11">
        <v>14.796604751328594</v>
      </c>
    </row>
    <row r="13" spans="1:7" ht="13.5" thickBot="1" x14ac:dyDescent="0.25">
      <c r="A13" s="6">
        <v>1996</v>
      </c>
      <c r="B13" s="11">
        <v>11.455369930240558</v>
      </c>
      <c r="C13" s="11">
        <v>11.013616115380376</v>
      </c>
      <c r="D13" s="11">
        <v>8.2251456473693594</v>
      </c>
      <c r="E13" s="11">
        <v>14.772050771239918</v>
      </c>
    </row>
    <row r="14" spans="1:7" ht="13.5" thickBot="1" x14ac:dyDescent="0.25">
      <c r="A14" s="6">
        <v>1997</v>
      </c>
      <c r="B14" s="11">
        <v>11.326593868748265</v>
      </c>
      <c r="C14" s="11">
        <v>10.748220308643265</v>
      </c>
      <c r="D14" s="11">
        <v>7.9041286628743643</v>
      </c>
      <c r="E14" s="11">
        <v>17.924090601357388</v>
      </c>
    </row>
    <row r="15" spans="1:7" ht="13.5" thickBot="1" x14ac:dyDescent="0.25">
      <c r="A15" s="6">
        <v>1998</v>
      </c>
      <c r="B15" s="11">
        <v>11.436103475638562</v>
      </c>
      <c r="C15" s="11">
        <v>10.626830681142955</v>
      </c>
      <c r="D15" s="11">
        <v>7.8177320030056237</v>
      </c>
      <c r="E15" s="11">
        <v>17.727510789762146</v>
      </c>
    </row>
    <row r="16" spans="1:7" ht="13.5" thickBot="1" x14ac:dyDescent="0.25">
      <c r="A16" s="6">
        <v>1999</v>
      </c>
      <c r="B16" s="11">
        <v>11.220866504152561</v>
      </c>
      <c r="C16" s="11">
        <v>10.498122707975808</v>
      </c>
      <c r="D16" s="11">
        <v>7.7061556336012238</v>
      </c>
      <c r="E16" s="11">
        <v>17.475034505953108</v>
      </c>
    </row>
    <row r="17" spans="1:5" ht="13.5" thickBot="1" x14ac:dyDescent="0.25">
      <c r="A17" s="6">
        <v>2000</v>
      </c>
      <c r="B17" s="11">
        <v>11.098250130113643</v>
      </c>
      <c r="C17" s="11">
        <v>10.520162911195985</v>
      </c>
      <c r="D17" s="11">
        <v>8.3298730746387157</v>
      </c>
      <c r="E17" s="11">
        <v>17.101930484476522</v>
      </c>
    </row>
    <row r="18" spans="1:5" ht="13.5" thickBot="1" x14ac:dyDescent="0.25">
      <c r="A18" s="6">
        <v>2001</v>
      </c>
      <c r="B18" s="11">
        <v>12.129854897208622</v>
      </c>
      <c r="C18" s="11">
        <v>12.198058718331268</v>
      </c>
      <c r="D18" s="11">
        <v>9.7433549028766766</v>
      </c>
      <c r="E18" s="11">
        <v>10.22689960426861</v>
      </c>
    </row>
    <row r="19" spans="1:5" ht="13.5" thickBot="1" x14ac:dyDescent="0.25">
      <c r="A19" s="6">
        <v>2002</v>
      </c>
      <c r="B19" s="11">
        <v>12.531084745265149</v>
      </c>
      <c r="C19" s="11">
        <v>12.898034696517195</v>
      </c>
      <c r="D19" s="11">
        <v>10.0185912143798</v>
      </c>
      <c r="E19" s="11">
        <v>11.360516128120594</v>
      </c>
    </row>
    <row r="20" spans="1:5" ht="13.5" thickBot="1" x14ac:dyDescent="0.25">
      <c r="A20" s="6">
        <v>2003</v>
      </c>
      <c r="B20" s="11">
        <v>12.353913001366085</v>
      </c>
      <c r="C20" s="11">
        <v>12.487626996805719</v>
      </c>
      <c r="D20" s="11">
        <v>9.7441073490214745</v>
      </c>
      <c r="E20" s="11">
        <v>11.25917342090542</v>
      </c>
    </row>
    <row r="21" spans="1:5" ht="13.5" thickBot="1" x14ac:dyDescent="0.25">
      <c r="A21" s="6">
        <v>2004</v>
      </c>
      <c r="B21" s="11">
        <v>11.793239106098838</v>
      </c>
      <c r="C21" s="11">
        <v>11.942649591358997</v>
      </c>
      <c r="D21" s="11">
        <v>9.3619815404650168</v>
      </c>
      <c r="E21" s="11">
        <v>10.969273391953468</v>
      </c>
    </row>
    <row r="22" spans="1:5" ht="13.5" thickBot="1" x14ac:dyDescent="0.25">
      <c r="A22" s="6">
        <v>2005</v>
      </c>
      <c r="B22" s="11">
        <v>11.943339383640852</v>
      </c>
      <c r="C22" s="11">
        <v>11.971594016052441</v>
      </c>
      <c r="D22" s="11">
        <v>9.2910892206491251</v>
      </c>
      <c r="E22" s="11">
        <v>10.19773835412901</v>
      </c>
    </row>
    <row r="23" spans="1:5" ht="13.5" thickBot="1" x14ac:dyDescent="0.25">
      <c r="A23" s="6">
        <v>2006</v>
      </c>
      <c r="B23" s="11">
        <v>11.806774429926566</v>
      </c>
      <c r="C23" s="11">
        <v>11.754988328775903</v>
      </c>
      <c r="D23" s="11">
        <v>9.1721219128470413</v>
      </c>
      <c r="E23" s="11">
        <v>10.452797736824634</v>
      </c>
    </row>
    <row r="24" spans="1:5" ht="13.5" thickBot="1" x14ac:dyDescent="0.25">
      <c r="A24" s="6">
        <v>2007</v>
      </c>
      <c r="B24" s="11">
        <v>11.347254540801412</v>
      </c>
      <c r="C24" s="11">
        <v>11.428107146353662</v>
      </c>
      <c r="D24" s="11">
        <v>8.9136254662218359</v>
      </c>
      <c r="E24" s="11">
        <v>10.200912562338612</v>
      </c>
    </row>
    <row r="25" spans="1:5" ht="13.5" thickBot="1" x14ac:dyDescent="0.25">
      <c r="A25" s="6">
        <v>2008</v>
      </c>
      <c r="B25" s="11">
        <v>11.741035282202555</v>
      </c>
      <c r="C25" s="11">
        <v>11.937025478014812</v>
      </c>
      <c r="D25" s="11">
        <v>9.2998157829922157</v>
      </c>
      <c r="E25" s="11">
        <v>9.9491954839366148</v>
      </c>
    </row>
    <row r="26" spans="1:5" ht="13.5" thickBot="1" x14ac:dyDescent="0.25">
      <c r="A26" s="6">
        <v>2009</v>
      </c>
      <c r="B26" s="11">
        <v>11.59359028854472</v>
      </c>
      <c r="C26" s="11">
        <v>12.009800653199816</v>
      </c>
      <c r="D26" s="11">
        <v>9.3521386563652324</v>
      </c>
      <c r="E26" s="11">
        <v>10.482511020520285</v>
      </c>
    </row>
    <row r="27" spans="1:5" ht="13.5" thickBot="1" x14ac:dyDescent="0.25">
      <c r="A27" s="6">
        <v>2010</v>
      </c>
      <c r="B27" s="11">
        <v>12.366404589598121</v>
      </c>
      <c r="C27" s="11">
        <v>13.016508390700603</v>
      </c>
      <c r="D27" s="11">
        <v>10.119677416829273</v>
      </c>
      <c r="E27" s="11">
        <v>10.49383584822432</v>
      </c>
    </row>
    <row r="28" spans="1:5" ht="13.5" thickBot="1" x14ac:dyDescent="0.25">
      <c r="A28" s="6">
        <v>2011</v>
      </c>
      <c r="B28" s="11">
        <v>12.539695001764002</v>
      </c>
      <c r="C28" s="11">
        <v>13.367446954627956</v>
      </c>
      <c r="D28" s="11">
        <v>10.226701347443566</v>
      </c>
      <c r="E28" s="11">
        <v>11.348374659207147</v>
      </c>
    </row>
    <row r="29" spans="1:5" ht="13.5" thickBot="1" x14ac:dyDescent="0.25">
      <c r="A29" s="6">
        <v>2012</v>
      </c>
      <c r="B29" s="11">
        <v>12.576929681431658</v>
      </c>
      <c r="C29" s="11">
        <v>14.03134554228321</v>
      </c>
      <c r="D29" s="11">
        <v>11.406271154902607</v>
      </c>
      <c r="E29" s="11">
        <v>11.646074163496266</v>
      </c>
    </row>
    <row r="30" spans="1:5" ht="13.5" thickBot="1" x14ac:dyDescent="0.25">
      <c r="A30" s="6">
        <v>2013</v>
      </c>
      <c r="B30" s="11">
        <v>12.49</v>
      </c>
      <c r="C30" s="11">
        <v>14.000000000000002</v>
      </c>
      <c r="D30" s="11">
        <v>11.278</v>
      </c>
      <c r="E30" s="11">
        <v>11.620057235253341</v>
      </c>
    </row>
    <row r="31" spans="1:5" ht="13.5" thickBot="1" x14ac:dyDescent="0.25">
      <c r="A31" s="6">
        <v>2014</v>
      </c>
      <c r="B31" s="11">
        <v>13.178562456385206</v>
      </c>
      <c r="C31" s="11">
        <v>14.77180739706909</v>
      </c>
      <c r="D31" s="11">
        <v>11.899745987438941</v>
      </c>
      <c r="E31" s="11">
        <v>12.260660530148677</v>
      </c>
    </row>
    <row r="32" spans="1:5" ht="13.5" thickBot="1" x14ac:dyDescent="0.25">
      <c r="A32" s="6">
        <v>2015</v>
      </c>
      <c r="B32" s="11">
        <v>13.379030006978368</v>
      </c>
      <c r="C32" s="11">
        <v>14.99651081646895</v>
      </c>
      <c r="D32" s="11">
        <v>12.080760642009771</v>
      </c>
      <c r="E32" s="11">
        <v>12.447165286890357</v>
      </c>
    </row>
    <row r="33" spans="1:5" ht="13.5" thickBot="1" x14ac:dyDescent="0.25">
      <c r="A33" s="6">
        <v>2016</v>
      </c>
      <c r="B33" s="11">
        <v>14.895610607117936</v>
      </c>
      <c r="C33" s="11">
        <v>16.696441032798329</v>
      </c>
      <c r="D33" s="11">
        <v>13.450175854849967</v>
      </c>
      <c r="E33" s="11">
        <v>13.858114316153499</v>
      </c>
    </row>
    <row r="34" spans="1:5" ht="13.5" thickBot="1" x14ac:dyDescent="0.25">
      <c r="A34" s="6">
        <v>2017</v>
      </c>
      <c r="B34" s="11">
        <v>15.357557571528263</v>
      </c>
      <c r="C34" s="11">
        <v>17.214235868806703</v>
      </c>
      <c r="D34" s="11">
        <v>13.86729658060014</v>
      </c>
      <c r="E34" s="11">
        <v>14.287886146906065</v>
      </c>
    </row>
    <row r="35" spans="1:5" ht="13.5" thickBot="1" x14ac:dyDescent="0.25">
      <c r="A35" s="6">
        <v>2018</v>
      </c>
      <c r="B35" s="11">
        <v>15.540593161200277</v>
      </c>
      <c r="C35" s="11">
        <v>17.419399860432659</v>
      </c>
      <c r="D35" s="11">
        <v>14.032570830425678</v>
      </c>
      <c r="E35" s="11">
        <v>14.458173098713683</v>
      </c>
    </row>
    <row r="36" spans="1:5" ht="13.5" thickBot="1" x14ac:dyDescent="0.25">
      <c r="A36" s="6">
        <v>2019</v>
      </c>
      <c r="B36" s="11">
        <v>15.680048848569431</v>
      </c>
      <c r="C36" s="11">
        <v>17.575715282623865</v>
      </c>
      <c r="D36" s="11">
        <v>14.158494068387993</v>
      </c>
      <c r="E36" s="11">
        <v>14.587915538186154</v>
      </c>
    </row>
    <row r="37" spans="1:5" ht="13.5" thickBot="1" x14ac:dyDescent="0.25">
      <c r="A37" s="6">
        <v>2020</v>
      </c>
      <c r="B37" s="11">
        <v>15.810788555478018</v>
      </c>
      <c r="C37" s="11">
        <v>17.722260990928124</v>
      </c>
      <c r="D37" s="11">
        <v>14.276547103977668</v>
      </c>
      <c r="E37" s="11">
        <v>14.7095490751916</v>
      </c>
    </row>
    <row r="38" spans="1:5" ht="13.5" thickBot="1" x14ac:dyDescent="0.25">
      <c r="A38" s="6">
        <v>2021</v>
      </c>
      <c r="B38" s="11">
        <v>15.880516399162595</v>
      </c>
      <c r="C38" s="11">
        <v>17.800418702023727</v>
      </c>
      <c r="D38" s="11">
        <v>14.339508722958826</v>
      </c>
      <c r="E38" s="11">
        <v>14.774420294927836</v>
      </c>
    </row>
    <row r="39" spans="1:5" ht="13.5" thickBot="1" x14ac:dyDescent="0.25">
      <c r="A39" s="6">
        <v>2022</v>
      </c>
      <c r="B39" s="11">
        <v>15.889232379623168</v>
      </c>
      <c r="C39" s="11">
        <v>17.810188415910677</v>
      </c>
      <c r="D39" s="11">
        <v>14.347378925331471</v>
      </c>
      <c r="E39" s="11">
        <v>14.782529197394867</v>
      </c>
    </row>
    <row r="40" spans="1:5" ht="13.5" thickBot="1" x14ac:dyDescent="0.25">
      <c r="A40" s="6">
        <v>2023</v>
      </c>
      <c r="B40" s="11">
        <v>16.185575715282624</v>
      </c>
      <c r="C40" s="11">
        <v>18.142358688066992</v>
      </c>
      <c r="D40" s="11">
        <v>14.614965806001393</v>
      </c>
      <c r="E40" s="11">
        <v>15.058231881273871</v>
      </c>
    </row>
    <row r="41" spans="1:5" ht="13.5" thickBot="1" x14ac:dyDescent="0.25">
      <c r="A41" s="6">
        <v>2024</v>
      </c>
      <c r="B41" s="11">
        <v>16.281451500348918</v>
      </c>
      <c r="C41" s="11">
        <v>18.249825540823444</v>
      </c>
      <c r="D41" s="11">
        <v>14.701538032100485</v>
      </c>
      <c r="E41" s="11">
        <v>15.147429808411195</v>
      </c>
    </row>
    <row r="42" spans="1:5" ht="13.5" thickBot="1" x14ac:dyDescent="0.25">
      <c r="A42" s="6">
        <v>2025</v>
      </c>
      <c r="B42" s="11">
        <v>16.464487090020935</v>
      </c>
      <c r="C42" s="11">
        <v>18.454989532449403</v>
      </c>
      <c r="D42" s="11">
        <v>14.866812281926025</v>
      </c>
      <c r="E42" s="11">
        <v>15.317716760218815</v>
      </c>
    </row>
    <row r="43" spans="1:5" ht="14.1" customHeight="1" thickBot="1" x14ac:dyDescent="0.25">
      <c r="A43" s="6">
        <v>2026</v>
      </c>
      <c r="B43" s="11">
        <v>16.649580360304896</v>
      </c>
      <c r="C43" s="11">
        <v>18.662459971518693</v>
      </c>
      <c r="D43" s="11">
        <v>15.033944539913415</v>
      </c>
      <c r="E43" s="11">
        <v>15.489918072833694</v>
      </c>
    </row>
    <row r="44" spans="1:5" ht="15.75" customHeight="1" x14ac:dyDescent="0.2">
      <c r="A44" s="4"/>
    </row>
    <row r="45" spans="1:5" ht="15.75" x14ac:dyDescent="0.25">
      <c r="A45" s="19" t="s">
        <v>25</v>
      </c>
      <c r="B45" s="19"/>
      <c r="C45" s="19"/>
      <c r="D45" s="19"/>
    </row>
    <row r="46" spans="1:5" x14ac:dyDescent="0.2">
      <c r="A46" s="8" t="s">
        <v>26</v>
      </c>
      <c r="B46" s="12">
        <f>EXP((LN(B17/B7)/10))-1</f>
        <v>-1.5924743594495139E-2</v>
      </c>
      <c r="C46" s="12">
        <f t="shared" ref="C46:E46" si="0">EXP((LN(C17/C7)/10))-1</f>
        <v>-2.9240339177572072E-2</v>
      </c>
      <c r="D46" s="12">
        <f t="shared" si="0"/>
        <v>-3.4767775475464169E-2</v>
      </c>
      <c r="E46" s="12">
        <f t="shared" si="0"/>
        <v>1.9322145969663751E-2</v>
      </c>
    </row>
    <row r="47" spans="1:5" x14ac:dyDescent="0.2">
      <c r="A47" s="8" t="s">
        <v>27</v>
      </c>
      <c r="B47" s="12">
        <f>EXP((LN(B30/B17)/13))-1</f>
        <v>9.1291786130733854E-3</v>
      </c>
      <c r="C47" s="12">
        <f t="shared" ref="C47:E47" si="1">EXP((LN(C30/C17)/13))-1</f>
        <v>2.2225198405040114E-2</v>
      </c>
      <c r="D47" s="12">
        <f t="shared" si="1"/>
        <v>2.3581888543650731E-2</v>
      </c>
      <c r="E47" s="12">
        <f t="shared" si="1"/>
        <v>-2.9290071670050599E-2</v>
      </c>
    </row>
    <row r="48" spans="1:5" x14ac:dyDescent="0.2">
      <c r="A48" s="8" t="s">
        <v>28</v>
      </c>
      <c r="B48" s="12">
        <f>EXP((LN(B32/B30)/2))-1</f>
        <v>3.4977943742520612E-2</v>
      </c>
      <c r="C48" s="12">
        <f t="shared" ref="C48:E48" si="2">EXP((LN(C32/C30)/2))-1</f>
        <v>3.4977943742520612E-2</v>
      </c>
      <c r="D48" s="12">
        <f t="shared" si="2"/>
        <v>3.4977943742520612E-2</v>
      </c>
      <c r="E48" s="12">
        <f t="shared" si="2"/>
        <v>3.4977943742520612E-2</v>
      </c>
    </row>
    <row r="49" spans="1:5" ht="14.1" customHeight="1" x14ac:dyDescent="0.2">
      <c r="A49" s="8" t="s">
        <v>60</v>
      </c>
      <c r="B49" s="12">
        <f>EXP((LN(B43/B30)/13))-1</f>
        <v>2.235833632275952E-2</v>
      </c>
      <c r="C49" s="12">
        <f t="shared" ref="C49:E49" si="3">EXP((LN(C43/C30)/13))-1</f>
        <v>2.235833632275952E-2</v>
      </c>
      <c r="D49" s="12">
        <f t="shared" si="3"/>
        <v>2.235833632275952E-2</v>
      </c>
      <c r="E49" s="12">
        <f t="shared" si="3"/>
        <v>2.235833632275952E-2</v>
      </c>
    </row>
  </sheetData>
  <mergeCells count="5">
    <mergeCell ref="A45:D45"/>
    <mergeCell ref="A1:E1"/>
    <mergeCell ref="A2:E2"/>
    <mergeCell ref="A3:E3"/>
    <mergeCell ref="A4:E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Z5JXHV6S7NA6-3-72941</_dlc_DocId>
    <_dlc_DocIdUrl xmlns="8eef3743-c7b3-4cbe-8837-b6e805be353c">
      <Url>http://efilingspinternal/_layouts/DocIdRedir.aspx?ID=Z5JXHV6S7NA6-3-72941</Url>
      <Description>Z5JXHV6S7NA6-3-72941</Description>
    </_dlc_DocIdUrl>
  </documentManagement>
</p:properties>
</file>

<file path=customXml/itemProps1.xml><?xml version="1.0" encoding="utf-8"?>
<ds:datastoreItem xmlns:ds="http://schemas.openxmlformats.org/officeDocument/2006/customXml" ds:itemID="{3ACF68ED-DB8A-461C-82DC-048461FBC616}"/>
</file>

<file path=customXml/itemProps2.xml><?xml version="1.0" encoding="utf-8"?>
<ds:datastoreItem xmlns:ds="http://schemas.openxmlformats.org/officeDocument/2006/customXml" ds:itemID="{57E069D4-41F7-4246-90E7-0FA66287D608}"/>
</file>

<file path=customXml/itemProps3.xml><?xml version="1.0" encoding="utf-8"?>
<ds:datastoreItem xmlns:ds="http://schemas.openxmlformats.org/officeDocument/2006/customXml" ds:itemID="{62A94ED4-46F7-4F5A-A45E-15FA850DDB63}"/>
</file>

<file path=customXml/itemProps4.xml><?xml version="1.0" encoding="utf-8"?>
<ds:datastoreItem xmlns:ds="http://schemas.openxmlformats.org/officeDocument/2006/customXml" ds:itemID="{5B4BD13C-D5A0-4A66-814B-DC1431109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SMUD Low Demand Case</dc:title>
  <cp:lastModifiedBy>Mitchell, Jann@Energy</cp:lastModifiedBy>
  <dcterms:created xsi:type="dcterms:W3CDTF">2014-11-20T23:26:49Z</dcterms:created>
  <dcterms:modified xsi:type="dcterms:W3CDTF">2015-06-23T21:58:14Z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9b9f2b74-ca20-4d6d-be6e-b04eb95acf21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http://efilingspinternal/PendingDocuments/15-IEPR-03/20150624T130404_SMUD_Low_Demand_Case.xlsx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594500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