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G48" i="5" l="1"/>
  <c r="E48" i="5"/>
  <c r="E49" i="5"/>
  <c r="G46" i="4"/>
  <c r="E46" i="4"/>
  <c r="E47" i="4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H23" i="7" s="1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H43" i="7"/>
  <c r="H39" i="7"/>
  <c r="H31" i="7"/>
  <c r="H27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15" i="7" l="1"/>
  <c r="H19" i="7"/>
  <c r="H21" i="7"/>
  <c r="H25" i="7"/>
  <c r="H29" i="7"/>
  <c r="H33" i="7"/>
  <c r="H35" i="7"/>
  <c r="H37" i="7"/>
  <c r="H41" i="7"/>
  <c r="H14" i="7"/>
  <c r="H18" i="7"/>
  <c r="H20" i="7"/>
  <c r="H22" i="7"/>
  <c r="H24" i="7"/>
  <c r="H26" i="7"/>
  <c r="H28" i="7"/>
  <c r="H30" i="7"/>
  <c r="H32" i="7"/>
  <c r="H34" i="7"/>
  <c r="H36" i="7"/>
  <c r="H38" i="7"/>
  <c r="H40" i="7"/>
  <c r="H42" i="7"/>
  <c r="H10" i="7"/>
  <c r="H11" i="7"/>
  <c r="H7" i="7"/>
  <c r="H8" i="7"/>
  <c r="H9" i="7"/>
  <c r="H12" i="7"/>
  <c r="H13" i="7"/>
  <c r="H16" i="7"/>
  <c r="H17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<sst xmlns="http://schemas.openxmlformats.org/spreadsheetml/2006/main" count="155" uniqueCount="80">
  <si>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</si>
  <si>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</si>
  <si>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</si>
  <si>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</si>
  <si>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</si>
  <si>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</si>
  <si>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</si>
  <si>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</si>
  <si>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</si>
  <si>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</si>
  <si>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</si>
  <si>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</si>
  <si>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</si>
  <si>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</si>
  <si>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</si>
  <si>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</si>
  <si>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</si>
  <si>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</si>
  <si>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</si>
  <si>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</si>
  <si>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</si>
  <si>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</si>
  <si>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</si>
  <si>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</si>
  <si>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</si>
  <si>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</si>
  <si>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</si>
  <si>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</si>
  <si>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</si>
  <si>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</si>
  <si>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</si>
  <si>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</si>
  <si>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</si>
  <si>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</si>
  <si>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</si>
  <si>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</si>
  <si>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</si>
  <si>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</si>
  <si>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</si>
  <si>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</si>
  <si>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</si>
  <si>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</si>
  <si>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</si>
  <si>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</si>
  <si>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</si>
  <si>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</si>
  <si>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</si>
  <si>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</si>
  <si>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</si>
  <si>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</si>
  <si>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</si>
  <si>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</si>
  <si>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</si>
  <si>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</si>
  <si>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</si>
  <si>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</si>
  <si>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</si>
  <si>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</si>
  <si>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</si>
  <si>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</si>
  <si>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</si>
  <si>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</si>
  <si>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</si>
  <si>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</si>
  <si>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</si>
  <si>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</si>
  <si>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</si>
  <si>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</si>
  <si>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</si>
  <si>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</si>
  <si>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SDG&amp;E Planning Area</t>
  </si>
  <si>
    <t>Form 1.1b - SDG&amp;E Planning Area</t>
  </si>
  <si>
    <t>Form 1.2 - SDG&amp;E Planning Area</t>
  </si>
  <si>
    <t>Form 1.4 - SDG&amp;E Planning Area</t>
  </si>
  <si>
    <t>Form 1.5 - SDG&amp;E Planning Area</t>
  </si>
  <si>
    <t>Form 1.7a - SDG&amp;E Planning Area</t>
  </si>
  <si>
    <t>Form 2.2 - SDG&amp;E Planning Area</t>
  </si>
  <si>
    <t>Form 2.3 - SDG&amp;E Planning Area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</si>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</sst>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5420.9901039999995</v>
      </c>
      <c r="C7" s="7">
        <v>0</v>
      </c>
      <c r="D7" s="7">
        <v>5834.1597772218429</v>
      </c>
      <c r="E7" s="7">
        <v>0</v>
      </c>
      <c r="F7" s="7">
        <v>1626.9657782046986</v>
      </c>
      <c r="G7" s="7">
        <v>292.17720600000001</v>
      </c>
      <c r="H7" s="7">
        <v>239.617481</v>
      </c>
      <c r="I7" s="7">
        <v>1369.8693574226015</v>
      </c>
      <c r="J7" s="7">
        <v>73.430699000000004</v>
      </c>
      <c r="K7" s="7">
        <v>14857.210402849141</v>
      </c>
    </row>
    <row r="8" spans="1:11" ht="13.5" thickBot="1" x14ac:dyDescent="0.25">
      <c r="A8" s="6">
        <v>1991</v>
      </c>
      <c r="B8" s="7">
        <v>5332.7488179999991</v>
      </c>
      <c r="C8" s="7">
        <v>0</v>
      </c>
      <c r="D8" s="7">
        <v>5693.6421604226261</v>
      </c>
      <c r="E8" s="7">
        <v>0</v>
      </c>
      <c r="F8" s="7">
        <v>1623.2279491820498</v>
      </c>
      <c r="G8" s="7">
        <v>315.76886499999995</v>
      </c>
      <c r="H8" s="7">
        <v>206.68030499999998</v>
      </c>
      <c r="I8" s="7">
        <v>1462.544500055282</v>
      </c>
      <c r="J8" s="7">
        <v>75.875294999999994</v>
      </c>
      <c r="K8" s="7">
        <v>14710.487892659958</v>
      </c>
    </row>
    <row r="9" spans="1:11" ht="13.5" thickBot="1" x14ac:dyDescent="0.25">
      <c r="A9" s="6">
        <v>1992</v>
      </c>
      <c r="B9" s="7">
        <v>5609.0789819999991</v>
      </c>
      <c r="C9" s="7">
        <v>0</v>
      </c>
      <c r="D9" s="7">
        <v>6258.4769289698879</v>
      </c>
      <c r="E9" s="7">
        <v>0</v>
      </c>
      <c r="F9" s="7">
        <v>1669.171</v>
      </c>
      <c r="G9" s="7">
        <v>332.46</v>
      </c>
      <c r="H9" s="7">
        <v>194.85084800000001</v>
      </c>
      <c r="I9" s="7">
        <v>1481.2137601294644</v>
      </c>
      <c r="J9" s="7">
        <v>76.396761999999995</v>
      </c>
      <c r="K9" s="7">
        <v>15621.648281099351</v>
      </c>
    </row>
    <row r="10" spans="1:11" ht="13.5" thickBot="1" x14ac:dyDescent="0.25">
      <c r="A10" s="6">
        <v>1993</v>
      </c>
      <c r="B10" s="7">
        <v>5548.9768110000005</v>
      </c>
      <c r="C10" s="7">
        <v>0</v>
      </c>
      <c r="D10" s="7">
        <v>6256.0151617647298</v>
      </c>
      <c r="E10" s="7">
        <v>0</v>
      </c>
      <c r="F10" s="7">
        <v>1661.991</v>
      </c>
      <c r="G10" s="7">
        <v>272.08000000000004</v>
      </c>
      <c r="H10" s="7">
        <v>211.28021300000003</v>
      </c>
      <c r="I10" s="7">
        <v>1487.7734939428447</v>
      </c>
      <c r="J10" s="7">
        <v>76.989474999999999</v>
      </c>
      <c r="K10" s="7">
        <v>15515.106154707575</v>
      </c>
    </row>
    <row r="11" spans="1:11" ht="13.5" thickBot="1" x14ac:dyDescent="0.25">
      <c r="A11" s="6">
        <v>1994</v>
      </c>
      <c r="B11" s="7">
        <v>5729.134262999999</v>
      </c>
      <c r="C11" s="7">
        <v>0</v>
      </c>
      <c r="D11" s="7">
        <v>6346.6489975441073</v>
      </c>
      <c r="E11" s="7">
        <v>0</v>
      </c>
      <c r="F11" s="7">
        <v>1631.0309999999999</v>
      </c>
      <c r="G11" s="7">
        <v>229.38</v>
      </c>
      <c r="H11" s="7">
        <v>231.83054800000002</v>
      </c>
      <c r="I11" s="7">
        <v>1505.7527360702713</v>
      </c>
      <c r="J11" s="7">
        <v>78.657229999999998</v>
      </c>
      <c r="K11" s="7">
        <v>15752.434774614378</v>
      </c>
    </row>
    <row r="12" spans="1:11" ht="13.5" thickBot="1" x14ac:dyDescent="0.25">
      <c r="A12" s="6">
        <v>1995</v>
      </c>
      <c r="B12" s="7">
        <v>5734.0680899999998</v>
      </c>
      <c r="C12" s="7">
        <v>0</v>
      </c>
      <c r="D12" s="7">
        <v>6502.015604305775</v>
      </c>
      <c r="E12" s="7">
        <v>0</v>
      </c>
      <c r="F12" s="7">
        <v>1606.1510000000001</v>
      </c>
      <c r="G12" s="7">
        <v>245.71</v>
      </c>
      <c r="H12" s="7">
        <v>227.73067500000002</v>
      </c>
      <c r="I12" s="7">
        <v>1504.6577639928132</v>
      </c>
      <c r="J12" s="7">
        <v>80.658864000000008</v>
      </c>
      <c r="K12" s="7">
        <v>15900.991997298588</v>
      </c>
    </row>
    <row r="13" spans="1:11" ht="13.5" thickBot="1" x14ac:dyDescent="0.25">
      <c r="A13" s="6">
        <v>1996</v>
      </c>
      <c r="B13" s="7">
        <v>5934.5216260000007</v>
      </c>
      <c r="C13" s="7">
        <v>0</v>
      </c>
      <c r="D13" s="7">
        <v>6853.0117775184208</v>
      </c>
      <c r="E13" s="7">
        <v>0</v>
      </c>
      <c r="F13" s="7">
        <v>1579.6809999999996</v>
      </c>
      <c r="G13" s="7">
        <v>247.80999999999997</v>
      </c>
      <c r="H13" s="7">
        <v>250.54516899999999</v>
      </c>
      <c r="I13" s="7">
        <v>1468.895023853257</v>
      </c>
      <c r="J13" s="7">
        <v>82.310513999999998</v>
      </c>
      <c r="K13" s="7">
        <v>16416.775110371676</v>
      </c>
    </row>
    <row r="14" spans="1:11" ht="13.5" thickBot="1" x14ac:dyDescent="0.25">
      <c r="A14" s="6">
        <v>1997</v>
      </c>
      <c r="B14" s="7">
        <v>6122.690619</v>
      </c>
      <c r="C14" s="7">
        <v>0</v>
      </c>
      <c r="D14" s="7">
        <v>7384.0021350555708</v>
      </c>
      <c r="E14" s="7">
        <v>0</v>
      </c>
      <c r="F14" s="7">
        <v>1702.09</v>
      </c>
      <c r="G14" s="7">
        <v>76.900000000000006</v>
      </c>
      <c r="H14" s="7">
        <v>83.530528000000018</v>
      </c>
      <c r="I14" s="7">
        <v>1609.4706727609416</v>
      </c>
      <c r="J14" s="7">
        <v>83.368229999999997</v>
      </c>
      <c r="K14" s="7">
        <v>17062.052184816512</v>
      </c>
    </row>
    <row r="15" spans="1:11" ht="13.5" thickBot="1" x14ac:dyDescent="0.25">
      <c r="A15" s="6">
        <v>1998</v>
      </c>
      <c r="B15" s="7">
        <v>6318.6823668425941</v>
      </c>
      <c r="C15" s="7">
        <v>0</v>
      </c>
      <c r="D15" s="7">
        <v>7353.7237160880122</v>
      </c>
      <c r="E15" s="7">
        <v>0</v>
      </c>
      <c r="F15" s="7">
        <v>1829.36</v>
      </c>
      <c r="G15" s="7">
        <v>216.77999999999997</v>
      </c>
      <c r="H15" s="7">
        <v>216.14725600000003</v>
      </c>
      <c r="I15" s="7">
        <v>1586.1050006494947</v>
      </c>
      <c r="J15" s="7">
        <v>92.946620999999993</v>
      </c>
      <c r="K15" s="7">
        <v>17613.744960580101</v>
      </c>
    </row>
    <row r="16" spans="1:11" ht="13.5" thickBot="1" x14ac:dyDescent="0.25">
      <c r="A16" s="6">
        <v>1999</v>
      </c>
      <c r="B16" s="7">
        <v>6452.5359279401873</v>
      </c>
      <c r="C16" s="7">
        <v>0</v>
      </c>
      <c r="D16" s="7">
        <v>7706.7623578171761</v>
      </c>
      <c r="E16" s="7">
        <v>0</v>
      </c>
      <c r="F16" s="7">
        <v>1931.29</v>
      </c>
      <c r="G16" s="7">
        <v>207.39</v>
      </c>
      <c r="H16" s="7">
        <v>239.37492299999997</v>
      </c>
      <c r="I16" s="7">
        <v>1610.7083361675136</v>
      </c>
      <c r="J16" s="7">
        <v>93.396800999999996</v>
      </c>
      <c r="K16" s="7">
        <v>18241.458345924875</v>
      </c>
    </row>
    <row r="17" spans="1:11" ht="13.5" thickBot="1" x14ac:dyDescent="0.25">
      <c r="A17" s="6">
        <v>2000</v>
      </c>
      <c r="B17" s="7">
        <v>6512.5530932736146</v>
      </c>
      <c r="C17" s="7">
        <v>0</v>
      </c>
      <c r="D17" s="7">
        <v>8288.7019770874158</v>
      </c>
      <c r="E17" s="7">
        <v>0</v>
      </c>
      <c r="F17" s="7">
        <v>1895.1099999999997</v>
      </c>
      <c r="G17" s="7">
        <v>137.5</v>
      </c>
      <c r="H17" s="7">
        <v>146.4262338862201</v>
      </c>
      <c r="I17" s="7">
        <v>1711.2212653535209</v>
      </c>
      <c r="J17" s="7">
        <v>92.059542705178927</v>
      </c>
      <c r="K17" s="7">
        <v>18783.572112305948</v>
      </c>
    </row>
    <row r="18" spans="1:11" ht="13.5" thickBot="1" x14ac:dyDescent="0.25">
      <c r="A18" s="6">
        <v>2001</v>
      </c>
      <c r="B18" s="7">
        <v>6116.3556851299727</v>
      </c>
      <c r="C18" s="7">
        <v>0</v>
      </c>
      <c r="D18" s="7">
        <v>7588.176336418338</v>
      </c>
      <c r="E18" s="7">
        <v>0</v>
      </c>
      <c r="F18" s="7">
        <v>1850.691</v>
      </c>
      <c r="G18" s="7">
        <v>200.10999999999996</v>
      </c>
      <c r="H18" s="7">
        <v>233.27165113190975</v>
      </c>
      <c r="I18" s="7">
        <v>1725.252127247998</v>
      </c>
      <c r="J18" s="7">
        <v>98.110031926240126</v>
      </c>
      <c r="K18" s="7">
        <v>17811.966831854461</v>
      </c>
    </row>
    <row r="19" spans="1:11" ht="13.5" thickBot="1" x14ac:dyDescent="0.25">
      <c r="A19" s="6">
        <v>2002</v>
      </c>
      <c r="B19" s="7">
        <v>6327.4053731798804</v>
      </c>
      <c r="C19" s="7">
        <v>0</v>
      </c>
      <c r="D19" s="7">
        <v>7974.4409748111111</v>
      </c>
      <c r="E19" s="7">
        <v>0</v>
      </c>
      <c r="F19" s="7">
        <v>1748.9309999999998</v>
      </c>
      <c r="G19" s="7">
        <v>225.21999999999997</v>
      </c>
      <c r="H19" s="7">
        <v>233.17867925419202</v>
      </c>
      <c r="I19" s="7">
        <v>1659.3614483094002</v>
      </c>
      <c r="J19" s="7">
        <v>95.725094743831932</v>
      </c>
      <c r="K19" s="7">
        <v>18264.262570298415</v>
      </c>
    </row>
    <row r="20" spans="1:11" ht="13.5" thickBot="1" x14ac:dyDescent="0.25">
      <c r="A20" s="6">
        <v>2003</v>
      </c>
      <c r="B20" s="7">
        <v>6748.3047929792619</v>
      </c>
      <c r="C20" s="7">
        <v>0</v>
      </c>
      <c r="D20" s="7">
        <v>8343.2415919661053</v>
      </c>
      <c r="E20" s="7">
        <v>0</v>
      </c>
      <c r="F20" s="7">
        <v>1697.7300000000007</v>
      </c>
      <c r="G20" s="7">
        <v>206.85</v>
      </c>
      <c r="H20" s="7">
        <v>227.99472752537034</v>
      </c>
      <c r="I20" s="7">
        <v>1674.6882389938298</v>
      </c>
      <c r="J20" s="7">
        <v>105.19062959758934</v>
      </c>
      <c r="K20" s="7">
        <v>19003.999981062152</v>
      </c>
    </row>
    <row r="21" spans="1:11" ht="13.5" thickBot="1" x14ac:dyDescent="0.25">
      <c r="A21" s="6">
        <v>2004</v>
      </c>
      <c r="B21" s="7">
        <v>7077.1874721198928</v>
      </c>
      <c r="C21" s="7">
        <v>0</v>
      </c>
      <c r="D21" s="7">
        <v>8951.8346972544987</v>
      </c>
      <c r="E21" s="7">
        <v>0</v>
      </c>
      <c r="F21" s="7">
        <v>1745.4099999999996</v>
      </c>
      <c r="G21" s="7">
        <v>176.16</v>
      </c>
      <c r="H21" s="7">
        <v>251.99632805014028</v>
      </c>
      <c r="I21" s="7">
        <v>1688.3636538806197</v>
      </c>
      <c r="J21" s="7">
        <v>101.95586355130531</v>
      </c>
      <c r="K21" s="7">
        <v>19992.908014856457</v>
      </c>
    </row>
    <row r="22" spans="1:11" ht="13.5" thickBot="1" x14ac:dyDescent="0.25">
      <c r="A22" s="6">
        <v>2005</v>
      </c>
      <c r="B22" s="7">
        <v>7109.5477870462</v>
      </c>
      <c r="C22" s="7">
        <v>0</v>
      </c>
      <c r="D22" s="7">
        <v>9010.0126572934096</v>
      </c>
      <c r="E22" s="7">
        <v>0</v>
      </c>
      <c r="F22" s="7">
        <v>1718.81</v>
      </c>
      <c r="G22" s="7">
        <v>171.79</v>
      </c>
      <c r="H22" s="7">
        <v>257.0976181174542</v>
      </c>
      <c r="I22" s="7">
        <v>1710.8346057215138</v>
      </c>
      <c r="J22" s="7">
        <v>105.52450873102447</v>
      </c>
      <c r="K22" s="7">
        <v>20083.617176909604</v>
      </c>
    </row>
    <row r="23" spans="1:11" ht="13.5" thickBot="1" x14ac:dyDescent="0.25">
      <c r="A23" s="6">
        <v>2006</v>
      </c>
      <c r="B23" s="7">
        <v>7531.9261716565261</v>
      </c>
      <c r="C23" s="7">
        <v>0</v>
      </c>
      <c r="D23" s="7">
        <v>9320.2620552694134</v>
      </c>
      <c r="E23" s="7">
        <v>0</v>
      </c>
      <c r="F23" s="7">
        <v>1677.63</v>
      </c>
      <c r="G23" s="7">
        <v>189.26999999999998</v>
      </c>
      <c r="H23" s="7">
        <v>313.04783144037009</v>
      </c>
      <c r="I23" s="7">
        <v>1812.8058961336915</v>
      </c>
      <c r="J23" s="7">
        <v>107.55637361547295</v>
      </c>
      <c r="K23" s="7">
        <v>20952.498328115475</v>
      </c>
    </row>
    <row r="24" spans="1:11" ht="13.5" thickBot="1" x14ac:dyDescent="0.25">
      <c r="A24" s="6">
        <v>2007</v>
      </c>
      <c r="B24" s="7">
        <v>7551.8994599086809</v>
      </c>
      <c r="C24" s="7">
        <v>0</v>
      </c>
      <c r="D24" s="7">
        <v>9306.6829546154913</v>
      </c>
      <c r="E24" s="7">
        <v>0</v>
      </c>
      <c r="F24" s="7">
        <v>1648.3099999999997</v>
      </c>
      <c r="G24" s="7">
        <v>202.73</v>
      </c>
      <c r="H24" s="7">
        <v>335.85310800207236</v>
      </c>
      <c r="I24" s="7">
        <v>1879.6244477153425</v>
      </c>
      <c r="J24" s="7">
        <v>176.47021718497857</v>
      </c>
      <c r="K24" s="7">
        <v>21101.570187426565</v>
      </c>
    </row>
    <row r="25" spans="1:11" ht="13.5" thickBot="1" x14ac:dyDescent="0.25">
      <c r="A25" s="6">
        <v>2008</v>
      </c>
      <c r="B25" s="7">
        <v>7733.7530389839494</v>
      </c>
      <c r="C25" s="7">
        <v>0</v>
      </c>
      <c r="D25" s="7">
        <v>9562.6828674027074</v>
      </c>
      <c r="E25" s="7">
        <v>0</v>
      </c>
      <c r="F25" s="7">
        <v>1674.75</v>
      </c>
      <c r="G25" s="7">
        <v>196.41000000000003</v>
      </c>
      <c r="H25" s="7">
        <v>322.27321217154736</v>
      </c>
      <c r="I25" s="7">
        <v>1787.3464963129777</v>
      </c>
      <c r="J25" s="7">
        <v>173.81689999971769</v>
      </c>
      <c r="K25" s="7">
        <v>21451.032514870902</v>
      </c>
    </row>
    <row r="26" spans="1:11" ht="13.5" thickBot="1" x14ac:dyDescent="0.25">
      <c r="A26" s="6">
        <v>2009</v>
      </c>
      <c r="B26" s="7">
        <v>7577.3721155948433</v>
      </c>
      <c r="C26" s="7">
        <v>0</v>
      </c>
      <c r="D26" s="7">
        <v>9219.8609445976508</v>
      </c>
      <c r="E26" s="7">
        <v>0</v>
      </c>
      <c r="F26" s="7">
        <v>1542.5399999999997</v>
      </c>
      <c r="G26" s="7">
        <v>174.01000000000002</v>
      </c>
      <c r="H26" s="7">
        <v>319.79509034488478</v>
      </c>
      <c r="I26" s="7">
        <v>1901.1107354992639</v>
      </c>
      <c r="J26" s="7">
        <v>178.52253542952516</v>
      </c>
      <c r="K26" s="7">
        <v>20913.211421466167</v>
      </c>
    </row>
    <row r="27" spans="1:11" ht="13.5" thickBot="1" x14ac:dyDescent="0.25">
      <c r="A27" s="6">
        <v>2010</v>
      </c>
      <c r="B27" s="7">
        <v>7366.0484364767181</v>
      </c>
      <c r="C27" s="7">
        <v>0</v>
      </c>
      <c r="D27" s="7">
        <v>8843.9368943622139</v>
      </c>
      <c r="E27" s="7">
        <v>0</v>
      </c>
      <c r="F27" s="7">
        <v>1489.34</v>
      </c>
      <c r="G27" s="7">
        <v>166.89</v>
      </c>
      <c r="H27" s="7">
        <v>311.15276793368452</v>
      </c>
      <c r="I27" s="7">
        <v>1937.5163066327143</v>
      </c>
      <c r="J27" s="7">
        <v>178.398809</v>
      </c>
      <c r="K27" s="7">
        <v>20293.283214405328</v>
      </c>
    </row>
    <row r="28" spans="1:11" ht="13.5" thickBot="1" x14ac:dyDescent="0.25">
      <c r="A28" s="6">
        <v>2011</v>
      </c>
      <c r="B28" s="7">
        <v>7460.3198623348017</v>
      </c>
      <c r="C28" s="7">
        <v>0</v>
      </c>
      <c r="D28" s="7">
        <v>8914.9704707188066</v>
      </c>
      <c r="E28" s="7">
        <v>0</v>
      </c>
      <c r="F28" s="7">
        <v>1472.1209999999999</v>
      </c>
      <c r="G28" s="7">
        <v>160.77000000000001</v>
      </c>
      <c r="H28" s="7">
        <v>365.91416389174555</v>
      </c>
      <c r="I28" s="7">
        <v>1777.6281574751438</v>
      </c>
      <c r="J28" s="7">
        <v>170.63375400000001</v>
      </c>
      <c r="K28" s="7">
        <v>20322.357408420499</v>
      </c>
    </row>
    <row r="29" spans="1:11" ht="13.5" thickBot="1" x14ac:dyDescent="0.25">
      <c r="A29" s="6">
        <v>2012</v>
      </c>
      <c r="B29" s="7">
        <v>7703.605966682594</v>
      </c>
      <c r="C29" s="7">
        <v>0</v>
      </c>
      <c r="D29" s="7">
        <v>9195.5761262389387</v>
      </c>
      <c r="E29" s="7">
        <v>0</v>
      </c>
      <c r="F29" s="7">
        <v>1474.3010000000002</v>
      </c>
      <c r="G29" s="7">
        <v>173.19</v>
      </c>
      <c r="H29" s="7">
        <v>379.91948815282871</v>
      </c>
      <c r="I29" s="7">
        <v>1856.2503848698839</v>
      </c>
      <c r="J29" s="7">
        <v>165.43718099999998</v>
      </c>
      <c r="K29" s="7">
        <v>20948.280146944242</v>
      </c>
    </row>
    <row r="30" spans="1:11" ht="13.5" thickBot="1" x14ac:dyDescent="0.25">
      <c r="A30" s="6">
        <v>2013</v>
      </c>
      <c r="B30" s="7">
        <v>7573.4033125101223</v>
      </c>
      <c r="C30" s="7">
        <v>8.7932530984366313</v>
      </c>
      <c r="D30" s="7">
        <v>9225.9616410750277</v>
      </c>
      <c r="E30" s="7">
        <v>16.866071474599259</v>
      </c>
      <c r="F30" s="7">
        <v>1430.8699999999997</v>
      </c>
      <c r="G30" s="7">
        <v>166.97000000000003</v>
      </c>
      <c r="H30" s="7">
        <v>357.59000210978087</v>
      </c>
      <c r="I30" s="7">
        <v>1839.5188193483787</v>
      </c>
      <c r="J30" s="7">
        <v>126.80430634593907</v>
      </c>
      <c r="K30" s="7">
        <v>20721.11808138925</v>
      </c>
    </row>
    <row r="31" spans="1:11" ht="13.5" thickBot="1" x14ac:dyDescent="0.25">
      <c r="A31" s="6">
        <v>2014</v>
      </c>
      <c r="B31" s="7">
        <v>7720.5469923162691</v>
      </c>
      <c r="C31" s="7">
        <v>11.503249480410746</v>
      </c>
      <c r="D31" s="7">
        <v>9304.9841661265818</v>
      </c>
      <c r="E31" s="7">
        <v>18.872563890506388</v>
      </c>
      <c r="F31" s="7">
        <v>1461.8304774516168</v>
      </c>
      <c r="G31" s="7">
        <v>169.71224316180323</v>
      </c>
      <c r="H31" s="7">
        <v>356.97837067052012</v>
      </c>
      <c r="I31" s="7">
        <v>1838.4026907942637</v>
      </c>
      <c r="J31" s="7">
        <v>126.17164678455927</v>
      </c>
      <c r="K31" s="7">
        <v>20978.626587305615</v>
      </c>
    </row>
    <row r="32" spans="1:11" ht="13.5" thickBot="1" x14ac:dyDescent="0.25">
      <c r="A32" s="6">
        <v>2015</v>
      </c>
      <c r="B32" s="7">
        <v>7802.7900701566532</v>
      </c>
      <c r="C32" s="7">
        <v>13.83345783491823</v>
      </c>
      <c r="D32" s="7">
        <v>9390.4253939440605</v>
      </c>
      <c r="E32" s="7">
        <v>20.744359977731801</v>
      </c>
      <c r="F32" s="7">
        <v>1468.6608060423955</v>
      </c>
      <c r="G32" s="7">
        <v>172.6329863031294</v>
      </c>
      <c r="H32" s="7">
        <v>348.58159796876021</v>
      </c>
      <c r="I32" s="7">
        <v>1824.1241492949246</v>
      </c>
      <c r="J32" s="7">
        <v>125.76908338918679</v>
      </c>
      <c r="K32" s="7">
        <v>21132.98408709911</v>
      </c>
    </row>
    <row r="33" spans="1:11" ht="13.5" thickBot="1" x14ac:dyDescent="0.25">
      <c r="A33" s="6">
        <v>2016</v>
      </c>
      <c r="B33" s="7">
        <v>7891.3447439517804</v>
      </c>
      <c r="C33" s="7">
        <v>18.664281698114408</v>
      </c>
      <c r="D33" s="7">
        <v>9441.2067444395379</v>
      </c>
      <c r="E33" s="7">
        <v>25.388567040057133</v>
      </c>
      <c r="F33" s="7">
        <v>1461.1733573028691</v>
      </c>
      <c r="G33" s="7">
        <v>170.78888037485737</v>
      </c>
      <c r="H33" s="7">
        <v>348.63829031191972</v>
      </c>
      <c r="I33" s="7">
        <v>1822.2149121188293</v>
      </c>
      <c r="J33" s="7">
        <v>125.07097726353275</v>
      </c>
      <c r="K33" s="7">
        <v>21260.437905763327</v>
      </c>
    </row>
    <row r="34" spans="1:11" ht="13.5" thickBot="1" x14ac:dyDescent="0.25">
      <c r="A34" s="6">
        <v>2017</v>
      </c>
      <c r="B34" s="7">
        <v>8018.4248709068233</v>
      </c>
      <c r="C34" s="7">
        <v>25.159622602348865</v>
      </c>
      <c r="D34" s="7">
        <v>9563.3628661462026</v>
      </c>
      <c r="E34" s="7">
        <v>30.790421430273256</v>
      </c>
      <c r="F34" s="7">
        <v>1459.8036016914859</v>
      </c>
      <c r="G34" s="7">
        <v>171.46168285909201</v>
      </c>
      <c r="H34" s="7">
        <v>350.31306760628991</v>
      </c>
      <c r="I34" s="7">
        <v>1830.3192157602934</v>
      </c>
      <c r="J34" s="7">
        <v>124.9296469766041</v>
      </c>
      <c r="K34" s="7">
        <v>21518.614951946791</v>
      </c>
    </row>
    <row r="35" spans="1:11" ht="13.5" thickBot="1" x14ac:dyDescent="0.25">
      <c r="A35" s="6">
        <v>2018</v>
      </c>
      <c r="B35" s="7">
        <v>8119.8315424861548</v>
      </c>
      <c r="C35" s="7">
        <v>30.063705810893627</v>
      </c>
      <c r="D35" s="7">
        <v>9710.0877517211829</v>
      </c>
      <c r="E35" s="7">
        <v>33.064097149492802</v>
      </c>
      <c r="F35" s="7">
        <v>1464.4553394555094</v>
      </c>
      <c r="G35" s="7">
        <v>171.77982092948528</v>
      </c>
      <c r="H35" s="7">
        <v>352.52698347518714</v>
      </c>
      <c r="I35" s="7">
        <v>1832.3428445124116</v>
      </c>
      <c r="J35" s="7">
        <v>125.102658060335</v>
      </c>
      <c r="K35" s="7">
        <v>21776.126940640268</v>
      </c>
    </row>
    <row r="36" spans="1:11" ht="13.5" thickBot="1" x14ac:dyDescent="0.25">
      <c r="A36" s="6">
        <v>2019</v>
      </c>
      <c r="B36" s="7">
        <v>8246.5569782224775</v>
      </c>
      <c r="C36" s="7">
        <v>43.156483638874306</v>
      </c>
      <c r="D36" s="7">
        <v>9866.5172866312805</v>
      </c>
      <c r="E36" s="7">
        <v>42.581677898359445</v>
      </c>
      <c r="F36" s="7">
        <v>1466.7038426816464</v>
      </c>
      <c r="G36" s="7">
        <v>171.59756614130228</v>
      </c>
      <c r="H36" s="7">
        <v>354.97663501254721</v>
      </c>
      <c r="I36" s="7">
        <v>1843.7511874676634</v>
      </c>
      <c r="J36" s="7">
        <v>125.01243424949274</v>
      </c>
      <c r="K36" s="7">
        <v>22075.115930406409</v>
      </c>
    </row>
    <row r="37" spans="1:11" ht="13.5" thickBot="1" x14ac:dyDescent="0.25">
      <c r="A37" s="6">
        <v>2020</v>
      </c>
      <c r="B37" s="7">
        <v>8412.1827485351478</v>
      </c>
      <c r="C37" s="7">
        <v>60.106723502364275</v>
      </c>
      <c r="D37" s="7">
        <v>10018.273713953502</v>
      </c>
      <c r="E37" s="7">
        <v>53.175447452999499</v>
      </c>
      <c r="F37" s="7">
        <v>1467.3711978223055</v>
      </c>
      <c r="G37" s="7">
        <v>171.31834846373522</v>
      </c>
      <c r="H37" s="7">
        <v>357.20519341907396</v>
      </c>
      <c r="I37" s="7">
        <v>1848.8543088096778</v>
      </c>
      <c r="J37" s="7">
        <v>124.80883556290708</v>
      </c>
      <c r="K37" s="7">
        <v>22400.01434656635</v>
      </c>
    </row>
    <row r="38" spans="1:11" ht="13.5" thickBot="1" x14ac:dyDescent="0.25">
      <c r="A38" s="6">
        <v>2021</v>
      </c>
      <c r="B38" s="7">
        <v>8590.7089039953098</v>
      </c>
      <c r="C38" s="7">
        <v>82.42493989621461</v>
      </c>
      <c r="D38" s="7">
        <v>10155.196227757249</v>
      </c>
      <c r="E38" s="7">
        <v>65.220413480121707</v>
      </c>
      <c r="F38" s="7">
        <v>1469.3924864420223</v>
      </c>
      <c r="G38" s="7">
        <v>170.65498210158248</v>
      </c>
      <c r="H38" s="7">
        <v>359.22186072297325</v>
      </c>
      <c r="I38" s="7">
        <v>1850.813398611524</v>
      </c>
      <c r="J38" s="7">
        <v>124.6492976043112</v>
      </c>
      <c r="K38" s="7">
        <v>22720.637157234974</v>
      </c>
    </row>
    <row r="39" spans="1:11" ht="13.5" thickBot="1" x14ac:dyDescent="0.25">
      <c r="A39" s="6">
        <v>2022</v>
      </c>
      <c r="B39" s="7">
        <v>8780.0298765694424</v>
      </c>
      <c r="C39" s="7">
        <v>116.20132591611937</v>
      </c>
      <c r="D39" s="7">
        <v>10309.946773999141</v>
      </c>
      <c r="E39" s="7">
        <v>81.876467388928049</v>
      </c>
      <c r="F39" s="7">
        <v>1475.9418243455896</v>
      </c>
      <c r="G39" s="7">
        <v>170.55886873936836</v>
      </c>
      <c r="H39" s="7">
        <v>361.69259402190539</v>
      </c>
      <c r="I39" s="7">
        <v>1858.8001456446823</v>
      </c>
      <c r="J39" s="7">
        <v>124.59288169808264</v>
      </c>
      <c r="K39" s="7">
        <v>23081.562965018213</v>
      </c>
    </row>
    <row r="40" spans="1:11" ht="13.5" thickBot="1" x14ac:dyDescent="0.25">
      <c r="A40" s="6">
        <v>2023</v>
      </c>
      <c r="B40" s="7">
        <v>8967.72069618774</v>
      </c>
      <c r="C40" s="7">
        <v>156.41384239897445</v>
      </c>
      <c r="D40" s="7">
        <v>10426.420010298358</v>
      </c>
      <c r="E40" s="7">
        <v>97.843309393526908</v>
      </c>
      <c r="F40" s="7">
        <v>1479.4794997298952</v>
      </c>
      <c r="G40" s="7">
        <v>170.79478441380954</v>
      </c>
      <c r="H40" s="7">
        <v>363.4691760724034</v>
      </c>
      <c r="I40" s="7">
        <v>1861.3535396919917</v>
      </c>
      <c r="J40" s="7">
        <v>124.58232587102087</v>
      </c>
      <c r="K40" s="7">
        <v>23393.820032265219</v>
      </c>
    </row>
    <row r="41" spans="1:11" ht="13.5" thickBot="1" x14ac:dyDescent="0.25">
      <c r="A41" s="6">
        <v>2024</v>
      </c>
      <c r="B41" s="7">
        <v>9161.177556254579</v>
      </c>
      <c r="C41" s="7">
        <v>200.43197086788527</v>
      </c>
      <c r="D41" s="7">
        <v>10555.441283787502</v>
      </c>
      <c r="E41" s="7">
        <v>110.38626652261503</v>
      </c>
      <c r="F41" s="7">
        <v>1484.5148875394473</v>
      </c>
      <c r="G41" s="7">
        <v>171.45196486984565</v>
      </c>
      <c r="H41" s="7">
        <v>365.51870542128273</v>
      </c>
      <c r="I41" s="7">
        <v>1868.2617709962894</v>
      </c>
      <c r="J41" s="7">
        <v>124.57395547129329</v>
      </c>
      <c r="K41" s="7">
        <v>23730.940124340239</v>
      </c>
    </row>
    <row r="42" spans="1:11" ht="13.5" thickBot="1" x14ac:dyDescent="0.25">
      <c r="A42" s="6">
        <v>2025</v>
      </c>
      <c r="B42" s="7">
        <v>9355.61986633376</v>
      </c>
      <c r="C42" s="7">
        <v>252.24238037483394</v>
      </c>
      <c r="D42" s="7">
        <v>10668.207159917663</v>
      </c>
      <c r="E42" s="7">
        <v>122.24039026731447</v>
      </c>
      <c r="F42" s="7">
        <v>1487.340535719366</v>
      </c>
      <c r="G42" s="7">
        <v>171.44630913296271</v>
      </c>
      <c r="H42" s="7">
        <v>367.23306247316435</v>
      </c>
      <c r="I42" s="7">
        <v>1870.6618562014276</v>
      </c>
      <c r="J42" s="7">
        <v>124.58025959280059</v>
      </c>
      <c r="K42" s="7">
        <v>24045.089049371145</v>
      </c>
    </row>
    <row r="43" spans="1:11" ht="13.5" thickBot="1" x14ac:dyDescent="0.25">
      <c r="A43" s="6">
        <v>2026</v>
      </c>
      <c r="B43" s="7">
        <v>9565.8529879453072</v>
      </c>
      <c r="C43" s="7">
        <v>317.13386887277017</v>
      </c>
      <c r="D43" s="7">
        <v>10775.783644832547</v>
      </c>
      <c r="E43" s="7">
        <v>134.36532678277845</v>
      </c>
      <c r="F43" s="7">
        <v>1489.5203779043882</v>
      </c>
      <c r="G43" s="7">
        <v>171.16323547272808</v>
      </c>
      <c r="H43" s="7">
        <v>368.9547080012423</v>
      </c>
      <c r="I43" s="7">
        <v>1873.5916487954776</v>
      </c>
      <c r="J43" s="7">
        <v>124.5697996325074</v>
      </c>
      <c r="K43" s="7">
        <v>24369.436402584197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1.8514617406466316E-2</v>
      </c>
      <c r="C49" s="13" t="s">
        <v>61</v>
      </c>
      <c r="D49" s="12">
        <f>EXP((LN(D17/D7)/10))-1</f>
        <v>3.5740170972092145E-2</v>
      </c>
      <c r="E49" s="13" t="s">
        <v>61</v>
      </c>
      <c r="F49" s="12">
        <f t="shared" ref="F49:K49" si="0">EXP((LN(F17/F7)/10))-1</f>
        <v>1.537297596530518E-2</v>
      </c>
      <c r="G49" s="12">
        <f t="shared" si="0"/>
        <v>-7.2603106850256949E-2</v>
      </c>
      <c r="H49" s="12">
        <f t="shared" si="0"/>
        <v>-4.8058984291112439E-2</v>
      </c>
      <c r="I49" s="12">
        <f t="shared" si="0"/>
        <v>2.2498552219921697E-2</v>
      </c>
      <c r="J49" s="12">
        <f t="shared" si="0"/>
        <v>2.2866876530656777E-2</v>
      </c>
      <c r="K49" s="12">
        <f t="shared" si="0"/>
        <v>2.3726843624837235E-2</v>
      </c>
    </row>
    <row r="50" spans="1:11" x14ac:dyDescent="0.2">
      <c r="A50" s="8" t="s">
        <v>27</v>
      </c>
      <c r="B50" s="12">
        <f>EXP((LN(B30/B17)/13))-1</f>
        <v>1.1676177920640685E-2</v>
      </c>
      <c r="C50" s="13" t="s">
        <v>61</v>
      </c>
      <c r="D50" s="12">
        <f>EXP((LN(D30/D17)/13))-1</f>
        <v>8.2746663983117585E-3</v>
      </c>
      <c r="E50" s="13" t="s">
        <v>61</v>
      </c>
      <c r="F50" s="12">
        <f t="shared" ref="F50:K50" si="1">EXP((LN(F30/F17)/13))-1</f>
        <v>-2.1383012245240751E-2</v>
      </c>
      <c r="G50" s="12">
        <f t="shared" si="1"/>
        <v>1.5049835852338322E-2</v>
      </c>
      <c r="H50" s="12">
        <f t="shared" si="1"/>
        <v>7.1095489415160973E-2</v>
      </c>
      <c r="I50" s="12">
        <f t="shared" si="1"/>
        <v>5.5767788375928884E-3</v>
      </c>
      <c r="J50" s="12">
        <f t="shared" si="1"/>
        <v>2.4937356157513246E-2</v>
      </c>
      <c r="K50" s="12">
        <f t="shared" si="1"/>
        <v>7.5801785268976296E-3</v>
      </c>
    </row>
    <row r="51" spans="1:11" x14ac:dyDescent="0.2">
      <c r="A51" s="8" t="s">
        <v>28</v>
      </c>
      <c r="B51" s="12">
        <f t="shared" ref="B51:K51" si="2">EXP((LN(B32/B30)/2))-1</f>
        <v>1.5031262836684212E-2</v>
      </c>
      <c r="C51" s="12">
        <f t="shared" si="2"/>
        <v>0.2542687109238797</v>
      </c>
      <c r="D51" s="12">
        <f t="shared" si="2"/>
        <v>8.8737239303251503E-3</v>
      </c>
      <c r="E51" s="12">
        <f t="shared" si="2"/>
        <v>0.10902938099098236</v>
      </c>
      <c r="F51" s="12">
        <f t="shared" si="2"/>
        <v>1.3119474109517748E-2</v>
      </c>
      <c r="G51" s="12">
        <f t="shared" si="2"/>
        <v>1.6816694568069668E-2</v>
      </c>
      <c r="H51" s="12">
        <f t="shared" si="2"/>
        <v>-1.2676340338800274E-2</v>
      </c>
      <c r="I51" s="12">
        <f t="shared" si="2"/>
        <v>-4.1932200759838834E-3</v>
      </c>
      <c r="J51" s="12">
        <f t="shared" si="2"/>
        <v>-4.0903362454713932E-3</v>
      </c>
      <c r="K51" s="12">
        <f t="shared" si="2"/>
        <v>9.8894149392487751E-3</v>
      </c>
    </row>
    <row r="52" spans="1:11" x14ac:dyDescent="0.2">
      <c r="A52" s="8" t="s">
        <v>60</v>
      </c>
      <c r="B52" s="12">
        <f t="shared" ref="B52:K52" si="3">EXP((LN(B43/B30)/13))-1</f>
        <v>1.8128299258261649E-2</v>
      </c>
      <c r="C52" s="12">
        <f t="shared" si="3"/>
        <v>0.31757816364635616</v>
      </c>
      <c r="D52" s="12">
        <f t="shared" si="3"/>
        <v>1.2016232043982722E-2</v>
      </c>
      <c r="E52" s="12">
        <f t="shared" si="3"/>
        <v>0.17308292544968973</v>
      </c>
      <c r="F52" s="12">
        <f t="shared" si="3"/>
        <v>3.0948965051917909E-3</v>
      </c>
      <c r="G52" s="12">
        <f t="shared" si="3"/>
        <v>1.9097858621148767E-3</v>
      </c>
      <c r="H52" s="12">
        <f t="shared" si="3"/>
        <v>2.4095760164342117E-3</v>
      </c>
      <c r="I52" s="12">
        <f t="shared" si="3"/>
        <v>1.4127839903708139E-3</v>
      </c>
      <c r="J52" s="12">
        <f t="shared" si="3"/>
        <v>-1.3666656239870179E-3</v>
      </c>
      <c r="K52" s="12">
        <f t="shared" si="3"/>
        <v>1.2553243580518458E-2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5420.9901039999995</v>
      </c>
      <c r="C7" s="7">
        <v>5663.4779602218432</v>
      </c>
      <c r="D7" s="7">
        <v>1423.8812482046985</v>
      </c>
      <c r="E7" s="7">
        <v>292.17720600000001</v>
      </c>
      <c r="F7" s="7">
        <v>239.19457</v>
      </c>
      <c r="G7" s="7">
        <v>1283.7484934226015</v>
      </c>
      <c r="H7" s="7">
        <v>73.430699000000004</v>
      </c>
      <c r="I7" s="7">
        <v>14396.900280849142</v>
      </c>
    </row>
    <row r="8" spans="1:11" ht="13.5" thickBot="1" x14ac:dyDescent="0.25">
      <c r="A8" s="6">
        <v>1991</v>
      </c>
      <c r="B8" s="7">
        <v>5332.7488179999991</v>
      </c>
      <c r="C8" s="7">
        <v>5536.2304554226266</v>
      </c>
      <c r="D8" s="7">
        <v>1405.9098541820497</v>
      </c>
      <c r="E8" s="7">
        <v>315.76886499999995</v>
      </c>
      <c r="F8" s="7">
        <v>206.34885699999998</v>
      </c>
      <c r="G8" s="7">
        <v>1372.8764240552821</v>
      </c>
      <c r="H8" s="7">
        <v>75.875294999999994</v>
      </c>
      <c r="I8" s="7">
        <v>14245.758568659958</v>
      </c>
    </row>
    <row r="9" spans="1:11" ht="13.5" thickBot="1" x14ac:dyDescent="0.25">
      <c r="A9" s="6">
        <v>1992</v>
      </c>
      <c r="B9" s="7">
        <v>5609.0789819999991</v>
      </c>
      <c r="C9" s="7">
        <v>6112.2579779698881</v>
      </c>
      <c r="D9" s="7">
        <v>1455.8147200000001</v>
      </c>
      <c r="E9" s="7">
        <v>332.46</v>
      </c>
      <c r="F9" s="7">
        <v>194.51961700000001</v>
      </c>
      <c r="G9" s="7">
        <v>1403.7216141294643</v>
      </c>
      <c r="H9" s="7">
        <v>76.396761999999995</v>
      </c>
      <c r="I9" s="7">
        <v>15184.249673099352</v>
      </c>
    </row>
    <row r="10" spans="1:11" ht="13.5" thickBot="1" x14ac:dyDescent="0.25">
      <c r="A10" s="6">
        <v>1993</v>
      </c>
      <c r="B10" s="7">
        <v>5548.9768110000005</v>
      </c>
      <c r="C10" s="7">
        <v>6107.0851117647298</v>
      </c>
      <c r="D10" s="7">
        <v>1462.697637</v>
      </c>
      <c r="E10" s="7">
        <v>272.08000000000004</v>
      </c>
      <c r="F10" s="7">
        <v>211.21478400000004</v>
      </c>
      <c r="G10" s="7">
        <v>1433.3346979428447</v>
      </c>
      <c r="H10" s="7">
        <v>76.989474999999999</v>
      </c>
      <c r="I10" s="7">
        <v>15112.378516707573</v>
      </c>
    </row>
    <row r="11" spans="1:11" ht="13.5" thickBot="1" x14ac:dyDescent="0.25">
      <c r="A11" s="6">
        <v>1994</v>
      </c>
      <c r="B11" s="7">
        <v>5729.134262999999</v>
      </c>
      <c r="C11" s="7">
        <v>6200.5132605441077</v>
      </c>
      <c r="D11" s="7">
        <v>1440.7649099999999</v>
      </c>
      <c r="E11" s="7">
        <v>229.38</v>
      </c>
      <c r="F11" s="7">
        <v>231.83054800000002</v>
      </c>
      <c r="G11" s="7">
        <v>1450.2092430702714</v>
      </c>
      <c r="H11" s="7">
        <v>78.657229999999998</v>
      </c>
      <c r="I11" s="7">
        <v>15360.489454614377</v>
      </c>
    </row>
    <row r="12" spans="1:11" ht="13.5" thickBot="1" x14ac:dyDescent="0.25">
      <c r="A12" s="6">
        <v>1995</v>
      </c>
      <c r="B12" s="7">
        <v>5734.0680899999998</v>
      </c>
      <c r="C12" s="7">
        <v>6354.1458763057753</v>
      </c>
      <c r="D12" s="7">
        <v>1413.913726</v>
      </c>
      <c r="E12" s="7">
        <v>245.71</v>
      </c>
      <c r="F12" s="7">
        <v>227.73067500000002</v>
      </c>
      <c r="G12" s="7">
        <v>1452.7957559928132</v>
      </c>
      <c r="H12" s="7">
        <v>80.658864000000008</v>
      </c>
      <c r="I12" s="7">
        <v>15509.022987298589</v>
      </c>
    </row>
    <row r="13" spans="1:11" ht="13.5" thickBot="1" x14ac:dyDescent="0.25">
      <c r="A13" s="6">
        <v>1996</v>
      </c>
      <c r="B13" s="7">
        <v>5934.5216260000007</v>
      </c>
      <c r="C13" s="7">
        <v>6700.7313805184203</v>
      </c>
      <c r="D13" s="7">
        <v>1399.7412959999997</v>
      </c>
      <c r="E13" s="7">
        <v>247.80999999999997</v>
      </c>
      <c r="F13" s="7">
        <v>250.54516899999999</v>
      </c>
      <c r="G13" s="7">
        <v>1412.115282853257</v>
      </c>
      <c r="H13" s="7">
        <v>82.310513999999998</v>
      </c>
      <c r="I13" s="7">
        <v>16027.775268371679</v>
      </c>
    </row>
    <row r="14" spans="1:11" ht="13.5" thickBot="1" x14ac:dyDescent="0.25">
      <c r="A14" s="6">
        <v>1997</v>
      </c>
      <c r="B14" s="7">
        <v>6122.690619</v>
      </c>
      <c r="C14" s="7">
        <v>7234.2030650555707</v>
      </c>
      <c r="D14" s="7">
        <v>1521.493105</v>
      </c>
      <c r="E14" s="7">
        <v>76.900000000000006</v>
      </c>
      <c r="F14" s="7">
        <v>83.530528000000018</v>
      </c>
      <c r="G14" s="7">
        <v>1555.7960447609416</v>
      </c>
      <c r="H14" s="7">
        <v>83.368229999999997</v>
      </c>
      <c r="I14" s="7">
        <v>16677.981591816511</v>
      </c>
    </row>
    <row r="15" spans="1:11" ht="13.5" thickBot="1" x14ac:dyDescent="0.25">
      <c r="A15" s="6">
        <v>1998</v>
      </c>
      <c r="B15" s="7">
        <v>6318.6823539999996</v>
      </c>
      <c r="C15" s="7">
        <v>7211.8347510880121</v>
      </c>
      <c r="D15" s="7">
        <v>1657.9711109999998</v>
      </c>
      <c r="E15" s="7">
        <v>216.77999999999997</v>
      </c>
      <c r="F15" s="7">
        <v>216.14725600000003</v>
      </c>
      <c r="G15" s="7">
        <v>1533.0585186494948</v>
      </c>
      <c r="H15" s="7">
        <v>92.946620999999993</v>
      </c>
      <c r="I15" s="7">
        <v>17247.420611737507</v>
      </c>
    </row>
    <row r="16" spans="1:11" ht="13.5" thickBot="1" x14ac:dyDescent="0.25">
      <c r="A16" s="6">
        <v>1999</v>
      </c>
      <c r="B16" s="7">
        <v>6452.5267799999992</v>
      </c>
      <c r="C16" s="7">
        <v>7569.9373618171758</v>
      </c>
      <c r="D16" s="7">
        <v>1807.3103980000001</v>
      </c>
      <c r="E16" s="7">
        <v>207.39</v>
      </c>
      <c r="F16" s="7">
        <v>239.37492299999997</v>
      </c>
      <c r="G16" s="7">
        <v>1543.0803521675136</v>
      </c>
      <c r="H16" s="7">
        <v>93.396800999999996</v>
      </c>
      <c r="I16" s="7">
        <v>17913.016615984685</v>
      </c>
    </row>
    <row r="17" spans="1:9" ht="13.5" thickBot="1" x14ac:dyDescent="0.25">
      <c r="A17" s="6">
        <v>2000</v>
      </c>
      <c r="B17" s="7">
        <v>6512.5160550000001</v>
      </c>
      <c r="C17" s="7">
        <v>8147.7711995517766</v>
      </c>
      <c r="D17" s="7">
        <v>1769.0730259999996</v>
      </c>
      <c r="E17" s="7">
        <v>137.5</v>
      </c>
      <c r="F17" s="7">
        <v>146.4262338862201</v>
      </c>
      <c r="G17" s="7">
        <v>1618.951257353521</v>
      </c>
      <c r="H17" s="7">
        <v>92.059542705178927</v>
      </c>
      <c r="I17" s="7">
        <v>18424.297314496696</v>
      </c>
    </row>
    <row r="18" spans="1:9" ht="13.5" thickBot="1" x14ac:dyDescent="0.25">
      <c r="A18" s="6">
        <v>2001</v>
      </c>
      <c r="B18" s="7">
        <v>6115.9685629999985</v>
      </c>
      <c r="C18" s="7">
        <v>7490.4695528490074</v>
      </c>
      <c r="D18" s="7">
        <v>1697.478468</v>
      </c>
      <c r="E18" s="7">
        <v>200.10999999999996</v>
      </c>
      <c r="F18" s="7">
        <v>233.24400213190975</v>
      </c>
      <c r="G18" s="7">
        <v>1627.778522291198</v>
      </c>
      <c r="H18" s="7">
        <v>98.110031926240126</v>
      </c>
      <c r="I18" s="7">
        <v>17463.159140198353</v>
      </c>
    </row>
    <row r="19" spans="1:9" ht="13.5" thickBot="1" x14ac:dyDescent="0.25">
      <c r="A19" s="6">
        <v>2002</v>
      </c>
      <c r="B19" s="7">
        <v>6325.7740479999993</v>
      </c>
      <c r="C19" s="7">
        <v>7702.7618731185194</v>
      </c>
      <c r="D19" s="7">
        <v>1592.5323039999998</v>
      </c>
      <c r="E19" s="7">
        <v>225.21999999999997</v>
      </c>
      <c r="F19" s="7">
        <v>232.47011625419202</v>
      </c>
      <c r="G19" s="7">
        <v>1574.3518103094002</v>
      </c>
      <c r="H19" s="7">
        <v>95.725094743831932</v>
      </c>
      <c r="I19" s="7">
        <v>17748.835246425944</v>
      </c>
    </row>
    <row r="20" spans="1:9" ht="13.5" thickBot="1" x14ac:dyDescent="0.25">
      <c r="A20" s="6">
        <v>2003</v>
      </c>
      <c r="B20" s="7">
        <v>6745.4606509999994</v>
      </c>
      <c r="C20" s="7">
        <v>7984.0497954111652</v>
      </c>
      <c r="D20" s="7">
        <v>1514.5695945670345</v>
      </c>
      <c r="E20" s="7">
        <v>206.85</v>
      </c>
      <c r="F20" s="7">
        <v>227.54403152537034</v>
      </c>
      <c r="G20" s="7">
        <v>1582.0400798138298</v>
      </c>
      <c r="H20" s="7">
        <v>105.19062959758934</v>
      </c>
      <c r="I20" s="7">
        <v>18365.704781914985</v>
      </c>
    </row>
    <row r="21" spans="1:9" ht="13.5" thickBot="1" x14ac:dyDescent="0.25">
      <c r="A21" s="6">
        <v>2004</v>
      </c>
      <c r="B21" s="7">
        <v>7072.0926100000006</v>
      </c>
      <c r="C21" s="7">
        <v>8530.2486295936033</v>
      </c>
      <c r="D21" s="7">
        <v>1543.3405955277633</v>
      </c>
      <c r="E21" s="7">
        <v>176.16</v>
      </c>
      <c r="F21" s="7">
        <v>251.88204105014029</v>
      </c>
      <c r="G21" s="7">
        <v>1576.910834334728</v>
      </c>
      <c r="H21" s="7">
        <v>101.95586355130531</v>
      </c>
      <c r="I21" s="7">
        <v>19252.59057405754</v>
      </c>
    </row>
    <row r="22" spans="1:9" ht="13.5" thickBot="1" x14ac:dyDescent="0.25">
      <c r="A22" s="6">
        <v>2005</v>
      </c>
      <c r="B22" s="7">
        <v>7102.4020199999995</v>
      </c>
      <c r="C22" s="7">
        <v>8564.6083997772821</v>
      </c>
      <c r="D22" s="7">
        <v>1515.83932503612</v>
      </c>
      <c r="E22" s="7">
        <v>171.79</v>
      </c>
      <c r="F22" s="7">
        <v>256.74138811745422</v>
      </c>
      <c r="G22" s="7">
        <v>1587.1362595415226</v>
      </c>
      <c r="H22" s="7">
        <v>105.52450873102447</v>
      </c>
      <c r="I22" s="7">
        <v>19304.041901203404</v>
      </c>
    </row>
    <row r="23" spans="1:9" ht="13.5" thickBot="1" x14ac:dyDescent="0.25">
      <c r="A23" s="6">
        <v>2006</v>
      </c>
      <c r="B23" s="7">
        <v>7522.3565269999981</v>
      </c>
      <c r="C23" s="7">
        <v>8865.6394367886896</v>
      </c>
      <c r="D23" s="7">
        <v>1484.9332397272406</v>
      </c>
      <c r="E23" s="7">
        <v>189.26999999999998</v>
      </c>
      <c r="F23" s="7">
        <v>312.55718387192479</v>
      </c>
      <c r="G23" s="7">
        <v>1664.2403611140114</v>
      </c>
      <c r="H23" s="7">
        <v>107.55637361547295</v>
      </c>
      <c r="I23" s="7">
        <v>20146.553122117337</v>
      </c>
    </row>
    <row r="24" spans="1:9" ht="13.5" thickBot="1" x14ac:dyDescent="0.25">
      <c r="A24" s="6">
        <v>2007</v>
      </c>
      <c r="B24" s="7">
        <v>7539.0243350000001</v>
      </c>
      <c r="C24" s="7">
        <v>8816.7610568924174</v>
      </c>
      <c r="D24" s="7">
        <v>1478.6097209831353</v>
      </c>
      <c r="E24" s="7">
        <v>202.72901698697353</v>
      </c>
      <c r="F24" s="7">
        <v>334.91676035106434</v>
      </c>
      <c r="G24" s="7">
        <v>1727.3848143162159</v>
      </c>
      <c r="H24" s="7">
        <v>176.47021718497857</v>
      </c>
      <c r="I24" s="7">
        <v>20275.895921714786</v>
      </c>
    </row>
    <row r="25" spans="1:9" ht="13.5" thickBot="1" x14ac:dyDescent="0.25">
      <c r="A25" s="6">
        <v>2008</v>
      </c>
      <c r="B25" s="7">
        <v>7715.5391470000004</v>
      </c>
      <c r="C25" s="7">
        <v>9048.939948371335</v>
      </c>
      <c r="D25" s="7">
        <v>1491.9333124567506</v>
      </c>
      <c r="E25" s="7">
        <v>196.32231766305136</v>
      </c>
      <c r="F25" s="7">
        <v>321.40646043709933</v>
      </c>
      <c r="G25" s="7">
        <v>1696.5161953126951</v>
      </c>
      <c r="H25" s="7">
        <v>173.81689999971769</v>
      </c>
      <c r="I25" s="7">
        <v>20644.474281240648</v>
      </c>
    </row>
    <row r="26" spans="1:9" ht="13.5" thickBot="1" x14ac:dyDescent="0.25">
      <c r="A26" s="6">
        <v>2009</v>
      </c>
      <c r="B26" s="7">
        <v>7549.8656129999999</v>
      </c>
      <c r="C26" s="7">
        <v>8708.8647992881379</v>
      </c>
      <c r="D26" s="7">
        <v>1379.528452406689</v>
      </c>
      <c r="E26" s="7">
        <v>173.87891113840709</v>
      </c>
      <c r="F26" s="7">
        <v>316.05488420224418</v>
      </c>
      <c r="G26" s="7">
        <v>1806.016630081531</v>
      </c>
      <c r="H26" s="7">
        <v>178.52253542952516</v>
      </c>
      <c r="I26" s="7">
        <v>20112.731825546536</v>
      </c>
    </row>
    <row r="27" spans="1:9" ht="13.5" thickBot="1" x14ac:dyDescent="0.25">
      <c r="A27" s="6">
        <v>2010</v>
      </c>
      <c r="B27" s="7">
        <v>7315.8699070000002</v>
      </c>
      <c r="C27" s="7">
        <v>8343.4148580548899</v>
      </c>
      <c r="D27" s="7">
        <v>1330.6484158689898</v>
      </c>
      <c r="E27" s="7">
        <v>166.76022202702299</v>
      </c>
      <c r="F27" s="7">
        <v>305.74575580299194</v>
      </c>
      <c r="G27" s="7">
        <v>1844.1965981782159</v>
      </c>
      <c r="H27" s="7">
        <v>178.398809</v>
      </c>
      <c r="I27" s="7">
        <v>19485.03456593211</v>
      </c>
    </row>
    <row r="28" spans="1:9" ht="13.5" thickBot="1" x14ac:dyDescent="0.25">
      <c r="A28" s="6">
        <v>2011</v>
      </c>
      <c r="B28" s="7">
        <v>7385.4553590000005</v>
      </c>
      <c r="C28" s="7">
        <v>8394.4222274588064</v>
      </c>
      <c r="D28" s="7">
        <v>1328.5064308440012</v>
      </c>
      <c r="E28" s="7">
        <v>160.6415198067528</v>
      </c>
      <c r="F28" s="7">
        <v>360.37114178496165</v>
      </c>
      <c r="G28" s="7">
        <v>1714.2886427181934</v>
      </c>
      <c r="H28" s="7">
        <v>170.63375400000001</v>
      </c>
      <c r="I28" s="7">
        <v>19514.319075612715</v>
      </c>
    </row>
    <row r="29" spans="1:9" ht="13.5" thickBot="1" x14ac:dyDescent="0.25">
      <c r="A29" s="6">
        <v>2012</v>
      </c>
      <c r="B29" s="7">
        <v>7597.7005520000002</v>
      </c>
      <c r="C29" s="7">
        <v>8631.3121953349109</v>
      </c>
      <c r="D29" s="7">
        <v>1333.0219737755615</v>
      </c>
      <c r="E29" s="7">
        <v>173.06280460868524</v>
      </c>
      <c r="F29" s="7">
        <v>364.99785736711266</v>
      </c>
      <c r="G29" s="7">
        <v>1750.5613419500621</v>
      </c>
      <c r="H29" s="7">
        <v>165.43718099999998</v>
      </c>
      <c r="I29" s="7">
        <v>20016.093906036338</v>
      </c>
    </row>
    <row r="30" spans="1:9" ht="13.5" thickBot="1" x14ac:dyDescent="0.25">
      <c r="A30" s="6">
        <v>2013</v>
      </c>
      <c r="B30" s="7">
        <v>7428.4006979999995</v>
      </c>
      <c r="C30" s="7">
        <v>8651.1971341488497</v>
      </c>
      <c r="D30" s="7">
        <v>1277.0541212778055</v>
      </c>
      <c r="E30" s="7">
        <v>166.84407656259842</v>
      </c>
      <c r="F30" s="7">
        <v>342.81422537192202</v>
      </c>
      <c r="G30" s="7">
        <v>1768.7355304100495</v>
      </c>
      <c r="H30" s="7">
        <v>126.80430634593907</v>
      </c>
      <c r="I30" s="7">
        <v>19761.850092117169</v>
      </c>
    </row>
    <row r="31" spans="1:9" ht="13.5" thickBot="1" x14ac:dyDescent="0.25">
      <c r="A31" s="6">
        <v>2014</v>
      </c>
      <c r="B31" s="7">
        <v>7503.0483880193096</v>
      </c>
      <c r="C31" s="7">
        <v>8685.0663596465329</v>
      </c>
      <c r="D31" s="7">
        <v>1305.5688363566446</v>
      </c>
      <c r="E31" s="7">
        <v>169.55182015877566</v>
      </c>
      <c r="F31" s="7">
        <v>342.34698944003981</v>
      </c>
      <c r="G31" s="7">
        <v>1767.8749346976119</v>
      </c>
      <c r="H31" s="7">
        <v>126.17164678455927</v>
      </c>
      <c r="I31" s="7">
        <v>19899.628975103475</v>
      </c>
    </row>
    <row r="32" spans="1:9" ht="13.5" thickBot="1" x14ac:dyDescent="0.25">
      <c r="A32" s="6">
        <v>2015</v>
      </c>
      <c r="B32" s="7">
        <v>7447.6714456518803</v>
      </c>
      <c r="C32" s="7">
        <v>8694.7653202630336</v>
      </c>
      <c r="D32" s="7">
        <v>1301.973291374373</v>
      </c>
      <c r="E32" s="7">
        <v>172.34175780213209</v>
      </c>
      <c r="F32" s="7">
        <v>334.09316829058474</v>
      </c>
      <c r="G32" s="7">
        <v>1753.8493707115335</v>
      </c>
      <c r="H32" s="7">
        <v>125.76908338918679</v>
      </c>
      <c r="I32" s="7">
        <v>19830.463437482722</v>
      </c>
    </row>
    <row r="33" spans="1:9" ht="13.5" thickBot="1" x14ac:dyDescent="0.25">
      <c r="A33" s="6">
        <v>2016</v>
      </c>
      <c r="B33" s="7">
        <v>7388.235646782201</v>
      </c>
      <c r="C33" s="7">
        <v>8687.4430478388567</v>
      </c>
      <c r="D33" s="7">
        <v>1294.6533150215269</v>
      </c>
      <c r="E33" s="7">
        <v>170.50056415887005</v>
      </c>
      <c r="F33" s="7">
        <v>334.29138267052599</v>
      </c>
      <c r="G33" s="7">
        <v>1752.1905812735665</v>
      </c>
      <c r="H33" s="7">
        <v>125.07097726353275</v>
      </c>
      <c r="I33" s="7">
        <v>19752.385515009079</v>
      </c>
    </row>
    <row r="34" spans="1:9" ht="13.5" thickBot="1" x14ac:dyDescent="0.25">
      <c r="A34" s="6">
        <v>2017</v>
      </c>
      <c r="B34" s="7">
        <v>7412.3874743776296</v>
      </c>
      <c r="C34" s="7">
        <v>8775.0534452460815</v>
      </c>
      <c r="D34" s="7">
        <v>1293.4493570729569</v>
      </c>
      <c r="E34" s="7">
        <v>171.17624980526455</v>
      </c>
      <c r="F34" s="7">
        <v>336.10626678131013</v>
      </c>
      <c r="G34" s="7">
        <v>1760.5428281757775</v>
      </c>
      <c r="H34" s="7">
        <v>124.9296469766041</v>
      </c>
      <c r="I34" s="7">
        <v>19873.645268435623</v>
      </c>
    </row>
    <row r="35" spans="1:9" ht="13.5" thickBot="1" x14ac:dyDescent="0.25">
      <c r="A35" s="6">
        <v>2018</v>
      </c>
      <c r="B35" s="7">
        <v>7398.2759099774066</v>
      </c>
      <c r="C35" s="7">
        <v>8883.629246782948</v>
      </c>
      <c r="D35" s="7">
        <v>1298.2652345231656</v>
      </c>
      <c r="E35" s="7">
        <v>171.49724220619609</v>
      </c>
      <c r="F35" s="7">
        <v>338.45888839845713</v>
      </c>
      <c r="G35" s="7">
        <v>1762.8119207560351</v>
      </c>
      <c r="H35" s="7">
        <v>125.102658060335</v>
      </c>
      <c r="I35" s="7">
        <v>19978.041100704544</v>
      </c>
    </row>
    <row r="36" spans="1:9" ht="13.5" thickBot="1" x14ac:dyDescent="0.25">
      <c r="A36" s="6">
        <v>2019</v>
      </c>
      <c r="B36" s="7">
        <v>7398.467325471559</v>
      </c>
      <c r="C36" s="7">
        <v>8998.9331654661873</v>
      </c>
      <c r="D36" s="7">
        <v>1300.6762360386263</v>
      </c>
      <c r="E36" s="7">
        <v>171.31781320524598</v>
      </c>
      <c r="F36" s="7">
        <v>341.0458586265845</v>
      </c>
      <c r="G36" s="7">
        <v>1774.4632729011448</v>
      </c>
      <c r="H36" s="7">
        <v>125.01243424949274</v>
      </c>
      <c r="I36" s="7">
        <v>20109.916105958844</v>
      </c>
    </row>
    <row r="37" spans="1:9" ht="13.5" thickBot="1" x14ac:dyDescent="0.25">
      <c r="A37" s="6">
        <v>2020</v>
      </c>
      <c r="B37" s="7">
        <v>7428.0966686068878</v>
      </c>
      <c r="C37" s="7">
        <v>9107.1283349770802</v>
      </c>
      <c r="D37" s="7">
        <v>1301.5044644857155</v>
      </c>
      <c r="E37" s="7">
        <v>171.0413930570395</v>
      </c>
      <c r="F37" s="7">
        <v>343.41036253697092</v>
      </c>
      <c r="G37" s="7">
        <v>1779.8069733411187</v>
      </c>
      <c r="H37" s="7">
        <v>124.80883556290708</v>
      </c>
      <c r="I37" s="7">
        <v>20255.79703256772</v>
      </c>
    </row>
    <row r="38" spans="1:9" ht="13.5" thickBot="1" x14ac:dyDescent="0.25">
      <c r="A38" s="6">
        <v>2021</v>
      </c>
      <c r="B38" s="7">
        <v>7461.674964969854</v>
      </c>
      <c r="C38" s="7">
        <v>9201.2127077450277</v>
      </c>
      <c r="D38" s="7">
        <v>1303.6850176787982</v>
      </c>
      <c r="E38" s="7">
        <v>170.38079624895369</v>
      </c>
      <c r="F38" s="7">
        <v>345.56161588969121</v>
      </c>
      <c r="G38" s="7">
        <v>1782.0042364499448</v>
      </c>
      <c r="H38" s="7">
        <v>124.6492976043112</v>
      </c>
      <c r="I38" s="7">
        <v>20389.168636586586</v>
      </c>
    </row>
    <row r="39" spans="1:9" ht="13.5" thickBot="1" x14ac:dyDescent="0.25">
      <c r="A39" s="6">
        <v>2022</v>
      </c>
      <c r="B39" s="7">
        <v>7498.4595640974931</v>
      </c>
      <c r="C39" s="7">
        <v>9315.1974714116623</v>
      </c>
      <c r="D39" s="7">
        <v>1310.3920275099977</v>
      </c>
      <c r="E39" s="7">
        <v>170.28742474526587</v>
      </c>
      <c r="F39" s="7">
        <v>348.16558937695618</v>
      </c>
      <c r="G39" s="7">
        <v>1790.2267750570129</v>
      </c>
      <c r="H39" s="7">
        <v>124.59288169808264</v>
      </c>
      <c r="I39" s="7">
        <v>20557.321733896471</v>
      </c>
    </row>
    <row r="40" spans="1:9" ht="13.5" thickBot="1" x14ac:dyDescent="0.25">
      <c r="A40" s="6">
        <v>2023</v>
      </c>
      <c r="B40" s="7">
        <v>7528.4927439294861</v>
      </c>
      <c r="C40" s="7">
        <v>9395.2344537308163</v>
      </c>
      <c r="D40" s="7">
        <v>1314.0857981026593</v>
      </c>
      <c r="E40" s="7">
        <v>170.52605485964807</v>
      </c>
      <c r="F40" s="7">
        <v>350.0740792139037</v>
      </c>
      <c r="G40" s="7">
        <v>1793.0136027624933</v>
      </c>
      <c r="H40" s="7">
        <v>124.58232587102087</v>
      </c>
      <c r="I40" s="7">
        <v>20676.00905847003</v>
      </c>
    </row>
    <row r="41" spans="1:9" ht="13.5" thickBot="1" x14ac:dyDescent="0.25">
      <c r="A41" s="6">
        <v>2024</v>
      </c>
      <c r="B41" s="7">
        <v>7561.9399519212402</v>
      </c>
      <c r="C41" s="7">
        <v>9490.8897133504634</v>
      </c>
      <c r="D41" s="7">
        <v>1319.2757201684838</v>
      </c>
      <c r="E41" s="7">
        <v>171.18592261122581</v>
      </c>
      <c r="F41" s="7">
        <v>352.25419727136801</v>
      </c>
      <c r="G41" s="7">
        <v>1800.1529333883802</v>
      </c>
      <c r="H41" s="7">
        <v>124.57395547129329</v>
      </c>
      <c r="I41" s="7">
        <v>20820.272394182455</v>
      </c>
    </row>
    <row r="42" spans="1:9" ht="13.5" thickBot="1" x14ac:dyDescent="0.25">
      <c r="A42" s="6">
        <v>2025</v>
      </c>
      <c r="B42" s="7">
        <v>7595.1183231215746</v>
      </c>
      <c r="C42" s="7">
        <v>9576.1696291669978</v>
      </c>
      <c r="D42" s="7">
        <v>1322.2543572621121</v>
      </c>
      <c r="E42" s="7">
        <v>171.18292729692905</v>
      </c>
      <c r="F42" s="7">
        <v>354.09783714474878</v>
      </c>
      <c r="G42" s="7">
        <v>1802.7818069218918</v>
      </c>
      <c r="H42" s="7">
        <v>124.58025959280059</v>
      </c>
      <c r="I42" s="7">
        <v>20946.185140507052</v>
      </c>
    </row>
    <row r="43" spans="1:9" ht="13.5" thickBot="1" x14ac:dyDescent="0.25">
      <c r="A43" s="6">
        <v>2026</v>
      </c>
      <c r="B43" s="7">
        <v>7643.534892784086</v>
      </c>
      <c r="C43" s="7">
        <v>9661.2854454361277</v>
      </c>
      <c r="D43" s="7">
        <v>1324.5856584717069</v>
      </c>
      <c r="E43" s="7">
        <v>170.90248745505477</v>
      </c>
      <c r="F43" s="7">
        <v>355.94747266611085</v>
      </c>
      <c r="G43" s="7">
        <v>1805.9380999610314</v>
      </c>
      <c r="H43" s="7">
        <v>124.5697996325074</v>
      </c>
      <c r="I43" s="7">
        <v>21086.763856406626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 t="shared" ref="B48:I48" si="0">EXP((LN(B17/B7)/10))-1</f>
        <v>1.8514038154073376E-2</v>
      </c>
      <c r="C48" s="12">
        <f t="shared" si="0"/>
        <v>3.7040126540091922E-2</v>
      </c>
      <c r="D48" s="12">
        <f t="shared" si="0"/>
        <v>2.1944237221915186E-2</v>
      </c>
      <c r="E48" s="12">
        <f t="shared" si="0"/>
        <v>-7.2603106850256949E-2</v>
      </c>
      <c r="F48" s="12">
        <f t="shared" si="0"/>
        <v>-4.7890808911518312E-2</v>
      </c>
      <c r="G48" s="12">
        <f t="shared" si="0"/>
        <v>2.34706257389794E-2</v>
      </c>
      <c r="H48" s="12">
        <f t="shared" si="0"/>
        <v>2.2866876530656777E-2</v>
      </c>
      <c r="I48" s="12">
        <f t="shared" si="0"/>
        <v>2.4972453361512326E-2</v>
      </c>
    </row>
    <row r="49" spans="1:9" x14ac:dyDescent="0.2">
      <c r="A49" s="8" t="s">
        <v>27</v>
      </c>
      <c r="B49" s="12">
        <f t="shared" ref="B49:I49" si="1">EXP((LN(B30/B17)/13))-1</f>
        <v>1.0173300789467765E-2</v>
      </c>
      <c r="C49" s="12">
        <f t="shared" si="1"/>
        <v>4.6224422909737495E-3</v>
      </c>
      <c r="D49" s="12">
        <f t="shared" si="1"/>
        <v>-2.475758740070888E-2</v>
      </c>
      <c r="E49" s="12">
        <f t="shared" si="1"/>
        <v>1.4990929334466108E-2</v>
      </c>
      <c r="F49" s="12">
        <f t="shared" si="1"/>
        <v>6.7624317218455632E-2</v>
      </c>
      <c r="G49" s="12">
        <f t="shared" si="1"/>
        <v>6.8298589134265786E-3</v>
      </c>
      <c r="H49" s="12">
        <f t="shared" si="1"/>
        <v>2.4937356157513246E-2</v>
      </c>
      <c r="I49" s="12">
        <f t="shared" si="1"/>
        <v>5.405558852791037E-3</v>
      </c>
    </row>
    <row r="50" spans="1:9" x14ac:dyDescent="0.2">
      <c r="A50" s="8" t="s">
        <v>28</v>
      </c>
      <c r="B50" s="12">
        <f t="shared" ref="B50:I50" si="2">EXP((LN(B32/B30)/2))-1</f>
        <v>1.2962592206930967E-3</v>
      </c>
      <c r="C50" s="12">
        <f t="shared" si="2"/>
        <v>2.5148814568318745E-3</v>
      </c>
      <c r="D50" s="12">
        <f t="shared" si="2"/>
        <v>9.7093691759333467E-3</v>
      </c>
      <c r="E50" s="12">
        <f t="shared" si="2"/>
        <v>1.6341976119796486E-2</v>
      </c>
      <c r="F50" s="12">
        <f t="shared" si="2"/>
        <v>-1.2801742766267443E-2</v>
      </c>
      <c r="G50" s="12">
        <f t="shared" si="2"/>
        <v>-4.217027768603776E-3</v>
      </c>
      <c r="H50" s="12">
        <f t="shared" si="2"/>
        <v>-4.0903362454713932E-3</v>
      </c>
      <c r="I50" s="12">
        <f t="shared" si="2"/>
        <v>1.734500860336885E-3</v>
      </c>
    </row>
    <row r="51" spans="1:9" x14ac:dyDescent="0.2">
      <c r="A51" s="8" t="s">
        <v>60</v>
      </c>
      <c r="B51" s="12">
        <f t="shared" ref="B51:I51" si="3">EXP((LN(B43/B30)/13))-1</f>
        <v>2.1985357182392473E-3</v>
      </c>
      <c r="C51" s="12">
        <f t="shared" si="3"/>
        <v>8.5307194182229207E-3</v>
      </c>
      <c r="D51" s="12">
        <f t="shared" si="3"/>
        <v>2.8150118191763163E-3</v>
      </c>
      <c r="E51" s="12">
        <f t="shared" si="3"/>
        <v>1.8504362598843471E-3</v>
      </c>
      <c r="F51" s="12">
        <f t="shared" si="3"/>
        <v>2.8960692083959128E-3</v>
      </c>
      <c r="G51" s="12">
        <f t="shared" si="3"/>
        <v>1.6024578006426093E-3</v>
      </c>
      <c r="H51" s="12">
        <f t="shared" si="3"/>
        <v>-1.3666656239870179E-3</v>
      </c>
      <c r="I51" s="12">
        <f t="shared" si="3"/>
        <v>5.004188735560966E-3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14857.210402849141</v>
      </c>
      <c r="C7" s="7">
        <v>1020.7402299122036</v>
      </c>
      <c r="D7" s="7">
        <v>15877.950632761345</v>
      </c>
      <c r="E7" s="7">
        <v>460.31012199999998</v>
      </c>
      <c r="F7" s="7">
        <v>0</v>
      </c>
      <c r="G7" s="7">
        <v>460.31012199999998</v>
      </c>
      <c r="H7" s="7">
        <v>15417.640510761345</v>
      </c>
    </row>
    <row r="8" spans="1:11" ht="13.5" thickBot="1" x14ac:dyDescent="0.25">
      <c r="A8" s="6">
        <v>1991</v>
      </c>
      <c r="B8" s="7">
        <v>14710.487892659958</v>
      </c>
      <c r="C8" s="7">
        <v>1010.0242825179905</v>
      </c>
      <c r="D8" s="7">
        <v>15720.512175177948</v>
      </c>
      <c r="E8" s="7">
        <v>464.72932400000002</v>
      </c>
      <c r="F8" s="7">
        <v>0</v>
      </c>
      <c r="G8" s="7">
        <v>464.72932400000002</v>
      </c>
      <c r="H8" s="7">
        <v>15255.782851177948</v>
      </c>
    </row>
    <row r="9" spans="1:11" ht="13.5" thickBot="1" x14ac:dyDescent="0.25">
      <c r="A9" s="6">
        <v>1992</v>
      </c>
      <c r="B9" s="7">
        <v>15621.648281099351</v>
      </c>
      <c r="C9" s="7">
        <v>1076.5633018227434</v>
      </c>
      <c r="D9" s="7">
        <v>16698.211582922093</v>
      </c>
      <c r="E9" s="7">
        <v>437.39860800000002</v>
      </c>
      <c r="F9" s="7">
        <v>0</v>
      </c>
      <c r="G9" s="7">
        <v>437.39860800000002</v>
      </c>
      <c r="H9" s="7">
        <v>16260.812974922093</v>
      </c>
    </row>
    <row r="10" spans="1:11" ht="13.5" thickBot="1" x14ac:dyDescent="0.25">
      <c r="A10" s="6">
        <v>1993</v>
      </c>
      <c r="B10" s="7">
        <v>15515.106154707575</v>
      </c>
      <c r="C10" s="7">
        <v>1071.4676368345665</v>
      </c>
      <c r="D10" s="7">
        <v>16586.573791542141</v>
      </c>
      <c r="E10" s="7">
        <v>402.72763799999996</v>
      </c>
      <c r="F10" s="7">
        <v>0</v>
      </c>
      <c r="G10" s="7">
        <v>402.72763799999996</v>
      </c>
      <c r="H10" s="7">
        <v>16183.846153542141</v>
      </c>
    </row>
    <row r="11" spans="1:11" ht="13.5" thickBot="1" x14ac:dyDescent="0.25">
      <c r="A11" s="6">
        <v>1994</v>
      </c>
      <c r="B11" s="7">
        <v>15752.434774614378</v>
      </c>
      <c r="C11" s="7">
        <v>1089.0587023321586</v>
      </c>
      <c r="D11" s="7">
        <v>16841.493476946536</v>
      </c>
      <c r="E11" s="7">
        <v>391.94532000000004</v>
      </c>
      <c r="F11" s="7">
        <v>0</v>
      </c>
      <c r="G11" s="7">
        <v>391.94532000000004</v>
      </c>
      <c r="H11" s="7">
        <v>16449.548156946537</v>
      </c>
    </row>
    <row r="12" spans="1:11" ht="13.5" thickBot="1" x14ac:dyDescent="0.25">
      <c r="A12" s="6">
        <v>1995</v>
      </c>
      <c r="B12" s="7">
        <v>15900.991997298588</v>
      </c>
      <c r="C12" s="7">
        <v>1099.5897297994693</v>
      </c>
      <c r="D12" s="7">
        <v>17000.581727098059</v>
      </c>
      <c r="E12" s="7">
        <v>391.96900999999997</v>
      </c>
      <c r="F12" s="7">
        <v>0</v>
      </c>
      <c r="G12" s="7">
        <v>391.96900999999997</v>
      </c>
      <c r="H12" s="7">
        <v>16608.612717098058</v>
      </c>
    </row>
    <row r="13" spans="1:11" ht="13.5" thickBot="1" x14ac:dyDescent="0.25">
      <c r="A13" s="6">
        <v>1996</v>
      </c>
      <c r="B13" s="7">
        <v>16416.775110371676</v>
      </c>
      <c r="C13" s="7">
        <v>1136.3692665275516</v>
      </c>
      <c r="D13" s="7">
        <v>17553.144376899229</v>
      </c>
      <c r="E13" s="7">
        <v>388.999842</v>
      </c>
      <c r="F13" s="7">
        <v>0</v>
      </c>
      <c r="G13" s="7">
        <v>388.999842</v>
      </c>
      <c r="H13" s="7">
        <v>17164.144534899227</v>
      </c>
    </row>
    <row r="14" spans="1:11" ht="13.5" thickBot="1" x14ac:dyDescent="0.25">
      <c r="A14" s="6">
        <v>1997</v>
      </c>
      <c r="B14" s="7">
        <v>17062.052184816512</v>
      </c>
      <c r="C14" s="7">
        <v>1182.46889485979</v>
      </c>
      <c r="D14" s="7">
        <v>18244.521079676302</v>
      </c>
      <c r="E14" s="7">
        <v>384.07059299999997</v>
      </c>
      <c r="F14" s="7">
        <v>0</v>
      </c>
      <c r="G14" s="7">
        <v>384.07059299999997</v>
      </c>
      <c r="H14" s="7">
        <v>17860.450486676302</v>
      </c>
    </row>
    <row r="15" spans="1:11" ht="13.5" thickBot="1" x14ac:dyDescent="0.25">
      <c r="A15" s="6">
        <v>1998</v>
      </c>
      <c r="B15" s="7">
        <v>17613.744960580101</v>
      </c>
      <c r="C15" s="7">
        <v>1222.8421213721883</v>
      </c>
      <c r="D15" s="7">
        <v>18836.58708195229</v>
      </c>
      <c r="E15" s="7">
        <v>366.32433600000002</v>
      </c>
      <c r="F15" s="7">
        <v>1.28425941675117E-5</v>
      </c>
      <c r="G15" s="7">
        <v>366.32434884259419</v>
      </c>
      <c r="H15" s="7">
        <v>18470.262733109696</v>
      </c>
    </row>
    <row r="16" spans="1:11" ht="13.5" thickBot="1" x14ac:dyDescent="0.25">
      <c r="A16" s="6">
        <v>1999</v>
      </c>
      <c r="B16" s="7">
        <v>18241.458345924875</v>
      </c>
      <c r="C16" s="7">
        <v>1270.0328780733137</v>
      </c>
      <c r="D16" s="7">
        <v>19511.49122399819</v>
      </c>
      <c r="E16" s="7">
        <v>328.43258199999997</v>
      </c>
      <c r="F16" s="7">
        <v>9.1479401883472807E-3</v>
      </c>
      <c r="G16" s="7">
        <v>328.44172994018834</v>
      </c>
      <c r="H16" s="7">
        <v>19183.049494058003</v>
      </c>
    </row>
    <row r="17" spans="1:8" ht="13.5" thickBot="1" x14ac:dyDescent="0.25">
      <c r="A17" s="6">
        <v>2000</v>
      </c>
      <c r="B17" s="7">
        <v>18783.572112305948</v>
      </c>
      <c r="C17" s="7">
        <v>1306.2826795978151</v>
      </c>
      <c r="D17" s="7">
        <v>20089.854791903763</v>
      </c>
      <c r="E17" s="7">
        <v>359.21294900000004</v>
      </c>
      <c r="F17" s="7">
        <v>6.1848809253516296E-2</v>
      </c>
      <c r="G17" s="7">
        <v>359.27479780925353</v>
      </c>
      <c r="H17" s="7">
        <v>19730.579994094511</v>
      </c>
    </row>
    <row r="18" spans="1:8" ht="13.5" thickBot="1" x14ac:dyDescent="0.25">
      <c r="A18" s="6">
        <v>2001</v>
      </c>
      <c r="B18" s="7">
        <v>17811.966831854461</v>
      </c>
      <c r="C18" s="7">
        <v>1238.1379830400626</v>
      </c>
      <c r="D18" s="7">
        <v>19050.104814894523</v>
      </c>
      <c r="E18" s="7">
        <v>348.25516565679999</v>
      </c>
      <c r="F18" s="7">
        <v>0.55252599930495605</v>
      </c>
      <c r="G18" s="7">
        <v>348.80769165610496</v>
      </c>
      <c r="H18" s="7">
        <v>18701.297123238419</v>
      </c>
    </row>
    <row r="19" spans="1:8" ht="13.5" thickBot="1" x14ac:dyDescent="0.25">
      <c r="A19" s="6">
        <v>2002</v>
      </c>
      <c r="B19" s="7">
        <v>18264.262570298415</v>
      </c>
      <c r="C19" s="7">
        <v>1258.3924189715985</v>
      </c>
      <c r="D19" s="7">
        <v>19522.654989270013</v>
      </c>
      <c r="E19" s="7">
        <v>513.50887</v>
      </c>
      <c r="F19" s="7">
        <v>1.9184538724728748</v>
      </c>
      <c r="G19" s="7">
        <v>515.42732387247293</v>
      </c>
      <c r="H19" s="7">
        <v>19007.227665397539</v>
      </c>
    </row>
    <row r="20" spans="1:8" ht="13.5" thickBot="1" x14ac:dyDescent="0.25">
      <c r="A20" s="6">
        <v>2003</v>
      </c>
      <c r="B20" s="7">
        <v>19003.999981062152</v>
      </c>
      <c r="C20" s="7">
        <v>1302.1284690377722</v>
      </c>
      <c r="D20" s="7">
        <v>20306.128450099925</v>
      </c>
      <c r="E20" s="7">
        <v>633.68655584500004</v>
      </c>
      <c r="F20" s="7">
        <v>4.6086433021688826</v>
      </c>
      <c r="G20" s="7">
        <v>638.29519914716889</v>
      </c>
      <c r="H20" s="7">
        <v>19667.833250952757</v>
      </c>
    </row>
    <row r="21" spans="1:8" ht="13.5" thickBot="1" x14ac:dyDescent="0.25">
      <c r="A21" s="6">
        <v>2004</v>
      </c>
      <c r="B21" s="7">
        <v>19992.908014856457</v>
      </c>
      <c r="C21" s="7">
        <v>1365.0086717006789</v>
      </c>
      <c r="D21" s="7">
        <v>21357.916686557135</v>
      </c>
      <c r="E21" s="7">
        <v>731.93032431646634</v>
      </c>
      <c r="F21" s="7">
        <v>8.3871164824496098</v>
      </c>
      <c r="G21" s="7">
        <v>740.31744079891598</v>
      </c>
      <c r="H21" s="7">
        <v>20617.599245758218</v>
      </c>
    </row>
    <row r="22" spans="1:8" ht="13.5" thickBot="1" x14ac:dyDescent="0.25">
      <c r="A22" s="6">
        <v>2005</v>
      </c>
      <c r="B22" s="7">
        <v>20083.617176909604</v>
      </c>
      <c r="C22" s="7">
        <v>1368.6565707953202</v>
      </c>
      <c r="D22" s="7">
        <v>21452.273747704923</v>
      </c>
      <c r="E22" s="7">
        <v>766.41478776899999</v>
      </c>
      <c r="F22" s="7">
        <v>13.160487937199608</v>
      </c>
      <c r="G22" s="7">
        <v>779.57527570619959</v>
      </c>
      <c r="H22" s="7">
        <v>20672.698471998723</v>
      </c>
    </row>
    <row r="23" spans="1:8" ht="13.5" thickBot="1" x14ac:dyDescent="0.25">
      <c r="A23" s="6">
        <v>2006</v>
      </c>
      <c r="B23" s="7">
        <v>20952.498328115475</v>
      </c>
      <c r="C23" s="7">
        <v>1428.3906163581185</v>
      </c>
      <c r="D23" s="7">
        <v>22380.888944473594</v>
      </c>
      <c r="E23" s="7">
        <v>784.07529825159997</v>
      </c>
      <c r="F23" s="7">
        <v>21.869907746536168</v>
      </c>
      <c r="G23" s="7">
        <v>805.94520599813609</v>
      </c>
      <c r="H23" s="7">
        <v>21574.943738475456</v>
      </c>
    </row>
    <row r="24" spans="1:8" ht="13.5" thickBot="1" x14ac:dyDescent="0.25">
      <c r="A24" s="6">
        <v>2007</v>
      </c>
      <c r="B24" s="7">
        <v>21101.570187426565</v>
      </c>
      <c r="C24" s="7">
        <v>1437.5610208495775</v>
      </c>
      <c r="D24" s="7">
        <v>22539.131208276143</v>
      </c>
      <c r="E24" s="7">
        <v>792.66572100839994</v>
      </c>
      <c r="F24" s="7">
        <v>33.00854470337957</v>
      </c>
      <c r="G24" s="7">
        <v>825.67426571177953</v>
      </c>
      <c r="H24" s="7">
        <v>21713.456942564364</v>
      </c>
    </row>
    <row r="25" spans="1:8" ht="13.5" thickBot="1" x14ac:dyDescent="0.25">
      <c r="A25" s="6">
        <v>2008</v>
      </c>
      <c r="B25" s="7">
        <v>21451.032514870902</v>
      </c>
      <c r="C25" s="7">
        <v>1463.6932265399614</v>
      </c>
      <c r="D25" s="7">
        <v>22914.725741410864</v>
      </c>
      <c r="E25" s="7">
        <v>760.10645878501839</v>
      </c>
      <c r="F25" s="7">
        <v>46.451774845232265</v>
      </c>
      <c r="G25" s="7">
        <v>806.5582336302507</v>
      </c>
      <c r="H25" s="7">
        <v>22108.167507780614</v>
      </c>
    </row>
    <row r="26" spans="1:8" ht="13.5" thickBot="1" x14ac:dyDescent="0.25">
      <c r="A26" s="6">
        <v>2009</v>
      </c>
      <c r="B26" s="7">
        <v>20913.211421466167</v>
      </c>
      <c r="C26" s="7">
        <v>1425.9926864312483</v>
      </c>
      <c r="D26" s="7">
        <v>22339.204107897414</v>
      </c>
      <c r="E26" s="7">
        <v>727.51622951481863</v>
      </c>
      <c r="F26" s="7">
        <v>72.963366404815872</v>
      </c>
      <c r="G26" s="7">
        <v>800.47959591963445</v>
      </c>
      <c r="H26" s="7">
        <v>21538.72451197778</v>
      </c>
    </row>
    <row r="27" spans="1:8" ht="13.5" thickBot="1" x14ac:dyDescent="0.25">
      <c r="A27" s="6">
        <v>2010</v>
      </c>
      <c r="B27" s="7">
        <v>20293.283214405328</v>
      </c>
      <c r="C27" s="7">
        <v>1381.4889507245859</v>
      </c>
      <c r="D27" s="7">
        <v>21674.772165129914</v>
      </c>
      <c r="E27" s="7">
        <v>705.09032124732062</v>
      </c>
      <c r="F27" s="7">
        <v>103.15832722589938</v>
      </c>
      <c r="G27" s="7">
        <v>808.24864847321999</v>
      </c>
      <c r="H27" s="7">
        <v>20866.523516656693</v>
      </c>
    </row>
    <row r="28" spans="1:8" ht="13.5" thickBot="1" x14ac:dyDescent="0.25">
      <c r="A28" s="6">
        <v>2011</v>
      </c>
      <c r="B28" s="7">
        <v>20322.357408420499</v>
      </c>
      <c r="C28" s="7">
        <v>1383.5652224609407</v>
      </c>
      <c r="D28" s="7">
        <v>21705.92263088144</v>
      </c>
      <c r="E28" s="7">
        <v>656.60359239995</v>
      </c>
      <c r="F28" s="7">
        <v>151.43474040783045</v>
      </c>
      <c r="G28" s="7">
        <v>808.03833280778042</v>
      </c>
      <c r="H28" s="7">
        <v>20897.884298073659</v>
      </c>
    </row>
    <row r="29" spans="1:8" ht="13.5" thickBot="1" x14ac:dyDescent="0.25">
      <c r="A29" s="6">
        <v>2012</v>
      </c>
      <c r="B29" s="7">
        <v>20948.280146944242</v>
      </c>
      <c r="C29" s="7">
        <v>1419.1410579379753</v>
      </c>
      <c r="D29" s="7">
        <v>22367.421204882216</v>
      </c>
      <c r="E29" s="7">
        <v>720.51575825972031</v>
      </c>
      <c r="F29" s="7">
        <v>211.67048264819184</v>
      </c>
      <c r="G29" s="7">
        <v>932.18624090791218</v>
      </c>
      <c r="H29" s="7">
        <v>21435.234963974304</v>
      </c>
    </row>
    <row r="30" spans="1:8" ht="13.5" thickBot="1" x14ac:dyDescent="0.25">
      <c r="A30" s="6">
        <v>2013</v>
      </c>
      <c r="B30" s="7">
        <v>20721.11808138925</v>
      </c>
      <c r="C30" s="7">
        <v>1401.1151715311064</v>
      </c>
      <c r="D30" s="7">
        <v>22122.233252920356</v>
      </c>
      <c r="E30" s="7">
        <v>688.20939231732882</v>
      </c>
      <c r="F30" s="7">
        <v>271.05859695475613</v>
      </c>
      <c r="G30" s="7">
        <v>959.26798927208495</v>
      </c>
      <c r="H30" s="7">
        <v>21162.965263648272</v>
      </c>
    </row>
    <row r="31" spans="1:8" ht="13.5" thickBot="1" x14ac:dyDescent="0.25">
      <c r="A31" s="6">
        <v>2014</v>
      </c>
      <c r="B31" s="7">
        <v>20978.626587305615</v>
      </c>
      <c r="C31" s="7">
        <v>1410.8836943348356</v>
      </c>
      <c r="D31" s="7">
        <v>22389.510281640451</v>
      </c>
      <c r="E31" s="7">
        <v>704.04366116048595</v>
      </c>
      <c r="F31" s="7">
        <v>374.95395104165362</v>
      </c>
      <c r="G31" s="7">
        <v>1078.9976122021396</v>
      </c>
      <c r="H31" s="7">
        <v>21310.512669438311</v>
      </c>
    </row>
    <row r="32" spans="1:8" ht="13.5" thickBot="1" x14ac:dyDescent="0.25">
      <c r="A32" s="6">
        <v>2015</v>
      </c>
      <c r="B32" s="7">
        <v>21132.98408709911</v>
      </c>
      <c r="C32" s="7">
        <v>1405.9798577175243</v>
      </c>
      <c r="D32" s="7">
        <v>22538.963944816634</v>
      </c>
      <c r="E32" s="7">
        <v>741.29373969532799</v>
      </c>
      <c r="F32" s="7">
        <v>561.22690992105845</v>
      </c>
      <c r="G32" s="7">
        <v>1302.5206496163864</v>
      </c>
      <c r="H32" s="7">
        <v>21236.443295200246</v>
      </c>
    </row>
    <row r="33" spans="1:8" ht="13.5" thickBot="1" x14ac:dyDescent="0.25">
      <c r="A33" s="6">
        <v>2016</v>
      </c>
      <c r="B33" s="7">
        <v>21260.437905763327</v>
      </c>
      <c r="C33" s="7">
        <v>1400.4441330141428</v>
      </c>
      <c r="D33" s="7">
        <v>22660.882038777469</v>
      </c>
      <c r="E33" s="7">
        <v>776.25619316068799</v>
      </c>
      <c r="F33" s="7">
        <v>731.79619759355808</v>
      </c>
      <c r="G33" s="7">
        <v>1508.0523907542461</v>
      </c>
      <c r="H33" s="7">
        <v>21152.829648023224</v>
      </c>
    </row>
    <row r="34" spans="1:8" ht="13.5" thickBot="1" x14ac:dyDescent="0.25">
      <c r="A34" s="6">
        <v>2017</v>
      </c>
      <c r="B34" s="7">
        <v>21518.614951946791</v>
      </c>
      <c r="C34" s="7">
        <v>1409.0414495320849</v>
      </c>
      <c r="D34" s="7">
        <v>22927.656401478875</v>
      </c>
      <c r="E34" s="7">
        <v>794.92922733148998</v>
      </c>
      <c r="F34" s="7">
        <v>850.04045617967745</v>
      </c>
      <c r="G34" s="7">
        <v>1644.9696835111674</v>
      </c>
      <c r="H34" s="7">
        <v>21282.686717967706</v>
      </c>
    </row>
    <row r="35" spans="1:8" ht="13.5" thickBot="1" x14ac:dyDescent="0.25">
      <c r="A35" s="6">
        <v>2018</v>
      </c>
      <c r="B35" s="7">
        <v>21776.126940640268</v>
      </c>
      <c r="C35" s="7">
        <v>1416.4431140399515</v>
      </c>
      <c r="D35" s="7">
        <v>23192.570054680218</v>
      </c>
      <c r="E35" s="7">
        <v>814.72433872524482</v>
      </c>
      <c r="F35" s="7">
        <v>983.3615012104782</v>
      </c>
      <c r="G35" s="7">
        <v>1798.085839935723</v>
      </c>
      <c r="H35" s="7">
        <v>21394.484214744494</v>
      </c>
    </row>
    <row r="36" spans="1:8" ht="13.5" thickBot="1" x14ac:dyDescent="0.25">
      <c r="A36" s="6">
        <v>2019</v>
      </c>
      <c r="B36" s="7">
        <v>22075.115930406409</v>
      </c>
      <c r="C36" s="7">
        <v>1425.7930519124811</v>
      </c>
      <c r="D36" s="7">
        <v>23500.908982318892</v>
      </c>
      <c r="E36" s="7">
        <v>835.44265441859147</v>
      </c>
      <c r="F36" s="7">
        <v>1129.757170028978</v>
      </c>
      <c r="G36" s="7">
        <v>1965.1998244475694</v>
      </c>
      <c r="H36" s="7">
        <v>21535.709157871323</v>
      </c>
    </row>
    <row r="37" spans="1:8" ht="13.5" thickBot="1" x14ac:dyDescent="0.25">
      <c r="A37" s="6">
        <v>2020</v>
      </c>
      <c r="B37" s="7">
        <v>22400.01434656635</v>
      </c>
      <c r="C37" s="7">
        <v>1436.1360096090507</v>
      </c>
      <c r="D37" s="7">
        <v>23836.1503561754</v>
      </c>
      <c r="E37" s="7">
        <v>857.23237339801653</v>
      </c>
      <c r="F37" s="7">
        <v>1286.9849406006128</v>
      </c>
      <c r="G37" s="7">
        <v>2144.2173139986294</v>
      </c>
      <c r="H37" s="7">
        <v>21691.93304217677</v>
      </c>
    </row>
    <row r="38" spans="1:8" ht="13.5" thickBot="1" x14ac:dyDescent="0.25">
      <c r="A38" s="6">
        <v>2021</v>
      </c>
      <c r="B38" s="7">
        <v>22720.637157234974</v>
      </c>
      <c r="C38" s="7">
        <v>1445.592056333988</v>
      </c>
      <c r="D38" s="7">
        <v>24166.229213568964</v>
      </c>
      <c r="E38" s="7">
        <v>878.13167601759869</v>
      </c>
      <c r="F38" s="7">
        <v>1453.3368446307923</v>
      </c>
      <c r="G38" s="7">
        <v>2331.4685206483909</v>
      </c>
      <c r="H38" s="7">
        <v>21834.760692920572</v>
      </c>
    </row>
    <row r="39" spans="1:8" ht="13.5" thickBot="1" x14ac:dyDescent="0.25">
      <c r="A39" s="6">
        <v>2022</v>
      </c>
      <c r="B39" s="7">
        <v>23081.562965018213</v>
      </c>
      <c r="C39" s="7">
        <v>1457.514110933259</v>
      </c>
      <c r="D39" s="7">
        <v>24539.077075951471</v>
      </c>
      <c r="E39" s="7">
        <v>897.32950578591658</v>
      </c>
      <c r="F39" s="7">
        <v>1626.9117253358247</v>
      </c>
      <c r="G39" s="7">
        <v>2524.2412311217413</v>
      </c>
      <c r="H39" s="7">
        <v>22014.835844829729</v>
      </c>
    </row>
    <row r="40" spans="1:8" ht="13.5" thickBot="1" x14ac:dyDescent="0.25">
      <c r="A40" s="6">
        <v>2023</v>
      </c>
      <c r="B40" s="7">
        <v>23393.820032265219</v>
      </c>
      <c r="C40" s="7">
        <v>1465.9290422455244</v>
      </c>
      <c r="D40" s="7">
        <v>24859.749074510743</v>
      </c>
      <c r="E40" s="7">
        <v>913.85389525923438</v>
      </c>
      <c r="F40" s="7">
        <v>1803.9570785359556</v>
      </c>
      <c r="G40" s="7">
        <v>2717.81097379519</v>
      </c>
      <c r="H40" s="7">
        <v>22141.938100715553</v>
      </c>
    </row>
    <row r="41" spans="1:8" ht="13.5" thickBot="1" x14ac:dyDescent="0.25">
      <c r="A41" s="6">
        <v>2024</v>
      </c>
      <c r="B41" s="7">
        <v>23730.940124340239</v>
      </c>
      <c r="C41" s="7">
        <v>1476.1573127475356</v>
      </c>
      <c r="D41" s="7">
        <v>25207.097437087774</v>
      </c>
      <c r="E41" s="7">
        <v>929.52686947839425</v>
      </c>
      <c r="F41" s="7">
        <v>1981.1408606793909</v>
      </c>
      <c r="G41" s="7">
        <v>2910.6677301577852</v>
      </c>
      <c r="H41" s="7">
        <v>22296.42970692999</v>
      </c>
    </row>
    <row r="42" spans="1:8" ht="13.5" thickBot="1" x14ac:dyDescent="0.25">
      <c r="A42" s="6">
        <v>2025</v>
      </c>
      <c r="B42" s="7">
        <v>24045.089049371145</v>
      </c>
      <c r="C42" s="7">
        <v>1485.0845264619495</v>
      </c>
      <c r="D42" s="7">
        <v>25530.173575833094</v>
      </c>
      <c r="E42" s="7">
        <v>942.28454684782719</v>
      </c>
      <c r="F42" s="7">
        <v>2156.6193620162617</v>
      </c>
      <c r="G42" s="7">
        <v>3098.9039088640889</v>
      </c>
      <c r="H42" s="7">
        <v>22431.269666969005</v>
      </c>
    </row>
    <row r="43" spans="1:8" ht="13.5" thickBot="1" x14ac:dyDescent="0.25">
      <c r="A43" s="6">
        <v>2026</v>
      </c>
      <c r="B43" s="7">
        <v>24369.436402584197</v>
      </c>
      <c r="C43" s="7">
        <v>1495.0515574192293</v>
      </c>
      <c r="D43" s="7">
        <v>25864.487960003426</v>
      </c>
      <c r="E43" s="7">
        <v>953.0015867489883</v>
      </c>
      <c r="F43" s="7">
        <v>2329.670959428584</v>
      </c>
      <c r="G43" s="7">
        <v>3282.6725461775723</v>
      </c>
      <c r="H43" s="7">
        <v>22581.815413825854</v>
      </c>
    </row>
    <row r="44" spans="1:8" ht="14.1" customHeight="1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2.3726843624837235E-2</v>
      </c>
      <c r="C46" s="12">
        <f t="shared" ref="C46:H46" si="0">EXP((LN(C17/C7)/10))-1</f>
        <v>2.4972453361512326E-2</v>
      </c>
      <c r="D46" s="12">
        <f t="shared" si="0"/>
        <v>2.3807331086365124E-2</v>
      </c>
      <c r="E46" s="12">
        <f t="shared" ref="E46:G46" si="1">EXP((LN(E17/E7)/10))-1</f>
        <v>-2.4493548613345517E-2</v>
      </c>
      <c r="F46" s="13" t="s">
        <v>61</v>
      </c>
      <c r="G46" s="12">
        <f t="shared" si="1"/>
        <v>-2.4476753773844506E-2</v>
      </c>
      <c r="H46" s="12">
        <f t="shared" si="0"/>
        <v>2.4972453361512326E-2</v>
      </c>
    </row>
    <row r="47" spans="1:8" x14ac:dyDescent="0.2">
      <c r="A47" s="8" t="s">
        <v>27</v>
      </c>
      <c r="B47" s="12">
        <f>EXP((LN(B30/B17)/13))-1</f>
        <v>7.5801785268976296E-3</v>
      </c>
      <c r="C47" s="12">
        <f t="shared" ref="C47:H47" si="2">EXP((LN(C30/C17)/13))-1</f>
        <v>5.405558852791037E-3</v>
      </c>
      <c r="D47" s="12">
        <f t="shared" si="2"/>
        <v>7.4404808695751612E-3</v>
      </c>
      <c r="E47" s="12">
        <f t="shared" ref="E47" si="3">EXP((LN(E30/E17)/13))-1</f>
        <v>5.1285471037245234E-2</v>
      </c>
      <c r="F47" s="12">
        <f t="shared" si="2"/>
        <v>0.90604530277315809</v>
      </c>
      <c r="G47" s="12">
        <f t="shared" si="2"/>
        <v>7.8471586398268567E-2</v>
      </c>
      <c r="H47" s="12">
        <f t="shared" si="2"/>
        <v>5.405558852791037E-3</v>
      </c>
    </row>
    <row r="48" spans="1:8" x14ac:dyDescent="0.2">
      <c r="A48" s="8" t="s">
        <v>28</v>
      </c>
      <c r="B48" s="12">
        <f>EXP((LN(B32/B30)/2))-1</f>
        <v>9.8894149392487751E-3</v>
      </c>
      <c r="C48" s="12">
        <f t="shared" ref="C48:H48" si="4">EXP((LN(C32/C30)/2))-1</f>
        <v>1.734500860336885E-3</v>
      </c>
      <c r="D48" s="12">
        <f t="shared" si="4"/>
        <v>9.3748764309236066E-3</v>
      </c>
      <c r="E48" s="12">
        <f t="shared" si="4"/>
        <v>3.7850666509139153E-2</v>
      </c>
      <c r="F48" s="12">
        <f t="shared" si="4"/>
        <v>0.43892331738463319</v>
      </c>
      <c r="G48" s="12">
        <f t="shared" si="4"/>
        <v>0.16525864173877469</v>
      </c>
      <c r="H48" s="12">
        <f t="shared" si="4"/>
        <v>1.734500860336885E-3</v>
      </c>
    </row>
    <row r="49" spans="1:8" x14ac:dyDescent="0.2">
      <c r="A49" s="8" t="s">
        <v>60</v>
      </c>
      <c r="B49" s="12">
        <f>EXP((LN(B43/B30)/13))-1</f>
        <v>1.2553243580518458E-2</v>
      </c>
      <c r="C49" s="12">
        <f t="shared" ref="C49:H49" si="5">EXP((LN(C43/C30)/13))-1</f>
        <v>5.004188735560966E-3</v>
      </c>
      <c r="D49" s="12">
        <f t="shared" si="5"/>
        <v>1.2094692833917398E-2</v>
      </c>
      <c r="E49" s="12">
        <f t="shared" si="5"/>
        <v>2.5356404306783098E-2</v>
      </c>
      <c r="F49" s="12">
        <f t="shared" si="5"/>
        <v>0.17995094885683471</v>
      </c>
      <c r="G49" s="12">
        <f t="shared" si="5"/>
        <v>9.9256511792002122E-2</v>
      </c>
      <c r="H49" s="12">
        <f t="shared" si="5"/>
        <v>5.004188735560966E-3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2794.8224972007483</v>
      </c>
      <c r="C7" s="7">
        <v>260.84671532846721</v>
      </c>
      <c r="D7" s="7">
        <v>3055.6692125292157</v>
      </c>
      <c r="E7" s="7">
        <v>77.669212529215386</v>
      </c>
      <c r="F7" s="7">
        <v>0</v>
      </c>
      <c r="G7" s="7">
        <v>77.669212529215386</v>
      </c>
      <c r="H7" s="7">
        <v>2978.0000000000005</v>
      </c>
      <c r="I7" s="9">
        <v>59.100222448493454</v>
      </c>
    </row>
    <row r="8" spans="1:11" ht="13.5" thickBot="1" x14ac:dyDescent="0.25">
      <c r="A8" s="6">
        <v>1991</v>
      </c>
      <c r="B8" s="7">
        <v>2821.2113903963163</v>
      </c>
      <c r="C8" s="7">
        <v>263.29927007299267</v>
      </c>
      <c r="D8" s="7">
        <v>3084.5106604693092</v>
      </c>
      <c r="E8" s="7">
        <v>78.510660469309329</v>
      </c>
      <c r="F8" s="7">
        <v>0</v>
      </c>
      <c r="G8" s="7">
        <v>78.510660469309329</v>
      </c>
      <c r="H8" s="7">
        <v>3006</v>
      </c>
      <c r="I8" s="9">
        <v>57.93505398327374</v>
      </c>
    </row>
    <row r="9" spans="1:11" ht="13.5" thickBot="1" x14ac:dyDescent="0.25">
      <c r="A9" s="6">
        <v>1992</v>
      </c>
      <c r="B9" s="7">
        <v>3071.3670482404486</v>
      </c>
      <c r="C9" s="7">
        <v>287.73722627737214</v>
      </c>
      <c r="D9" s="7">
        <v>3359.1042745178206</v>
      </c>
      <c r="E9" s="7">
        <v>74.10427451782185</v>
      </c>
      <c r="F9" s="7">
        <v>0</v>
      </c>
      <c r="G9" s="7">
        <v>74.10427451782185</v>
      </c>
      <c r="H9" s="7">
        <v>3284.9999999999986</v>
      </c>
      <c r="I9" s="9">
        <v>56.507068155800546</v>
      </c>
    </row>
    <row r="10" spans="1:11" ht="13.5" thickBot="1" x14ac:dyDescent="0.25">
      <c r="A10" s="6">
        <v>1993</v>
      </c>
      <c r="B10" s="7">
        <v>2671.0616179824801</v>
      </c>
      <c r="C10" s="7">
        <v>249.89781021897807</v>
      </c>
      <c r="D10" s="7">
        <v>2920.9594282014582</v>
      </c>
      <c r="E10" s="7">
        <v>67.959428201458465</v>
      </c>
      <c r="F10" s="7">
        <v>0</v>
      </c>
      <c r="G10" s="7">
        <v>67.959428201458465</v>
      </c>
      <c r="H10" s="7">
        <v>2852.9999999999995</v>
      </c>
      <c r="I10" s="9">
        <v>64.755381075844795</v>
      </c>
    </row>
    <row r="11" spans="1:11" ht="13.5" thickBot="1" x14ac:dyDescent="0.25">
      <c r="A11" s="6">
        <v>1994</v>
      </c>
      <c r="B11" s="7">
        <v>3077.7276063786653</v>
      </c>
      <c r="C11" s="7">
        <v>289.13868613138686</v>
      </c>
      <c r="D11" s="7">
        <v>3366.8662925100521</v>
      </c>
      <c r="E11" s="7">
        <v>65.86629251005256</v>
      </c>
      <c r="F11" s="7">
        <v>0</v>
      </c>
      <c r="G11" s="7">
        <v>65.86629251005256</v>
      </c>
      <c r="H11" s="7">
        <v>3300.9999999999995</v>
      </c>
      <c r="I11" s="9">
        <v>56.885861890981353</v>
      </c>
    </row>
    <row r="12" spans="1:11" ht="13.5" thickBot="1" x14ac:dyDescent="0.25">
      <c r="A12" s="6">
        <v>1995</v>
      </c>
      <c r="B12" s="7">
        <v>3040.4923593175508</v>
      </c>
      <c r="C12" s="7">
        <v>285.54744525547443</v>
      </c>
      <c r="D12" s="7">
        <v>3326.0398045730253</v>
      </c>
      <c r="E12" s="7">
        <v>66.03980457302535</v>
      </c>
      <c r="F12" s="7">
        <v>0</v>
      </c>
      <c r="G12" s="7">
        <v>66.03980457302535</v>
      </c>
      <c r="H12" s="7">
        <v>3260</v>
      </c>
      <c r="I12" s="9">
        <v>58.158293123715083</v>
      </c>
    </row>
    <row r="13" spans="1:11" ht="13.5" thickBot="1" x14ac:dyDescent="0.25">
      <c r="A13" s="6">
        <v>1996</v>
      </c>
      <c r="B13" s="7">
        <v>3080.798137278312</v>
      </c>
      <c r="C13" s="7">
        <v>289.48905109489056</v>
      </c>
      <c r="D13" s="7">
        <v>3370.2871883732023</v>
      </c>
      <c r="E13" s="7">
        <v>65.28718837320244</v>
      </c>
      <c r="F13" s="7">
        <v>0</v>
      </c>
      <c r="G13" s="7">
        <v>65.28718837320244</v>
      </c>
      <c r="H13" s="7">
        <v>3305</v>
      </c>
      <c r="I13" s="9">
        <v>59.285241452687671</v>
      </c>
    </row>
    <row r="14" spans="1:11" ht="13.5" thickBot="1" x14ac:dyDescent="0.25">
      <c r="A14" s="6">
        <v>1997</v>
      </c>
      <c r="B14" s="7">
        <v>3422.9906643489871</v>
      </c>
      <c r="C14" s="7">
        <v>322.42335766423349</v>
      </c>
      <c r="D14" s="7">
        <v>3745.4140220132208</v>
      </c>
      <c r="E14" s="7">
        <v>64.414022013221512</v>
      </c>
      <c r="F14" s="7">
        <v>0</v>
      </c>
      <c r="G14" s="7">
        <v>64.414022013221512</v>
      </c>
      <c r="H14" s="7">
        <v>3680.9999999999991</v>
      </c>
      <c r="I14" s="9">
        <v>55.388867449274585</v>
      </c>
    </row>
    <row r="15" spans="1:11" ht="13.5" thickBot="1" x14ac:dyDescent="0.25">
      <c r="A15" s="6">
        <v>1998</v>
      </c>
      <c r="B15" s="7">
        <v>3674.4645324136732</v>
      </c>
      <c r="C15" s="7">
        <v>346.86131386861308</v>
      </c>
      <c r="D15" s="7">
        <v>4021.3258462822864</v>
      </c>
      <c r="E15" s="7">
        <v>61.325846282287074</v>
      </c>
      <c r="F15" s="7">
        <v>0</v>
      </c>
      <c r="G15" s="7">
        <v>61.325846282287074</v>
      </c>
      <c r="H15" s="7">
        <v>3959.9999999999995</v>
      </c>
      <c r="I15" s="9">
        <v>53.244380832035247</v>
      </c>
    </row>
    <row r="16" spans="1:11" ht="13.5" thickBot="1" x14ac:dyDescent="0.25">
      <c r="A16" s="6">
        <v>1999</v>
      </c>
      <c r="B16" s="7">
        <v>3345.065778520926</v>
      </c>
      <c r="C16" s="7">
        <v>315.85401459854012</v>
      </c>
      <c r="D16" s="7">
        <v>3660.9197931194662</v>
      </c>
      <c r="E16" s="7">
        <v>54.915162373066238</v>
      </c>
      <c r="F16" s="7">
        <v>4.6307464E-3</v>
      </c>
      <c r="G16" s="7">
        <v>54.919793119466235</v>
      </c>
      <c r="H16" s="7">
        <v>3606</v>
      </c>
      <c r="I16" s="9">
        <v>60.727837844010622</v>
      </c>
    </row>
    <row r="17" spans="1:9" ht="13.5" thickBot="1" x14ac:dyDescent="0.25">
      <c r="A17" s="6">
        <v>2000</v>
      </c>
      <c r="B17" s="7">
        <v>3239.6381662658605</v>
      </c>
      <c r="C17" s="7">
        <v>305.25547445255484</v>
      </c>
      <c r="D17" s="7">
        <v>3544.8936407184156</v>
      </c>
      <c r="E17" s="7">
        <v>59.865017208478157</v>
      </c>
      <c r="F17" s="7">
        <v>2.8623509935999998E-2</v>
      </c>
      <c r="G17" s="7">
        <v>59.893640718414154</v>
      </c>
      <c r="H17" s="7">
        <v>3485.0000000000014</v>
      </c>
      <c r="I17" s="9">
        <v>64.629822507728832</v>
      </c>
    </row>
    <row r="18" spans="1:9" ht="13.5" thickBot="1" x14ac:dyDescent="0.25">
      <c r="A18" s="6">
        <v>2001</v>
      </c>
      <c r="B18" s="7">
        <v>2994.6985096465696</v>
      </c>
      <c r="C18" s="7">
        <v>282.46721167883214</v>
      </c>
      <c r="D18" s="7">
        <v>3277.1657213254016</v>
      </c>
      <c r="E18" s="7">
        <v>52.071425352165278</v>
      </c>
      <c r="F18" s="7">
        <v>0.26029597323664</v>
      </c>
      <c r="G18" s="7">
        <v>52.331721325401915</v>
      </c>
      <c r="H18" s="7">
        <v>3224.8339999999998</v>
      </c>
      <c r="I18" s="9">
        <v>66.200346119399484</v>
      </c>
    </row>
    <row r="19" spans="1:9" ht="13.5" thickBot="1" x14ac:dyDescent="0.25">
      <c r="A19" s="6">
        <v>2002</v>
      </c>
      <c r="B19" s="7">
        <v>3313.3890388482414</v>
      </c>
      <c r="C19" s="7">
        <v>310.16058394160586</v>
      </c>
      <c r="D19" s="7">
        <v>3623.5496227898475</v>
      </c>
      <c r="E19" s="7">
        <v>81.774087803142777</v>
      </c>
      <c r="F19" s="7">
        <v>0.77553498670427401</v>
      </c>
      <c r="G19" s="7">
        <v>82.549622789847049</v>
      </c>
      <c r="H19" s="7">
        <v>3541.0000000000005</v>
      </c>
      <c r="I19" s="9">
        <v>61.275765254112414</v>
      </c>
    </row>
    <row r="20" spans="1:9" ht="13.5" thickBot="1" x14ac:dyDescent="0.25">
      <c r="A20" s="6">
        <v>2003</v>
      </c>
      <c r="B20" s="7">
        <v>3652.5955035959005</v>
      </c>
      <c r="C20" s="7">
        <v>341.45991240875907</v>
      </c>
      <c r="D20" s="7">
        <v>3994.0554160046595</v>
      </c>
      <c r="E20" s="7">
        <v>93.676469759823291</v>
      </c>
      <c r="F20" s="7">
        <v>2.04494624483723</v>
      </c>
      <c r="G20" s="7">
        <v>95.721416004660526</v>
      </c>
      <c r="H20" s="7">
        <v>3898.3339999999989</v>
      </c>
      <c r="I20" s="9">
        <v>57.593485939703726</v>
      </c>
    </row>
    <row r="21" spans="1:9" ht="13.5" thickBot="1" x14ac:dyDescent="0.25">
      <c r="A21" s="6">
        <v>2004</v>
      </c>
      <c r="B21" s="7">
        <v>3823.7788141375468</v>
      </c>
      <c r="C21" s="7">
        <v>356.69176642335765</v>
      </c>
      <c r="D21" s="7">
        <v>4180.4705805609046</v>
      </c>
      <c r="E21" s="7">
        <v>104.81572318271616</v>
      </c>
      <c r="F21" s="7">
        <v>3.4238573781888597</v>
      </c>
      <c r="G21" s="7">
        <v>108.23958056090501</v>
      </c>
      <c r="H21" s="7">
        <v>4072.2309999999998</v>
      </c>
      <c r="I21" s="9">
        <v>57.796505646055273</v>
      </c>
    </row>
    <row r="22" spans="1:9" ht="13.5" thickBot="1" x14ac:dyDescent="0.25">
      <c r="A22" s="6">
        <v>2005</v>
      </c>
      <c r="B22" s="7">
        <v>3827.1337306575933</v>
      </c>
      <c r="C22" s="7">
        <v>356.00277372262764</v>
      </c>
      <c r="D22" s="7">
        <v>4183.1365043802207</v>
      </c>
      <c r="E22" s="7">
        <v>112.9127373677252</v>
      </c>
      <c r="F22" s="7">
        <v>5.85876701249697</v>
      </c>
      <c r="G22" s="7">
        <v>118.77150438022217</v>
      </c>
      <c r="H22" s="7">
        <v>4064.3649999999984</v>
      </c>
      <c r="I22" s="9">
        <v>58.063118982783394</v>
      </c>
    </row>
    <row r="23" spans="1:9" ht="13.5" thickBot="1" x14ac:dyDescent="0.25">
      <c r="A23" s="6">
        <v>2006</v>
      </c>
      <c r="B23" s="7">
        <v>4211.5768048569962</v>
      </c>
      <c r="C23" s="7">
        <v>391.87524087591225</v>
      </c>
      <c r="D23" s="7">
        <v>4603.4520457329081</v>
      </c>
      <c r="E23" s="7">
        <v>120.86689859834843</v>
      </c>
      <c r="F23" s="7">
        <v>8.6761471345620009</v>
      </c>
      <c r="G23" s="7">
        <v>129.54304573291043</v>
      </c>
      <c r="H23" s="7">
        <v>4473.9089999999978</v>
      </c>
      <c r="I23" s="9">
        <v>55.050138946289088</v>
      </c>
    </row>
    <row r="24" spans="1:9" ht="13.5" thickBot="1" x14ac:dyDescent="0.25">
      <c r="A24" s="6">
        <v>2007</v>
      </c>
      <c r="B24" s="7">
        <v>4364.8539227926703</v>
      </c>
      <c r="C24" s="7">
        <v>406.62078832116782</v>
      </c>
      <c r="D24" s="7">
        <v>4771.4747111138386</v>
      </c>
      <c r="E24" s="7">
        <v>118.02776226177627</v>
      </c>
      <c r="F24" s="7">
        <v>11.192948852062221</v>
      </c>
      <c r="G24" s="7">
        <v>129.22071111383849</v>
      </c>
      <c r="H24" s="7">
        <v>4642.2539999999999</v>
      </c>
      <c r="I24" s="9">
        <v>53.394431464321471</v>
      </c>
    </row>
    <row r="25" spans="1:9" ht="13.5" thickBot="1" x14ac:dyDescent="0.25">
      <c r="A25" s="6">
        <v>2008</v>
      </c>
      <c r="B25" s="7">
        <v>4105.3191670086235</v>
      </c>
      <c r="C25" s="7">
        <v>381.10817518248183</v>
      </c>
      <c r="D25" s="7">
        <v>4486.4273421911057</v>
      </c>
      <c r="E25" s="7">
        <v>117.64234165238798</v>
      </c>
      <c r="F25" s="7">
        <v>17.800000538716539</v>
      </c>
      <c r="G25" s="7">
        <v>135.44234219110453</v>
      </c>
      <c r="H25" s="7">
        <v>4350.9850000000015</v>
      </c>
      <c r="I25" s="9">
        <v>58.004415416973536</v>
      </c>
    </row>
    <row r="26" spans="1:9" ht="13.5" thickBot="1" x14ac:dyDescent="0.25">
      <c r="A26" s="6">
        <v>2009</v>
      </c>
      <c r="B26" s="7">
        <v>4227.3573853255739</v>
      </c>
      <c r="C26" s="7">
        <v>392.58394160583936</v>
      </c>
      <c r="D26" s="7">
        <v>4619.9413269314136</v>
      </c>
      <c r="E26" s="7">
        <v>112.62050033390673</v>
      </c>
      <c r="F26" s="7">
        <v>25.320826597507327</v>
      </c>
      <c r="G26" s="7">
        <v>137.94132693141407</v>
      </c>
      <c r="H26" s="7">
        <v>4482</v>
      </c>
      <c r="I26" s="9">
        <v>54.85851195746401</v>
      </c>
    </row>
    <row r="27" spans="1:9" ht="13.5" thickBot="1" x14ac:dyDescent="0.25">
      <c r="A27" s="6">
        <v>2010</v>
      </c>
      <c r="B27" s="7">
        <v>4424.4970686878942</v>
      </c>
      <c r="C27" s="7">
        <v>410.54014598540152</v>
      </c>
      <c r="D27" s="7">
        <v>4835.0372146732952</v>
      </c>
      <c r="E27" s="7">
        <v>111.39847524804352</v>
      </c>
      <c r="F27" s="7">
        <v>36.638739425251856</v>
      </c>
      <c r="G27" s="7">
        <v>148.03721467329538</v>
      </c>
      <c r="H27" s="7">
        <v>4687</v>
      </c>
      <c r="I27" s="9">
        <v>50.821916631001841</v>
      </c>
    </row>
    <row r="28" spans="1:9" ht="13.5" thickBot="1" x14ac:dyDescent="0.25">
      <c r="A28" s="6">
        <v>2011</v>
      </c>
      <c r="B28" s="7">
        <v>4125.4834059499262</v>
      </c>
      <c r="C28" s="7">
        <v>381.45985401459865</v>
      </c>
      <c r="D28" s="7">
        <v>4506.9432599645252</v>
      </c>
      <c r="E28" s="7">
        <v>103.77507712532142</v>
      </c>
      <c r="F28" s="7">
        <v>48.168182839202473</v>
      </c>
      <c r="G28" s="7">
        <v>151.94325996452389</v>
      </c>
      <c r="H28" s="7">
        <v>4355.0000000000009</v>
      </c>
      <c r="I28" s="9">
        <v>54.778489790440986</v>
      </c>
    </row>
    <row r="29" spans="1:9" ht="13.5" thickBot="1" x14ac:dyDescent="0.25">
      <c r="A29" s="6">
        <v>2012</v>
      </c>
      <c r="B29" s="7">
        <v>4391.1299408585364</v>
      </c>
      <c r="C29" s="7">
        <v>404.67153284671537</v>
      </c>
      <c r="D29" s="7">
        <v>4795.8014737052517</v>
      </c>
      <c r="E29" s="7">
        <v>112.39130329105771</v>
      </c>
      <c r="F29" s="7">
        <v>63.410170414194077</v>
      </c>
      <c r="G29" s="7">
        <v>175.80147370525179</v>
      </c>
      <c r="H29" s="7">
        <v>4620</v>
      </c>
      <c r="I29" s="9">
        <v>52.964169493304631</v>
      </c>
    </row>
    <row r="30" spans="1:9" ht="13.5" thickBot="1" x14ac:dyDescent="0.25">
      <c r="A30" s="6">
        <v>2013</v>
      </c>
      <c r="B30" s="7">
        <v>4456.1736118157396</v>
      </c>
      <c r="C30" s="7">
        <v>409.75182481751818</v>
      </c>
      <c r="D30" s="7">
        <v>4865.925436633258</v>
      </c>
      <c r="E30" s="7">
        <v>107.26834033189469</v>
      </c>
      <c r="F30" s="7">
        <v>80.657096301364462</v>
      </c>
      <c r="G30" s="7">
        <v>187.92543663325915</v>
      </c>
      <c r="H30" s="7">
        <v>4677.9999999999991</v>
      </c>
      <c r="I30" s="9">
        <v>51.643087100720841</v>
      </c>
    </row>
    <row r="31" spans="1:9" ht="13.5" thickBot="1" x14ac:dyDescent="0.25">
      <c r="A31" s="6">
        <v>2014</v>
      </c>
      <c r="B31" s="7">
        <v>4485.4371355141166</v>
      </c>
      <c r="C31" s="7">
        <v>409.39263766423352</v>
      </c>
      <c r="D31" s="7">
        <v>4894.8297731783505</v>
      </c>
      <c r="E31" s="7">
        <v>109.94021587707117</v>
      </c>
      <c r="F31" s="7">
        <v>110.99027730127965</v>
      </c>
      <c r="G31" s="7">
        <v>220.93049317835082</v>
      </c>
      <c r="H31" s="7">
        <v>4673.8992799999996</v>
      </c>
      <c r="I31" s="9">
        <v>52.048766565097381</v>
      </c>
    </row>
    <row r="32" spans="1:9" ht="13.5" thickBot="1" x14ac:dyDescent="0.25">
      <c r="A32" s="6">
        <v>2015</v>
      </c>
      <c r="B32" s="7">
        <v>4571.0110130401517</v>
      </c>
      <c r="C32" s="7">
        <v>413.43328080927716</v>
      </c>
      <c r="D32" s="7">
        <v>4984.4442938494285</v>
      </c>
      <c r="E32" s="7">
        <v>115.98240906006993</v>
      </c>
      <c r="F32" s="7">
        <v>148.43192888344441</v>
      </c>
      <c r="G32" s="7">
        <v>264.41433794351434</v>
      </c>
      <c r="H32" s="7">
        <v>4720.029955905914</v>
      </c>
      <c r="I32" s="9">
        <v>51.360935001770287</v>
      </c>
    </row>
    <row r="33" spans="1:9" ht="13.5" thickBot="1" x14ac:dyDescent="0.25">
      <c r="A33" s="6">
        <v>2016</v>
      </c>
      <c r="B33" s="7">
        <v>4579.7543039070879</v>
      </c>
      <c r="C33" s="7">
        <v>410.66124633683165</v>
      </c>
      <c r="D33" s="7">
        <v>4990.4155502439198</v>
      </c>
      <c r="E33" s="7">
        <v>121.10653502482683</v>
      </c>
      <c r="F33" s="7">
        <v>180.92645287359773</v>
      </c>
      <c r="G33" s="7">
        <v>302.03298789842455</v>
      </c>
      <c r="H33" s="7">
        <v>4688.382562345495</v>
      </c>
      <c r="I33" s="9">
        <v>51.504043211365925</v>
      </c>
    </row>
    <row r="34" spans="1:9" ht="13.5" thickBot="1" x14ac:dyDescent="0.25">
      <c r="A34" s="6">
        <v>2017</v>
      </c>
      <c r="B34" s="7">
        <v>4599.9083031935306</v>
      </c>
      <c r="C34" s="7">
        <v>409.81770631916453</v>
      </c>
      <c r="D34" s="7">
        <v>5009.7260095126949</v>
      </c>
      <c r="E34" s="7">
        <v>125.52297017408117</v>
      </c>
      <c r="F34" s="7">
        <v>205.45089219481915</v>
      </c>
      <c r="G34" s="7">
        <v>330.97386236890031</v>
      </c>
      <c r="H34" s="7">
        <v>4678.7521471437949</v>
      </c>
      <c r="I34" s="9">
        <v>51.926889282641874</v>
      </c>
    </row>
    <row r="35" spans="1:9" ht="13.5" thickBot="1" x14ac:dyDescent="0.25">
      <c r="A35" s="6">
        <v>2018</v>
      </c>
      <c r="B35" s="7">
        <v>4668.807038389773</v>
      </c>
      <c r="C35" s="7">
        <v>413.33776658698406</v>
      </c>
      <c r="D35" s="7">
        <v>5082.1448049767569</v>
      </c>
      <c r="E35" s="7">
        <v>130.20524601899183</v>
      </c>
      <c r="F35" s="7">
        <v>233.00005708969667</v>
      </c>
      <c r="G35" s="7">
        <v>363.2053031086885</v>
      </c>
      <c r="H35" s="7">
        <v>4718.939501868068</v>
      </c>
      <c r="I35" s="9">
        <v>51.755118233902301</v>
      </c>
    </row>
    <row r="36" spans="1:9" ht="13.5" thickBot="1" x14ac:dyDescent="0.25">
      <c r="A36" s="6">
        <v>2019</v>
      </c>
      <c r="B36" s="7">
        <v>4733.5623377615302</v>
      </c>
      <c r="C36" s="7">
        <v>416.19017451526577</v>
      </c>
      <c r="D36" s="7">
        <v>5149.7525122767956</v>
      </c>
      <c r="E36" s="7">
        <v>135.12225309764813</v>
      </c>
      <c r="F36" s="7">
        <v>263.12576679653</v>
      </c>
      <c r="G36" s="7">
        <v>398.24801989417813</v>
      </c>
      <c r="H36" s="7">
        <v>4751.5044923826172</v>
      </c>
      <c r="I36" s="9">
        <v>51.739702474646592</v>
      </c>
    </row>
    <row r="37" spans="1:9" ht="13.5" thickBot="1" x14ac:dyDescent="0.25">
      <c r="A37" s="6">
        <v>2020</v>
      </c>
      <c r="B37" s="7">
        <v>4803.9042334980795</v>
      </c>
      <c r="C37" s="7">
        <v>419.34595830586005</v>
      </c>
      <c r="D37" s="7">
        <v>5223.2501918039397</v>
      </c>
      <c r="E37" s="7">
        <v>140.38342990760896</v>
      </c>
      <c r="F37" s="7">
        <v>295.33373790442897</v>
      </c>
      <c r="G37" s="7">
        <v>435.71716781203793</v>
      </c>
      <c r="H37" s="7">
        <v>4787.5330239919022</v>
      </c>
      <c r="I37" s="9">
        <v>51.722840380758463</v>
      </c>
    </row>
    <row r="38" spans="1:9" ht="13.5" thickBot="1" x14ac:dyDescent="0.25">
      <c r="A38" s="6">
        <v>2021</v>
      </c>
      <c r="B38" s="7">
        <v>4838.3979757703892</v>
      </c>
      <c r="C38" s="7">
        <v>418.90975533544446</v>
      </c>
      <c r="D38" s="7">
        <v>5257.3077311058332</v>
      </c>
      <c r="E38" s="7">
        <v>145.49204022398055</v>
      </c>
      <c r="F38" s="7">
        <v>329.26265080219605</v>
      </c>
      <c r="G38" s="7">
        <v>474.7546910261766</v>
      </c>
      <c r="H38" s="7">
        <v>4782.553040079657</v>
      </c>
      <c r="I38" s="9">
        <v>52.117615207348159</v>
      </c>
    </row>
    <row r="39" spans="1:9" ht="13.5" thickBot="1" x14ac:dyDescent="0.25">
      <c r="A39" s="6">
        <v>2022</v>
      </c>
      <c r="B39" s="7">
        <v>4905.039831672847</v>
      </c>
      <c r="C39" s="7">
        <v>421.4693167278603</v>
      </c>
      <c r="D39" s="7">
        <v>5326.5091484007071</v>
      </c>
      <c r="E39" s="7">
        <v>150.23278341770998</v>
      </c>
      <c r="F39" s="7">
        <v>364.50166567325931</v>
      </c>
      <c r="G39" s="7">
        <v>514.73444909096929</v>
      </c>
      <c r="H39" s="7">
        <v>4811.774699309738</v>
      </c>
      <c r="I39" s="9">
        <v>52.228320562621157</v>
      </c>
    </row>
    <row r="40" spans="1:9" ht="13.5" thickBot="1" x14ac:dyDescent="0.25">
      <c r="A40" s="6">
        <v>2023</v>
      </c>
      <c r="B40" s="7">
        <v>4959.7925589172337</v>
      </c>
      <c r="C40" s="7">
        <v>422.89374077498775</v>
      </c>
      <c r="D40" s="7">
        <v>5382.6862996922218</v>
      </c>
      <c r="E40" s="7">
        <v>154.39123840078366</v>
      </c>
      <c r="F40" s="7">
        <v>400.25818744366074</v>
      </c>
      <c r="G40" s="7">
        <v>554.64942584444441</v>
      </c>
      <c r="H40" s="7">
        <v>4828.0368738477773</v>
      </c>
      <c r="I40" s="9">
        <v>52.352924608744139</v>
      </c>
    </row>
    <row r="41" spans="1:9" ht="13.5" thickBot="1" x14ac:dyDescent="0.25">
      <c r="A41" s="6">
        <v>2024</v>
      </c>
      <c r="B41" s="7">
        <v>5019.0867025676407</v>
      </c>
      <c r="C41" s="7">
        <v>424.78648618482191</v>
      </c>
      <c r="D41" s="7">
        <v>5443.8731887524627</v>
      </c>
      <c r="E41" s="7">
        <v>158.3819344081395</v>
      </c>
      <c r="F41" s="7">
        <v>435.84553706760676</v>
      </c>
      <c r="G41" s="7">
        <v>594.22747147574626</v>
      </c>
      <c r="H41" s="7">
        <v>4849.6457172767168</v>
      </c>
      <c r="I41" s="9">
        <v>52.483308702059873</v>
      </c>
    </row>
    <row r="42" spans="1:9" ht="13.5" thickBot="1" x14ac:dyDescent="0.25">
      <c r="A42" s="6">
        <v>2025</v>
      </c>
      <c r="B42" s="7">
        <v>5071.7425685962453</v>
      </c>
      <c r="C42" s="7">
        <v>426.1580876742542</v>
      </c>
      <c r="D42" s="7">
        <v>5497.9006562704999</v>
      </c>
      <c r="E42" s="7">
        <v>161.71975392848424</v>
      </c>
      <c r="F42" s="7">
        <v>470.87606806094709</v>
      </c>
      <c r="G42" s="7">
        <v>632.59582198943133</v>
      </c>
      <c r="H42" s="7">
        <v>4865.3048342810689</v>
      </c>
      <c r="I42" s="9">
        <v>52.630766405721317</v>
      </c>
    </row>
    <row r="43" spans="1:9" ht="13.5" thickBot="1" x14ac:dyDescent="0.25">
      <c r="A43" s="6">
        <v>2026</v>
      </c>
      <c r="B43" s="7">
        <v>5124.2537959418169</v>
      </c>
      <c r="C43" s="7">
        <v>427.62688853254997</v>
      </c>
      <c r="D43" s="7">
        <v>5551.8806844743667</v>
      </c>
      <c r="E43" s="7">
        <v>164.6032250537877</v>
      </c>
      <c r="F43" s="7">
        <v>505.20381534063313</v>
      </c>
      <c r="G43" s="7">
        <v>669.80704039442082</v>
      </c>
      <c r="H43" s="7">
        <v>4882.0736440799456</v>
      </c>
      <c r="I43" s="9">
        <v>52.80200582232878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1.4878910032380954E-2</v>
      </c>
      <c r="C48" s="12">
        <f t="shared" ref="C48:I48" si="0">EXP((LN(C17/C7)/10))-1</f>
        <v>1.5845845724036245E-2</v>
      </c>
      <c r="D48" s="12">
        <f t="shared" si="0"/>
        <v>1.4961776683093619E-2</v>
      </c>
      <c r="E48" s="12">
        <f t="shared" ref="E48:G48" si="1">EXP((LN(E17/E7)/10))-1</f>
        <v>-2.5700631694464349E-2</v>
      </c>
      <c r="F48" s="13" t="s">
        <v>61</v>
      </c>
      <c r="G48" s="12">
        <f t="shared" si="1"/>
        <v>-2.5654057133223329E-2</v>
      </c>
      <c r="H48" s="12">
        <f t="shared" si="0"/>
        <v>1.5845845724036245E-2</v>
      </c>
      <c r="I48" s="12">
        <f t="shared" si="0"/>
        <v>8.9842446822934185E-3</v>
      </c>
    </row>
    <row r="49" spans="1:9" x14ac:dyDescent="0.2">
      <c r="A49" s="8" t="s">
        <v>46</v>
      </c>
      <c r="B49" s="12">
        <f>EXP((LN(B30/B17)/13))-1</f>
        <v>2.4828512376757317E-2</v>
      </c>
      <c r="C49" s="12">
        <f t="shared" ref="C49:I49" si="2">EXP((LN(C30/C17)/13))-1</f>
        <v>2.2904731135793721E-2</v>
      </c>
      <c r="D49" s="12">
        <f t="shared" si="2"/>
        <v>2.4664548774404382E-2</v>
      </c>
      <c r="E49" s="12">
        <f t="shared" ref="E49" si="3">EXP((LN(E30/E17)/13))-1</f>
        <v>4.5886352693085719E-2</v>
      </c>
      <c r="F49" s="12">
        <f t="shared" si="2"/>
        <v>0.84237672338473923</v>
      </c>
      <c r="G49" s="12">
        <f t="shared" si="2"/>
        <v>9.1944018021579144E-2</v>
      </c>
      <c r="H49" s="12">
        <f t="shared" si="2"/>
        <v>2.2904731135793721E-2</v>
      </c>
      <c r="I49" s="12">
        <f t="shared" si="2"/>
        <v>-1.7107333410778303E-2</v>
      </c>
    </row>
    <row r="50" spans="1:9" x14ac:dyDescent="0.2">
      <c r="A50" s="8" t="s">
        <v>47</v>
      </c>
      <c r="B50" s="12">
        <f>EXP((LN(B32/B30)/2))-1</f>
        <v>1.2803241286520883E-2</v>
      </c>
      <c r="C50" s="12">
        <f t="shared" ref="C50:I50" si="4">EXP((LN(C32/C30)/2))-1</f>
        <v>4.4822543884692756E-3</v>
      </c>
      <c r="D50" s="12">
        <f t="shared" si="4"/>
        <v>1.2105182072704945E-2</v>
      </c>
      <c r="E50" s="12">
        <f t="shared" si="4"/>
        <v>3.9825065213558775E-2</v>
      </c>
      <c r="F50" s="12">
        <f t="shared" si="4"/>
        <v>0.35657051677254481</v>
      </c>
      <c r="G50" s="12">
        <f t="shared" si="4"/>
        <v>0.18617759490141816</v>
      </c>
      <c r="H50" s="12">
        <f t="shared" si="4"/>
        <v>4.4822543884692756E-3</v>
      </c>
      <c r="I50" s="12">
        <f t="shared" si="4"/>
        <v>-2.7354923555170663E-3</v>
      </c>
    </row>
    <row r="51" spans="1:9" x14ac:dyDescent="0.2">
      <c r="A51" s="8" t="s">
        <v>63</v>
      </c>
      <c r="B51" s="12">
        <f>EXP((LN(B43/B30)/13))-1</f>
        <v>1.0803669637690083E-2</v>
      </c>
      <c r="C51" s="12">
        <f t="shared" ref="C51:I51" si="5">EXP((LN(C43/C30)/13))-1</f>
        <v>3.2899684524634321E-3</v>
      </c>
      <c r="D51" s="12">
        <f t="shared" si="5"/>
        <v>1.0196231793670352E-2</v>
      </c>
      <c r="E51" s="12">
        <f t="shared" si="5"/>
        <v>3.3487282534839347E-2</v>
      </c>
      <c r="F51" s="12">
        <f t="shared" si="5"/>
        <v>0.15158011436081686</v>
      </c>
      <c r="G51" s="12">
        <f t="shared" si="5"/>
        <v>0.10270356849704543</v>
      </c>
      <c r="H51" s="12">
        <f t="shared" si="5"/>
        <v>3.2899684524634321E-3</v>
      </c>
      <c r="I51" s="12">
        <f t="shared" si="5"/>
        <v>1.7085990461378486E-3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2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2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17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4678</v>
      </c>
      <c r="C7" s="10">
        <v>1.0740000000000001</v>
      </c>
      <c r="D7" s="7">
        <v>5024.1720000000005</v>
      </c>
      <c r="E7" s="10">
        <v>1.115</v>
      </c>
      <c r="F7" s="7">
        <v>5215.97</v>
      </c>
      <c r="G7" s="10">
        <v>1.143</v>
      </c>
      <c r="H7" s="7">
        <v>5346.9539999999997</v>
      </c>
    </row>
    <row r="8" spans="1:11" ht="13.5" thickBot="1" x14ac:dyDescent="0.25">
      <c r="A8" s="6">
        <v>2014</v>
      </c>
      <c r="B8" s="7">
        <v>4673.8992799999996</v>
      </c>
      <c r="C8" s="10">
        <v>1.0740000000000001</v>
      </c>
      <c r="D8" s="7">
        <v>5019.7678267199999</v>
      </c>
      <c r="E8" s="10">
        <v>1.115</v>
      </c>
      <c r="F8" s="7">
        <v>5211.3976971999991</v>
      </c>
      <c r="G8" s="10">
        <v>1.143</v>
      </c>
      <c r="H8" s="7">
        <v>5342.2668770399996</v>
      </c>
    </row>
    <row r="9" spans="1:11" ht="13.5" thickBot="1" x14ac:dyDescent="0.25">
      <c r="A9" s="6">
        <v>2015</v>
      </c>
      <c r="B9" s="7">
        <v>4720.0299559059149</v>
      </c>
      <c r="C9" s="10">
        <v>1.0740000000000001</v>
      </c>
      <c r="D9" s="7">
        <v>5069.3121726429526</v>
      </c>
      <c r="E9" s="10">
        <v>1.115</v>
      </c>
      <c r="F9" s="7">
        <v>5262.8334008350948</v>
      </c>
      <c r="G9" s="10">
        <v>1.143</v>
      </c>
      <c r="H9" s="7">
        <v>5394.9942396004608</v>
      </c>
    </row>
    <row r="10" spans="1:11" ht="13.5" thickBot="1" x14ac:dyDescent="0.25">
      <c r="A10" s="6">
        <v>2016</v>
      </c>
      <c r="B10" s="7">
        <v>4688.382562345495</v>
      </c>
      <c r="C10" s="10">
        <v>1.0740000000000001</v>
      </c>
      <c r="D10" s="7">
        <v>5035.3228719590616</v>
      </c>
      <c r="E10" s="10">
        <v>1.115</v>
      </c>
      <c r="F10" s="7">
        <v>5227.5465570152264</v>
      </c>
      <c r="G10" s="10">
        <v>1.143</v>
      </c>
      <c r="H10" s="7">
        <v>5358.8212687609011</v>
      </c>
    </row>
    <row r="11" spans="1:11" ht="13.5" thickBot="1" x14ac:dyDescent="0.25">
      <c r="A11" s="6">
        <v>2017</v>
      </c>
      <c r="B11" s="7">
        <v>4678.7521471437958</v>
      </c>
      <c r="C11" s="10">
        <v>1.0740000000000001</v>
      </c>
      <c r="D11" s="7">
        <v>5024.9798060324374</v>
      </c>
      <c r="E11" s="10">
        <v>1.115</v>
      </c>
      <c r="F11" s="7">
        <v>5216.8086440653324</v>
      </c>
      <c r="G11" s="10">
        <v>1.143</v>
      </c>
      <c r="H11" s="7">
        <v>5347.8137041853588</v>
      </c>
    </row>
    <row r="12" spans="1:11" ht="13.5" thickBot="1" x14ac:dyDescent="0.25">
      <c r="A12" s="6">
        <v>2018</v>
      </c>
      <c r="B12" s="7">
        <v>4718.9395018680689</v>
      </c>
      <c r="C12" s="10">
        <v>1.0740000000000001</v>
      </c>
      <c r="D12" s="7">
        <v>5068.1410250063063</v>
      </c>
      <c r="E12" s="10">
        <v>1.115</v>
      </c>
      <c r="F12" s="7">
        <v>5261.6175445828967</v>
      </c>
      <c r="G12" s="10">
        <v>1.143</v>
      </c>
      <c r="H12" s="7">
        <v>5393.7478506352027</v>
      </c>
    </row>
    <row r="13" spans="1:11" ht="13.5" thickBot="1" x14ac:dyDescent="0.25">
      <c r="A13" s="6">
        <v>2019</v>
      </c>
      <c r="B13" s="7">
        <v>4751.5044923826181</v>
      </c>
      <c r="C13" s="10">
        <v>1.0740000000000001</v>
      </c>
      <c r="D13" s="7">
        <v>5103.1158248189322</v>
      </c>
      <c r="E13" s="10">
        <v>1.115</v>
      </c>
      <c r="F13" s="7">
        <v>5297.9275090066194</v>
      </c>
      <c r="G13" s="10">
        <v>1.143</v>
      </c>
      <c r="H13" s="7">
        <v>5430.9696347933323</v>
      </c>
    </row>
    <row r="14" spans="1:11" ht="13.5" thickBot="1" x14ac:dyDescent="0.25">
      <c r="A14" s="6">
        <v>2020</v>
      </c>
      <c r="B14" s="7">
        <v>4787.5330239919031</v>
      </c>
      <c r="C14" s="10">
        <v>1.0740000000000001</v>
      </c>
      <c r="D14" s="7">
        <v>5141.8104677673045</v>
      </c>
      <c r="E14" s="10">
        <v>1.115</v>
      </c>
      <c r="F14" s="7">
        <v>5338.0993217509722</v>
      </c>
      <c r="G14" s="10">
        <v>1.143</v>
      </c>
      <c r="H14" s="7">
        <v>5472.1502464227451</v>
      </c>
    </row>
    <row r="15" spans="1:11" ht="13.5" thickBot="1" x14ac:dyDescent="0.25">
      <c r="A15" s="6">
        <v>2021</v>
      </c>
      <c r="B15" s="7">
        <v>4782.5530400796579</v>
      </c>
      <c r="C15" s="10">
        <v>1.0740000000000001</v>
      </c>
      <c r="D15" s="7">
        <v>5136.4619650455525</v>
      </c>
      <c r="E15" s="10">
        <v>1.115</v>
      </c>
      <c r="F15" s="7">
        <v>5332.5466396888187</v>
      </c>
      <c r="G15" s="10">
        <v>1.143</v>
      </c>
      <c r="H15" s="7">
        <v>5466.4581248110489</v>
      </c>
    </row>
    <row r="16" spans="1:11" ht="13.5" thickBot="1" x14ac:dyDescent="0.25">
      <c r="A16" s="6">
        <v>2022</v>
      </c>
      <c r="B16" s="7">
        <v>4811.774699309738</v>
      </c>
      <c r="C16" s="10">
        <v>1.0740000000000001</v>
      </c>
      <c r="D16" s="7">
        <v>5167.8460270586593</v>
      </c>
      <c r="E16" s="10">
        <v>1.115</v>
      </c>
      <c r="F16" s="7">
        <v>5365.1287897303582</v>
      </c>
      <c r="G16" s="10">
        <v>1.143</v>
      </c>
      <c r="H16" s="7">
        <v>5499.858481311031</v>
      </c>
    </row>
    <row r="17" spans="1:8" ht="13.5" thickBot="1" x14ac:dyDescent="0.25">
      <c r="A17" s="6">
        <v>2023</v>
      </c>
      <c r="B17" s="7">
        <v>4828.0368738477773</v>
      </c>
      <c r="C17" s="10">
        <v>1.0740000000000001</v>
      </c>
      <c r="D17" s="7">
        <v>5185.3116025125128</v>
      </c>
      <c r="E17" s="10">
        <v>1.115</v>
      </c>
      <c r="F17" s="7">
        <v>5383.2611143402719</v>
      </c>
      <c r="G17" s="10">
        <v>1.143</v>
      </c>
      <c r="H17" s="7">
        <v>5518.4461468080099</v>
      </c>
    </row>
    <row r="18" spans="1:8" ht="13.5" thickBot="1" x14ac:dyDescent="0.25">
      <c r="A18" s="6">
        <v>2024</v>
      </c>
      <c r="B18" s="7">
        <v>4849.6457172767177</v>
      </c>
      <c r="C18" s="10">
        <v>1.0740000000000001</v>
      </c>
      <c r="D18" s="7">
        <v>5208.5195003551953</v>
      </c>
      <c r="E18" s="10">
        <v>1.115</v>
      </c>
      <c r="F18" s="7">
        <v>5407.3549747635407</v>
      </c>
      <c r="G18" s="10">
        <v>1.143</v>
      </c>
      <c r="H18" s="7">
        <v>5543.1450548472885</v>
      </c>
    </row>
    <row r="19" spans="1:8" ht="13.5" thickBot="1" x14ac:dyDescent="0.25">
      <c r="A19" s="6">
        <v>2025</v>
      </c>
      <c r="B19" s="7">
        <v>4865.3048342810689</v>
      </c>
      <c r="C19" s="10">
        <v>1.0740000000000001</v>
      </c>
      <c r="D19" s="7">
        <v>5225.3373920178683</v>
      </c>
      <c r="E19" s="10">
        <v>1.115</v>
      </c>
      <c r="F19" s="7">
        <v>5424.8148902233916</v>
      </c>
      <c r="G19" s="10">
        <v>1.143</v>
      </c>
      <c r="H19" s="7">
        <v>5561.0434255832615</v>
      </c>
    </row>
    <row r="20" spans="1:8" ht="14.1" customHeight="1" thickBot="1" x14ac:dyDescent="0.25">
      <c r="A20" s="6">
        <v>2026</v>
      </c>
      <c r="B20" s="7">
        <v>4882.0736440799465</v>
      </c>
      <c r="C20" s="10">
        <v>1.0740000000000001</v>
      </c>
      <c r="D20" s="7">
        <v>5243.3470937418624</v>
      </c>
      <c r="E20" s="10">
        <v>1.115</v>
      </c>
      <c r="F20" s="7">
        <v>5443.5121131491405</v>
      </c>
      <c r="G20" s="10">
        <v>1.143</v>
      </c>
      <c r="H20" s="7">
        <v>5580.2101751833789</v>
      </c>
    </row>
  </sheetData>
  <mergeCells count="4">
    <mergeCell ref="A4:H4"/>
    <mergeCell ref="A1:H1"/>
    <mergeCell ref="A2:H2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1.1-Low'!B7-'Form 1.1b-Low'!B7</f>
        <v>0</v>
      </c>
      <c r="C7" s="7">
        <f>'Form 1.1-Low'!D7-'Form 1.1b-Low'!C7</f>
        <v>170.68181699999968</v>
      </c>
      <c r="D7" s="7">
        <f>'Form 1.1-Low'!F7-'Form 1.1b-Low'!D7</f>
        <v>203.08453000000009</v>
      </c>
      <c r="E7" s="7">
        <f>'Form 1.1-Low'!G7-'Form 1.1b-Low'!E7</f>
        <v>0</v>
      </c>
      <c r="F7" s="7">
        <f>'Form 1.1-Low'!H7-'Form 1.1b-Low'!F7</f>
        <v>0.42291099999999915</v>
      </c>
      <c r="G7" s="7">
        <f>'Form 1.1-Low'!I7-'Form 1.1b-Low'!G7</f>
        <v>86.120863999999983</v>
      </c>
      <c r="H7" s="7">
        <f>SUM(B7:G7)</f>
        <v>460.31012199999975</v>
      </c>
    </row>
    <row r="8" spans="1:11" ht="13.5" thickBot="1" x14ac:dyDescent="0.25">
      <c r="A8" s="6">
        <v>1991</v>
      </c>
      <c r="B8" s="7">
        <f>'Form 1.1-Low'!B8-'Form 1.1b-Low'!B8</f>
        <v>0</v>
      </c>
      <c r="C8" s="7">
        <f>'Form 1.1-Low'!D8-'Form 1.1b-Low'!C8</f>
        <v>157.41170499999953</v>
      </c>
      <c r="D8" s="7">
        <f>'Form 1.1-Low'!F8-'Form 1.1b-Low'!D8</f>
        <v>217.31809500000008</v>
      </c>
      <c r="E8" s="7">
        <f>'Form 1.1-Low'!G8-'Form 1.1b-Low'!E8</f>
        <v>0</v>
      </c>
      <c r="F8" s="7">
        <f>'Form 1.1-Low'!H8-'Form 1.1b-Low'!F8</f>
        <v>0.33144799999999464</v>
      </c>
      <c r="G8" s="7">
        <f>'Form 1.1-Low'!I8-'Form 1.1b-Low'!G8</f>
        <v>89.668075999999928</v>
      </c>
      <c r="H8" s="7">
        <f t="shared" ref="H8:H43" si="0">SUM(B8:G8)</f>
        <v>464.72932399999956</v>
      </c>
    </row>
    <row r="9" spans="1:11" ht="13.5" thickBot="1" x14ac:dyDescent="0.25">
      <c r="A9" s="6">
        <v>1992</v>
      </c>
      <c r="B9" s="7">
        <f>'Form 1.1-Low'!B9-'Form 1.1b-Low'!B9</f>
        <v>0</v>
      </c>
      <c r="C9" s="7">
        <f>'Form 1.1-Low'!D9-'Form 1.1b-Low'!C9</f>
        <v>146.21895099999983</v>
      </c>
      <c r="D9" s="7">
        <f>'Form 1.1-Low'!F9-'Form 1.1b-Low'!D9</f>
        <v>213.35627999999997</v>
      </c>
      <c r="E9" s="7">
        <f>'Form 1.1-Low'!G9-'Form 1.1b-Low'!E9</f>
        <v>0</v>
      </c>
      <c r="F9" s="7">
        <f>'Form 1.1-Low'!H9-'Form 1.1b-Low'!F9</f>
        <v>0.3312310000000025</v>
      </c>
      <c r="G9" s="7">
        <f>'Form 1.1-Low'!I9-'Form 1.1b-Low'!G9</f>
        <v>77.492146000000048</v>
      </c>
      <c r="H9" s="7">
        <f t="shared" si="0"/>
        <v>437.39860799999985</v>
      </c>
    </row>
    <row r="10" spans="1:11" ht="13.5" thickBot="1" x14ac:dyDescent="0.25">
      <c r="A10" s="6">
        <v>1993</v>
      </c>
      <c r="B10" s="7">
        <f>'Form 1.1-Low'!B10-'Form 1.1b-Low'!B10</f>
        <v>0</v>
      </c>
      <c r="C10" s="7">
        <f>'Form 1.1-Low'!D10-'Form 1.1b-Low'!C10</f>
        <v>148.93004999999994</v>
      </c>
      <c r="D10" s="7">
        <f>'Form 1.1-Low'!F10-'Form 1.1b-Low'!D10</f>
        <v>199.293363</v>
      </c>
      <c r="E10" s="7">
        <f>'Form 1.1-Low'!G10-'Form 1.1b-Low'!E10</f>
        <v>0</v>
      </c>
      <c r="F10" s="7">
        <f>'Form 1.1-Low'!H10-'Form 1.1b-Low'!F10</f>
        <v>6.542899999999463E-2</v>
      </c>
      <c r="G10" s="7">
        <f>'Form 1.1-Low'!I10-'Form 1.1b-Low'!G10</f>
        <v>54.438795999999911</v>
      </c>
      <c r="H10" s="7">
        <f t="shared" si="0"/>
        <v>402.72763799999984</v>
      </c>
    </row>
    <row r="11" spans="1:11" ht="13.5" thickBot="1" x14ac:dyDescent="0.25">
      <c r="A11" s="6">
        <v>1994</v>
      </c>
      <c r="B11" s="7">
        <f>'Form 1.1-Low'!B11-'Form 1.1b-Low'!B11</f>
        <v>0</v>
      </c>
      <c r="C11" s="7">
        <f>'Form 1.1-Low'!D11-'Form 1.1b-Low'!C11</f>
        <v>146.13573699999961</v>
      </c>
      <c r="D11" s="7">
        <f>'Form 1.1-Low'!F11-'Form 1.1b-Low'!D11</f>
        <v>190.26609000000008</v>
      </c>
      <c r="E11" s="7">
        <f>'Form 1.1-Low'!G11-'Form 1.1b-Low'!E11</f>
        <v>0</v>
      </c>
      <c r="F11" s="7">
        <f>'Form 1.1-Low'!H11-'Form 1.1b-Low'!F11</f>
        <v>0</v>
      </c>
      <c r="G11" s="7">
        <f>'Form 1.1-Low'!I11-'Form 1.1b-Low'!G11</f>
        <v>55.543492999999899</v>
      </c>
      <c r="H11" s="7">
        <f t="shared" si="0"/>
        <v>391.94531999999958</v>
      </c>
    </row>
    <row r="12" spans="1:11" ht="13.5" thickBot="1" x14ac:dyDescent="0.25">
      <c r="A12" s="6">
        <v>1995</v>
      </c>
      <c r="B12" s="7">
        <f>'Form 1.1-Low'!B12-'Form 1.1b-Low'!B12</f>
        <v>0</v>
      </c>
      <c r="C12" s="7">
        <f>'Form 1.1-Low'!D12-'Form 1.1b-Low'!C12</f>
        <v>147.86972799999967</v>
      </c>
      <c r="D12" s="7">
        <f>'Form 1.1-Low'!F12-'Form 1.1b-Low'!D12</f>
        <v>192.23727400000007</v>
      </c>
      <c r="E12" s="7">
        <f>'Form 1.1-Low'!G12-'Form 1.1b-Low'!E12</f>
        <v>0</v>
      </c>
      <c r="F12" s="7">
        <f>'Form 1.1-Low'!H12-'Form 1.1b-Low'!F12</f>
        <v>0</v>
      </c>
      <c r="G12" s="7">
        <f>'Form 1.1-Low'!I12-'Form 1.1b-Low'!G12</f>
        <v>51.86200800000006</v>
      </c>
      <c r="H12" s="7">
        <f t="shared" si="0"/>
        <v>391.9690099999998</v>
      </c>
    </row>
    <row r="13" spans="1:11" ht="13.5" thickBot="1" x14ac:dyDescent="0.25">
      <c r="A13" s="6">
        <v>1996</v>
      </c>
      <c r="B13" s="7">
        <f>'Form 1.1-Low'!B13-'Form 1.1b-Low'!B13</f>
        <v>0</v>
      </c>
      <c r="C13" s="7">
        <f>'Form 1.1-Low'!D13-'Form 1.1b-Low'!C13</f>
        <v>152.28039700000045</v>
      </c>
      <c r="D13" s="7">
        <f>'Form 1.1-Low'!F13-'Form 1.1b-Low'!D13</f>
        <v>179.93970399999989</v>
      </c>
      <c r="E13" s="7">
        <f>'Form 1.1-Low'!G13-'Form 1.1b-Low'!E13</f>
        <v>0</v>
      </c>
      <c r="F13" s="7">
        <f>'Form 1.1-Low'!H13-'Form 1.1b-Low'!F13</f>
        <v>0</v>
      </c>
      <c r="G13" s="7">
        <f>'Form 1.1-Low'!I13-'Form 1.1b-Low'!G13</f>
        <v>56.779741000000058</v>
      </c>
      <c r="H13" s="7">
        <f t="shared" si="0"/>
        <v>388.9998420000004</v>
      </c>
    </row>
    <row r="14" spans="1:11" ht="13.5" thickBot="1" x14ac:dyDescent="0.25">
      <c r="A14" s="6">
        <v>1997</v>
      </c>
      <c r="B14" s="7">
        <f>'Form 1.1-Low'!B14-'Form 1.1b-Low'!B14</f>
        <v>0</v>
      </c>
      <c r="C14" s="7">
        <f>'Form 1.1-Low'!D14-'Form 1.1b-Low'!C14</f>
        <v>149.79907000000003</v>
      </c>
      <c r="D14" s="7">
        <f>'Form 1.1-Low'!F14-'Form 1.1b-Low'!D14</f>
        <v>180.5968949999999</v>
      </c>
      <c r="E14" s="7">
        <f>'Form 1.1-Low'!G14-'Form 1.1b-Low'!E14</f>
        <v>0</v>
      </c>
      <c r="F14" s="7">
        <f>'Form 1.1-Low'!H14-'Form 1.1b-Low'!F14</f>
        <v>0</v>
      </c>
      <c r="G14" s="7">
        <f>'Form 1.1-Low'!I14-'Form 1.1b-Low'!G14</f>
        <v>53.674627999999984</v>
      </c>
      <c r="H14" s="7">
        <f t="shared" si="0"/>
        <v>384.07059299999992</v>
      </c>
    </row>
    <row r="15" spans="1:11" ht="13.5" thickBot="1" x14ac:dyDescent="0.25">
      <c r="A15" s="6">
        <v>1998</v>
      </c>
      <c r="B15" s="7">
        <f>'Form 1.1-Low'!B15-'Form 1.1b-Low'!B15</f>
        <v>1.2842594514950179E-5</v>
      </c>
      <c r="C15" s="7">
        <f>'Form 1.1-Low'!D15-'Form 1.1b-Low'!C15</f>
        <v>141.8889650000001</v>
      </c>
      <c r="D15" s="7">
        <f>'Form 1.1-Low'!F15-'Form 1.1b-Low'!D15</f>
        <v>171.38888900000006</v>
      </c>
      <c r="E15" s="7">
        <f>'Form 1.1-Low'!G15-'Form 1.1b-Low'!E15</f>
        <v>0</v>
      </c>
      <c r="F15" s="7">
        <f>'Form 1.1-Low'!H15-'Form 1.1b-Low'!F15</f>
        <v>0</v>
      </c>
      <c r="G15" s="7">
        <f>'Form 1.1-Low'!I15-'Form 1.1b-Low'!G15</f>
        <v>53.046481999999969</v>
      </c>
      <c r="H15" s="7">
        <f t="shared" si="0"/>
        <v>366.32434884259465</v>
      </c>
    </row>
    <row r="16" spans="1:11" ht="13.5" thickBot="1" x14ac:dyDescent="0.25">
      <c r="A16" s="6">
        <v>1999</v>
      </c>
      <c r="B16" s="7">
        <f>'Form 1.1-Low'!B16-'Form 1.1b-Low'!B16</f>
        <v>9.1479401880860678E-3</v>
      </c>
      <c r="C16" s="7">
        <f>'Form 1.1-Low'!D16-'Form 1.1b-Low'!C16</f>
        <v>136.82499600000028</v>
      </c>
      <c r="D16" s="7">
        <f>'Form 1.1-Low'!F16-'Form 1.1b-Low'!D16</f>
        <v>123.97960199999989</v>
      </c>
      <c r="E16" s="7">
        <f>'Form 1.1-Low'!G16-'Form 1.1b-Low'!E16</f>
        <v>0</v>
      </c>
      <c r="F16" s="7">
        <f>'Form 1.1-Low'!H16-'Form 1.1b-Low'!F16</f>
        <v>0</v>
      </c>
      <c r="G16" s="7">
        <f>'Form 1.1-Low'!I16-'Form 1.1b-Low'!G16</f>
        <v>67.627983999999969</v>
      </c>
      <c r="H16" s="7">
        <f t="shared" si="0"/>
        <v>328.44172994018822</v>
      </c>
    </row>
    <row r="17" spans="1:8" ht="13.5" thickBot="1" x14ac:dyDescent="0.25">
      <c r="A17" s="6">
        <v>2000</v>
      </c>
      <c r="B17" s="7">
        <f>'Form 1.1-Low'!B17-'Form 1.1b-Low'!B17</f>
        <v>3.7038273614598438E-2</v>
      </c>
      <c r="C17" s="7">
        <f>'Form 1.1-Low'!D17-'Form 1.1b-Low'!C17</f>
        <v>140.93077753563921</v>
      </c>
      <c r="D17" s="7">
        <f>'Form 1.1-Low'!F17-'Form 1.1b-Low'!D17</f>
        <v>126.0369740000001</v>
      </c>
      <c r="E17" s="7">
        <f>'Form 1.1-Low'!G17-'Form 1.1b-Low'!E17</f>
        <v>0</v>
      </c>
      <c r="F17" s="7">
        <f>'Form 1.1-Low'!H17-'Form 1.1b-Low'!F17</f>
        <v>0</v>
      </c>
      <c r="G17" s="7">
        <f>'Form 1.1-Low'!I17-'Form 1.1b-Low'!G17</f>
        <v>92.270007999999962</v>
      </c>
      <c r="H17" s="7">
        <f t="shared" si="0"/>
        <v>359.27479780925387</v>
      </c>
    </row>
    <row r="18" spans="1:8" ht="13.5" thickBot="1" x14ac:dyDescent="0.25">
      <c r="A18" s="6">
        <v>2001</v>
      </c>
      <c r="B18" s="7">
        <f>'Form 1.1-Low'!B18-'Form 1.1b-Low'!B18</f>
        <v>0.38712212997415918</v>
      </c>
      <c r="C18" s="7">
        <f>'Form 1.1-Low'!D18-'Form 1.1b-Low'!C18</f>
        <v>97.706783569330582</v>
      </c>
      <c r="D18" s="7">
        <f>'Form 1.1-Low'!F18-'Form 1.1b-Low'!D18</f>
        <v>153.21253200000001</v>
      </c>
      <c r="E18" s="7">
        <f>'Form 1.1-Low'!G18-'Form 1.1b-Low'!E18</f>
        <v>0</v>
      </c>
      <c r="F18" s="7">
        <f>'Form 1.1-Low'!H18-'Form 1.1b-Low'!F18</f>
        <v>2.7648999999996704E-2</v>
      </c>
      <c r="G18" s="7">
        <f>'Form 1.1-Low'!I18-'Form 1.1b-Low'!G18</f>
        <v>97.473604956800045</v>
      </c>
      <c r="H18" s="7">
        <f t="shared" si="0"/>
        <v>348.80769165610479</v>
      </c>
    </row>
    <row r="19" spans="1:8" ht="13.5" thickBot="1" x14ac:dyDescent="0.25">
      <c r="A19" s="6">
        <v>2002</v>
      </c>
      <c r="B19" s="7">
        <f>'Form 1.1-Low'!B19-'Form 1.1b-Low'!B19</f>
        <v>1.6313251798810597</v>
      </c>
      <c r="C19" s="7">
        <f>'Form 1.1-Low'!D19-'Form 1.1b-Low'!C19</f>
        <v>271.67910169259176</v>
      </c>
      <c r="D19" s="7">
        <f>'Form 1.1-Low'!F19-'Form 1.1b-Low'!D19</f>
        <v>156.39869599999997</v>
      </c>
      <c r="E19" s="7">
        <f>'Form 1.1-Low'!G19-'Form 1.1b-Low'!E19</f>
        <v>0</v>
      </c>
      <c r="F19" s="7">
        <f>'Form 1.1-Low'!H19-'Form 1.1b-Low'!F19</f>
        <v>0.70856299999999806</v>
      </c>
      <c r="G19" s="7">
        <f>'Form 1.1-Low'!I19-'Form 1.1b-Low'!G19</f>
        <v>85.009637999999995</v>
      </c>
      <c r="H19" s="7">
        <f t="shared" si="0"/>
        <v>515.42732387247281</v>
      </c>
    </row>
    <row r="20" spans="1:8" ht="13.5" thickBot="1" x14ac:dyDescent="0.25">
      <c r="A20" s="6">
        <v>2003</v>
      </c>
      <c r="B20" s="7">
        <f>'Form 1.1-Low'!B20-'Form 1.1b-Low'!B20</f>
        <v>2.8441419792625311</v>
      </c>
      <c r="C20" s="7">
        <f>'Form 1.1-Low'!D20-'Form 1.1b-Low'!C20</f>
        <v>359.19179655494008</v>
      </c>
      <c r="D20" s="7">
        <f>'Form 1.1-Low'!F20-'Form 1.1b-Low'!D20</f>
        <v>183.16040543296617</v>
      </c>
      <c r="E20" s="7">
        <f>'Form 1.1-Low'!G20-'Form 1.1b-Low'!E20</f>
        <v>0</v>
      </c>
      <c r="F20" s="7">
        <f>'Form 1.1-Low'!H20-'Form 1.1b-Low'!F20</f>
        <v>0.45069599999999355</v>
      </c>
      <c r="G20" s="7">
        <f>'Form 1.1-Low'!I20-'Form 1.1b-Low'!G20</f>
        <v>92.648159179999993</v>
      </c>
      <c r="H20" s="7">
        <f t="shared" si="0"/>
        <v>638.29519914716877</v>
      </c>
    </row>
    <row r="21" spans="1:8" ht="13.5" thickBot="1" x14ac:dyDescent="0.25">
      <c r="A21" s="6">
        <v>2004</v>
      </c>
      <c r="B21" s="7">
        <f>'Form 1.1-Low'!B21-'Form 1.1b-Low'!B21</f>
        <v>5.094862119892241</v>
      </c>
      <c r="C21" s="7">
        <f>'Form 1.1-Low'!D21-'Form 1.1b-Low'!C21</f>
        <v>421.58606766089542</v>
      </c>
      <c r="D21" s="7">
        <f>'Form 1.1-Low'!F21-'Form 1.1b-Low'!D21</f>
        <v>202.06940447223633</v>
      </c>
      <c r="E21" s="7">
        <f>'Form 1.1-Low'!G21-'Form 1.1b-Low'!E21</f>
        <v>0</v>
      </c>
      <c r="F21" s="7">
        <f>'Form 1.1-Low'!H21-'Form 1.1b-Low'!F21</f>
        <v>0.11428699999999026</v>
      </c>
      <c r="G21" s="7">
        <f>'Form 1.1-Low'!I21-'Form 1.1b-Low'!G21</f>
        <v>111.45281954589177</v>
      </c>
      <c r="H21" s="7">
        <f t="shared" si="0"/>
        <v>740.31744079891575</v>
      </c>
    </row>
    <row r="22" spans="1:8" ht="13.5" thickBot="1" x14ac:dyDescent="0.25">
      <c r="A22" s="6">
        <v>2005</v>
      </c>
      <c r="B22" s="7">
        <f>'Form 1.1-Low'!B22-'Form 1.1b-Low'!B22</f>
        <v>7.1457670462004899</v>
      </c>
      <c r="C22" s="7">
        <f>'Form 1.1-Low'!D22-'Form 1.1b-Low'!C22</f>
        <v>445.40425751612747</v>
      </c>
      <c r="D22" s="7">
        <f>'Form 1.1-Low'!F22-'Form 1.1b-Low'!D22</f>
        <v>202.9706749638799</v>
      </c>
      <c r="E22" s="7">
        <f>'Form 1.1-Low'!G22-'Form 1.1b-Low'!E22</f>
        <v>0</v>
      </c>
      <c r="F22" s="7">
        <f>'Form 1.1-Low'!H22-'Form 1.1b-Low'!F22</f>
        <v>0.35622999999998228</v>
      </c>
      <c r="G22" s="7">
        <f>'Form 1.1-Low'!I22-'Form 1.1b-Low'!G22</f>
        <v>123.69834617999118</v>
      </c>
      <c r="H22" s="7">
        <f t="shared" si="0"/>
        <v>779.57527570619902</v>
      </c>
    </row>
    <row r="23" spans="1:8" ht="13.5" thickBot="1" x14ac:dyDescent="0.25">
      <c r="A23" s="6">
        <v>2006</v>
      </c>
      <c r="B23" s="7">
        <f>'Form 1.1-Low'!B23-'Form 1.1b-Low'!B23</f>
        <v>9.5696446565279984</v>
      </c>
      <c r="C23" s="7">
        <f>'Form 1.1-Low'!D23-'Form 1.1b-Low'!C23</f>
        <v>454.62261848072376</v>
      </c>
      <c r="D23" s="7">
        <f>'Form 1.1-Low'!F23-'Form 1.1b-Low'!D23</f>
        <v>192.69676027275955</v>
      </c>
      <c r="E23" s="7">
        <f>'Form 1.1-Low'!G23-'Form 1.1b-Low'!E23</f>
        <v>0</v>
      </c>
      <c r="F23" s="7">
        <f>'Form 1.1-Low'!H23-'Form 1.1b-Low'!F23</f>
        <v>0.49064756844529711</v>
      </c>
      <c r="G23" s="7">
        <f>'Form 1.1-Low'!I23-'Form 1.1b-Low'!G23</f>
        <v>148.56553501968006</v>
      </c>
      <c r="H23" s="7">
        <f t="shared" si="0"/>
        <v>805.94520599813666</v>
      </c>
    </row>
    <row r="24" spans="1:8" ht="13.5" thickBot="1" x14ac:dyDescent="0.25">
      <c r="A24" s="6">
        <v>2007</v>
      </c>
      <c r="B24" s="7">
        <f>'Form 1.1-Low'!B24-'Form 1.1b-Low'!B24</f>
        <v>12.875124908680846</v>
      </c>
      <c r="C24" s="7">
        <f>'Form 1.1-Low'!D24-'Form 1.1b-Low'!C24</f>
        <v>489.92189772307393</v>
      </c>
      <c r="D24" s="7">
        <f>'Form 1.1-Low'!F24-'Form 1.1b-Low'!D24</f>
        <v>169.70027901686444</v>
      </c>
      <c r="E24" s="7">
        <f>'Form 1.1-Low'!G24-'Form 1.1b-Low'!E24</f>
        <v>9.8301302645609212E-4</v>
      </c>
      <c r="F24" s="7">
        <f>'Form 1.1-Low'!H24-'Form 1.1b-Low'!F24</f>
        <v>0.93634765100802042</v>
      </c>
      <c r="G24" s="7">
        <f>'Form 1.1-Low'!I24-'Form 1.1b-Low'!G24</f>
        <v>152.23963339912666</v>
      </c>
      <c r="H24" s="7">
        <f t="shared" si="0"/>
        <v>825.67426571178044</v>
      </c>
    </row>
    <row r="25" spans="1:8" ht="13.5" thickBot="1" x14ac:dyDescent="0.25">
      <c r="A25" s="6">
        <v>2008</v>
      </c>
      <c r="B25" s="7">
        <f>'Form 1.1-Low'!B25-'Form 1.1b-Low'!B25</f>
        <v>18.213891983948997</v>
      </c>
      <c r="C25" s="7">
        <f>'Form 1.1-Low'!D25-'Form 1.1b-Low'!C25</f>
        <v>513.74291903137237</v>
      </c>
      <c r="D25" s="7">
        <f>'Form 1.1-Low'!F25-'Form 1.1b-Low'!D25</f>
        <v>182.81668754324937</v>
      </c>
      <c r="E25" s="7">
        <f>'Form 1.1-Low'!G25-'Form 1.1b-Low'!E25</f>
        <v>8.7682336948660122E-2</v>
      </c>
      <c r="F25" s="7">
        <f>'Form 1.1-Low'!H25-'Form 1.1b-Low'!F25</f>
        <v>0.86675173444803022</v>
      </c>
      <c r="G25" s="7">
        <f>'Form 1.1-Low'!I25-'Form 1.1b-Low'!G25</f>
        <v>90.830301000282589</v>
      </c>
      <c r="H25" s="7">
        <f t="shared" si="0"/>
        <v>806.55823363025002</v>
      </c>
    </row>
    <row r="26" spans="1:8" ht="13.5" thickBot="1" x14ac:dyDescent="0.25">
      <c r="A26" s="6">
        <v>2009</v>
      </c>
      <c r="B26" s="7">
        <f>'Form 1.1-Low'!B26-'Form 1.1b-Low'!B26</f>
        <v>27.506502594843369</v>
      </c>
      <c r="C26" s="7">
        <f>'Form 1.1-Low'!D26-'Form 1.1b-Low'!C26</f>
        <v>510.99614530951294</v>
      </c>
      <c r="D26" s="7">
        <f>'Form 1.1-Low'!F26-'Form 1.1b-Low'!D26</f>
        <v>163.01154759331075</v>
      </c>
      <c r="E26" s="7">
        <f>'Form 1.1-Low'!G26-'Form 1.1b-Low'!E26</f>
        <v>0.13108886159292865</v>
      </c>
      <c r="F26" s="7">
        <f>'Form 1.1-Low'!H26-'Form 1.1b-Low'!F26</f>
        <v>3.7402061426406021</v>
      </c>
      <c r="G26" s="7">
        <f>'Form 1.1-Low'!I26-'Form 1.1b-Low'!G26</f>
        <v>95.094105417732862</v>
      </c>
      <c r="H26" s="7">
        <f t="shared" si="0"/>
        <v>800.47959591963354</v>
      </c>
    </row>
    <row r="27" spans="1:8" ht="13.5" thickBot="1" x14ac:dyDescent="0.25">
      <c r="A27" s="6">
        <v>2010</v>
      </c>
      <c r="B27" s="7">
        <f>'Form 1.1-Low'!B27-'Form 1.1b-Low'!B27</f>
        <v>50.178529476717813</v>
      </c>
      <c r="C27" s="7">
        <f>'Form 1.1-Low'!D27-'Form 1.1b-Low'!C27</f>
        <v>500.52203630732402</v>
      </c>
      <c r="D27" s="7">
        <f>'Form 1.1-Low'!F27-'Form 1.1b-Low'!D27</f>
        <v>158.69158413101013</v>
      </c>
      <c r="E27" s="7">
        <f>'Form 1.1-Low'!G27-'Form 1.1b-Low'!E27</f>
        <v>0.12977797297699567</v>
      </c>
      <c r="F27" s="7">
        <f>'Form 1.1-Low'!H27-'Form 1.1b-Low'!F27</f>
        <v>5.4070121306925785</v>
      </c>
      <c r="G27" s="7">
        <f>'Form 1.1-Low'!I27-'Form 1.1b-Low'!G27</f>
        <v>93.319708454498368</v>
      </c>
      <c r="H27" s="7">
        <f t="shared" si="0"/>
        <v>808.24864847321987</v>
      </c>
    </row>
    <row r="28" spans="1:8" ht="13.5" thickBot="1" x14ac:dyDescent="0.25">
      <c r="A28" s="6">
        <v>2011</v>
      </c>
      <c r="B28" s="7">
        <f>'Form 1.1-Low'!B28-'Form 1.1b-Low'!B28</f>
        <v>74.864503334801157</v>
      </c>
      <c r="C28" s="7">
        <f>'Form 1.1-Low'!D28-'Form 1.1b-Low'!C28</f>
        <v>520.54824326000016</v>
      </c>
      <c r="D28" s="7">
        <f>'Form 1.1-Low'!F28-'Form 1.1b-Low'!D28</f>
        <v>143.61456915599865</v>
      </c>
      <c r="E28" s="7">
        <f>'Form 1.1-Low'!G28-'Form 1.1b-Low'!E28</f>
        <v>0.12848019324721349</v>
      </c>
      <c r="F28" s="7">
        <f>'Form 1.1-Low'!H28-'Form 1.1b-Low'!F28</f>
        <v>5.5430221067838943</v>
      </c>
      <c r="G28" s="7">
        <f>'Form 1.1-Low'!I28-'Form 1.1b-Low'!G28</f>
        <v>63.339514756950393</v>
      </c>
      <c r="H28" s="7">
        <f t="shared" si="0"/>
        <v>808.03833280778144</v>
      </c>
    </row>
    <row r="29" spans="1:8" ht="13.5" thickBot="1" x14ac:dyDescent="0.25">
      <c r="A29" s="6">
        <v>2012</v>
      </c>
      <c r="B29" s="7">
        <f>'Form 1.1-Low'!B29-'Form 1.1b-Low'!B29</f>
        <v>105.9054146825938</v>
      </c>
      <c r="C29" s="7">
        <f>'Form 1.1-Low'!D29-'Form 1.1b-Low'!C29</f>
        <v>564.2639309040278</v>
      </c>
      <c r="D29" s="7">
        <f>'Form 1.1-Low'!F29-'Form 1.1b-Low'!D29</f>
        <v>141.27902622443867</v>
      </c>
      <c r="E29" s="7">
        <f>'Form 1.1-Low'!G29-'Form 1.1b-Low'!E29</f>
        <v>0.12719539131475699</v>
      </c>
      <c r="F29" s="7">
        <f>'Form 1.1-Low'!H29-'Form 1.1b-Low'!F29</f>
        <v>14.921630785716047</v>
      </c>
      <c r="G29" s="7">
        <f>'Form 1.1-Low'!I29-'Form 1.1b-Low'!G29</f>
        <v>105.68904291982176</v>
      </c>
      <c r="H29" s="7">
        <f t="shared" si="0"/>
        <v>932.18624090791286</v>
      </c>
    </row>
    <row r="30" spans="1:8" ht="13.5" thickBot="1" x14ac:dyDescent="0.25">
      <c r="A30" s="6">
        <v>2013</v>
      </c>
      <c r="B30" s="7">
        <f>'Form 1.1-Low'!B30-'Form 1.1b-Low'!B30</f>
        <v>145.00261451012284</v>
      </c>
      <c r="C30" s="7">
        <f>'Form 1.1-Low'!D30-'Form 1.1b-Low'!C30</f>
        <v>574.764506926178</v>
      </c>
      <c r="D30" s="7">
        <f>'Form 1.1-Low'!F30-'Form 1.1b-Low'!D30</f>
        <v>153.81587872219416</v>
      </c>
      <c r="E30" s="7">
        <f>'Form 1.1-Low'!G30-'Form 1.1b-Low'!E30</f>
        <v>0.12592343740161027</v>
      </c>
      <c r="F30" s="7">
        <f>'Form 1.1-Low'!H30-'Form 1.1b-Low'!F30</f>
        <v>14.775776737858848</v>
      </c>
      <c r="G30" s="7">
        <f>'Form 1.1-Low'!I30-'Form 1.1b-Low'!G30</f>
        <v>70.783288938329179</v>
      </c>
      <c r="H30" s="7">
        <f t="shared" si="0"/>
        <v>959.26798927208461</v>
      </c>
    </row>
    <row r="31" spans="1:8" ht="13.5" thickBot="1" x14ac:dyDescent="0.25">
      <c r="A31" s="6">
        <v>2014</v>
      </c>
      <c r="B31" s="7">
        <f>'Form 1.1-Low'!B31-'Form 1.1b-Low'!B31</f>
        <v>217.49860429695946</v>
      </c>
      <c r="C31" s="7">
        <f>'Form 1.1-Low'!D31-'Form 1.1b-Low'!C31</f>
        <v>619.91780648004897</v>
      </c>
      <c r="D31" s="7">
        <f>'Form 1.1-Low'!F31-'Form 1.1b-Low'!D31</f>
        <v>156.26164109497222</v>
      </c>
      <c r="E31" s="7">
        <f>'Form 1.1-Low'!G31-'Form 1.1b-Low'!E31</f>
        <v>0.1604230030275744</v>
      </c>
      <c r="F31" s="7">
        <f>'Form 1.1-Low'!H31-'Form 1.1b-Low'!F31</f>
        <v>14.631381230480315</v>
      </c>
      <c r="G31" s="7">
        <f>'Form 1.1-Low'!I31-'Form 1.1b-Low'!G31</f>
        <v>70.527756096651729</v>
      </c>
      <c r="H31" s="7">
        <f t="shared" si="0"/>
        <v>1078.9976122021403</v>
      </c>
    </row>
    <row r="32" spans="1:8" ht="13.5" thickBot="1" x14ac:dyDescent="0.25">
      <c r="A32" s="6">
        <v>2015</v>
      </c>
      <c r="B32" s="7">
        <f>'Form 1.1-Low'!B32-'Form 1.1b-Low'!B32</f>
        <v>355.11862450477292</v>
      </c>
      <c r="C32" s="7">
        <f>'Form 1.1-Low'!D32-'Form 1.1b-Low'!C32</f>
        <v>695.66007368102692</v>
      </c>
      <c r="D32" s="7">
        <f>'Form 1.1-Low'!F32-'Form 1.1b-Low'!D32</f>
        <v>166.68751466802246</v>
      </c>
      <c r="E32" s="7">
        <f>'Form 1.1-Low'!G32-'Form 1.1b-Low'!E32</f>
        <v>0.29122850099730613</v>
      </c>
      <c r="F32" s="7">
        <f>'Form 1.1-Low'!H32-'Form 1.1b-Low'!F32</f>
        <v>14.488429678175464</v>
      </c>
      <c r="G32" s="7">
        <f>'Form 1.1-Low'!I32-'Form 1.1b-Low'!G32</f>
        <v>70.274778583391026</v>
      </c>
      <c r="H32" s="7">
        <f t="shared" si="0"/>
        <v>1302.520649616386</v>
      </c>
    </row>
    <row r="33" spans="1:8" ht="13.5" thickBot="1" x14ac:dyDescent="0.25">
      <c r="A33" s="6">
        <v>2016</v>
      </c>
      <c r="B33" s="7">
        <f>'Form 1.1-Low'!B33-'Form 1.1b-Low'!B33</f>
        <v>503.1090971695794</v>
      </c>
      <c r="C33" s="7">
        <f>'Form 1.1-Low'!D33-'Form 1.1b-Low'!C33</f>
        <v>753.76369660068121</v>
      </c>
      <c r="D33" s="7">
        <f>'Form 1.1-Low'!F33-'Form 1.1b-Low'!D33</f>
        <v>166.52004228134228</v>
      </c>
      <c r="E33" s="7">
        <f>'Form 1.1-Low'!G33-'Form 1.1b-Low'!E33</f>
        <v>0.28831621598732227</v>
      </c>
      <c r="F33" s="7">
        <f>'Form 1.1-Low'!H33-'Form 1.1b-Low'!F33</f>
        <v>14.346907641393727</v>
      </c>
      <c r="G33" s="7">
        <f>'Form 1.1-Low'!I33-'Form 1.1b-Low'!G33</f>
        <v>70.024330845262739</v>
      </c>
      <c r="H33" s="7">
        <f t="shared" si="0"/>
        <v>1508.0523907542467</v>
      </c>
    </row>
    <row r="34" spans="1:8" ht="13.5" thickBot="1" x14ac:dyDescent="0.25">
      <c r="A34" s="6">
        <v>2017</v>
      </c>
      <c r="B34" s="7">
        <f>'Form 1.1-Low'!B34-'Form 1.1b-Low'!B34</f>
        <v>606.03739652919376</v>
      </c>
      <c r="C34" s="7">
        <f>'Form 1.1-Low'!D34-'Form 1.1b-Low'!C34</f>
        <v>788.30942090012104</v>
      </c>
      <c r="D34" s="7">
        <f>'Form 1.1-Low'!F34-'Form 1.1b-Low'!D34</f>
        <v>166.35424461852904</v>
      </c>
      <c r="E34" s="7">
        <f>'Form 1.1-Low'!G34-'Form 1.1b-Low'!E34</f>
        <v>0.28543305382746098</v>
      </c>
      <c r="F34" s="7">
        <f>'Form 1.1-Low'!H34-'Form 1.1b-Low'!F34</f>
        <v>14.20680082497978</v>
      </c>
      <c r="G34" s="7">
        <f>'Form 1.1-Low'!I34-'Form 1.1b-Low'!G34</f>
        <v>69.776387584515987</v>
      </c>
      <c r="H34" s="7">
        <f t="shared" si="0"/>
        <v>1644.9696835111672</v>
      </c>
    </row>
    <row r="35" spans="1:8" ht="14.1" customHeight="1" thickBot="1" x14ac:dyDescent="0.25">
      <c r="A35" s="6">
        <v>2018</v>
      </c>
      <c r="B35" s="7">
        <f>'Form 1.1-Low'!B35-'Form 1.1b-Low'!B35</f>
        <v>721.5556325087482</v>
      </c>
      <c r="C35" s="7">
        <f>'Form 1.1-Low'!D35-'Form 1.1b-Low'!C35</f>
        <v>826.45850493823491</v>
      </c>
      <c r="D35" s="7">
        <f>'Form 1.1-Low'!F35-'Form 1.1b-Low'!D35</f>
        <v>166.19010493234373</v>
      </c>
      <c r="E35" s="7">
        <f>'Form 1.1-Low'!G35-'Form 1.1b-Low'!E35</f>
        <v>0.2825787232891912</v>
      </c>
      <c r="F35" s="7">
        <f>'Form 1.1-Low'!H35-'Form 1.1b-Low'!F35</f>
        <v>14.068095076730003</v>
      </c>
      <c r="G35" s="7">
        <f>'Form 1.1-Low'!I35-'Form 1.1b-Low'!G35</f>
        <v>69.530923756376524</v>
      </c>
      <c r="H35" s="7">
        <f t="shared" si="0"/>
        <v>1798.0858399357226</v>
      </c>
    </row>
    <row r="36" spans="1:8" ht="13.5" thickBot="1" x14ac:dyDescent="0.25">
      <c r="A36" s="6">
        <v>2019</v>
      </c>
      <c r="B36" s="7">
        <f>'Form 1.1-Low'!B36-'Form 1.1b-Low'!B36</f>
        <v>848.0896527509185</v>
      </c>
      <c r="C36" s="7">
        <f>'Form 1.1-Low'!D36-'Form 1.1b-Low'!C36</f>
        <v>867.58412116509317</v>
      </c>
      <c r="D36" s="7">
        <f>'Form 1.1-Low'!F36-'Form 1.1b-Low'!D36</f>
        <v>166.02760664302014</v>
      </c>
      <c r="E36" s="7">
        <f>'Form 1.1-Low'!G36-'Form 1.1b-Low'!E36</f>
        <v>0.27975293605629759</v>
      </c>
      <c r="F36" s="7">
        <f>'Form 1.1-Low'!H36-'Form 1.1b-Low'!F36</f>
        <v>13.930776385962702</v>
      </c>
      <c r="G36" s="7">
        <f>'Form 1.1-Low'!I36-'Form 1.1b-Low'!G36</f>
        <v>69.287914566518566</v>
      </c>
      <c r="H36" s="7">
        <f t="shared" si="0"/>
        <v>1965.1998244475694</v>
      </c>
    </row>
    <row r="37" spans="1:8" ht="13.5" thickBot="1" x14ac:dyDescent="0.25">
      <c r="A37" s="6">
        <v>2020</v>
      </c>
      <c r="B37" s="7">
        <f>'Form 1.1-Low'!B37-'Form 1.1b-Low'!B37</f>
        <v>984.08607992826001</v>
      </c>
      <c r="C37" s="7">
        <f>'Form 1.1-Low'!D37-'Form 1.1b-Low'!C37</f>
        <v>911.14537897642185</v>
      </c>
      <c r="D37" s="7">
        <f>'Form 1.1-Low'!F37-'Form 1.1b-Low'!D37</f>
        <v>165.86673333658996</v>
      </c>
      <c r="E37" s="7">
        <f>'Form 1.1-Low'!G37-'Form 1.1b-Low'!E37</f>
        <v>0.27695540669571983</v>
      </c>
      <c r="F37" s="7">
        <f>'Form 1.1-Low'!H37-'Form 1.1b-Low'!F37</f>
        <v>13.794830882103042</v>
      </c>
      <c r="G37" s="7">
        <f>'Form 1.1-Low'!I37-'Form 1.1b-Low'!G37</f>
        <v>69.04733546855914</v>
      </c>
      <c r="H37" s="7">
        <f t="shared" si="0"/>
        <v>2144.2173139986298</v>
      </c>
    </row>
    <row r="38" spans="1:8" ht="13.5" thickBot="1" x14ac:dyDescent="0.25">
      <c r="A38" s="6">
        <v>2021</v>
      </c>
      <c r="B38" s="7">
        <f>'Form 1.1-Low'!B38-'Form 1.1b-Low'!B38</f>
        <v>1129.0339390254558</v>
      </c>
      <c r="C38" s="7">
        <f>'Form 1.1-Low'!D38-'Form 1.1b-Low'!C38</f>
        <v>953.98352001222156</v>
      </c>
      <c r="D38" s="7">
        <f>'Form 1.1-Low'!F38-'Form 1.1b-Low'!D38</f>
        <v>165.70746876322414</v>
      </c>
      <c r="E38" s="7">
        <f>'Form 1.1-Low'!G38-'Form 1.1b-Low'!E38</f>
        <v>0.27418585262878992</v>
      </c>
      <c r="F38" s="7">
        <f>'Form 1.1-Low'!H38-'Form 1.1b-Low'!F38</f>
        <v>13.660244833282036</v>
      </c>
      <c r="G38" s="7">
        <f>'Form 1.1-Low'!I38-'Form 1.1b-Low'!G38</f>
        <v>68.809162161579252</v>
      </c>
      <c r="H38" s="7">
        <f t="shared" si="0"/>
        <v>2331.4685206483909</v>
      </c>
    </row>
    <row r="39" spans="1:8" ht="13.5" thickBot="1" x14ac:dyDescent="0.25">
      <c r="A39" s="6">
        <v>2022</v>
      </c>
      <c r="B39" s="7">
        <f>'Form 1.1-Low'!B39-'Form 1.1b-Low'!B39</f>
        <v>1281.5703124719494</v>
      </c>
      <c r="C39" s="7">
        <f>'Form 1.1-Low'!D39-'Form 1.1b-Low'!C39</f>
        <v>994.74930258747918</v>
      </c>
      <c r="D39" s="7">
        <f>'Form 1.1-Low'!F39-'Form 1.1b-Low'!D39</f>
        <v>165.54979683559191</v>
      </c>
      <c r="E39" s="7">
        <f>'Form 1.1-Low'!G39-'Form 1.1b-Low'!E39</f>
        <v>0.27144399410249775</v>
      </c>
      <c r="F39" s="7">
        <f>'Form 1.1-Low'!H39-'Form 1.1b-Low'!F39</f>
        <v>13.527004644949216</v>
      </c>
      <c r="G39" s="7">
        <f>'Form 1.1-Low'!I39-'Form 1.1b-Low'!G39</f>
        <v>68.573370587669388</v>
      </c>
      <c r="H39" s="7">
        <f t="shared" si="0"/>
        <v>2524.2412311217413</v>
      </c>
    </row>
    <row r="40" spans="1:8" ht="13.5" thickBot="1" x14ac:dyDescent="0.25">
      <c r="A40" s="6">
        <v>2023</v>
      </c>
      <c r="B40" s="7">
        <f>'Form 1.1-Low'!B40-'Form 1.1b-Low'!B40</f>
        <v>1439.2279522582539</v>
      </c>
      <c r="C40" s="7">
        <f>'Form 1.1-Low'!D40-'Form 1.1b-Low'!C40</f>
        <v>1031.1855565675414</v>
      </c>
      <c r="D40" s="7">
        <f>'Form 1.1-Low'!F40-'Form 1.1b-Low'!D40</f>
        <v>165.39370162723594</v>
      </c>
      <c r="E40" s="7">
        <f>'Form 1.1-Low'!G40-'Form 1.1b-Low'!E40</f>
        <v>0.26872955416146738</v>
      </c>
      <c r="F40" s="7">
        <f>'Form 1.1-Low'!H40-'Form 1.1b-Low'!F40</f>
        <v>13.395096858499699</v>
      </c>
      <c r="G40" s="7">
        <f>'Form 1.1-Low'!I40-'Form 1.1b-Low'!G40</f>
        <v>68.339936929498435</v>
      </c>
      <c r="H40" s="7">
        <f t="shared" si="0"/>
        <v>2717.8109737951904</v>
      </c>
    </row>
    <row r="41" spans="1:8" ht="13.5" thickBot="1" x14ac:dyDescent="0.25">
      <c r="A41" s="6">
        <v>2024</v>
      </c>
      <c r="B41" s="7">
        <f>'Form 1.1-Low'!B41-'Form 1.1b-Low'!B41</f>
        <v>1599.2376043333388</v>
      </c>
      <c r="C41" s="7">
        <f>'Form 1.1-Low'!D41-'Form 1.1b-Low'!C41</f>
        <v>1064.5515704370391</v>
      </c>
      <c r="D41" s="7">
        <f>'Form 1.1-Low'!F41-'Form 1.1b-Low'!D41</f>
        <v>165.23916737096351</v>
      </c>
      <c r="E41" s="7">
        <f>'Form 1.1-Low'!G41-'Form 1.1b-Low'!E41</f>
        <v>0.26604225861984787</v>
      </c>
      <c r="F41" s="7">
        <f>'Form 1.1-Low'!H41-'Form 1.1b-Low'!F41</f>
        <v>13.264508149914718</v>
      </c>
      <c r="G41" s="7">
        <f>'Form 1.1-Low'!I41-'Form 1.1b-Low'!G41</f>
        <v>68.108837607909209</v>
      </c>
      <c r="H41" s="7">
        <f t="shared" si="0"/>
        <v>2910.6677301577852</v>
      </c>
    </row>
    <row r="42" spans="1:8" ht="13.5" thickBot="1" x14ac:dyDescent="0.25">
      <c r="A42" s="6">
        <v>2025</v>
      </c>
      <c r="B42" s="7">
        <f>'Form 1.1-Low'!B42-'Form 1.1b-Low'!B42</f>
        <v>1760.5015432121854</v>
      </c>
      <c r="C42" s="7">
        <f>'Form 1.1-Low'!D42-'Form 1.1b-Low'!C42</f>
        <v>1092.0375307506656</v>
      </c>
      <c r="D42" s="7">
        <f>'Form 1.1-Low'!F42-'Form 1.1b-Low'!D42</f>
        <v>165.08617845725394</v>
      </c>
      <c r="E42" s="7">
        <f>'Form 1.1-Low'!G42-'Form 1.1b-Low'!E42</f>
        <v>0.26338183603365906</v>
      </c>
      <c r="F42" s="7">
        <f>'Form 1.1-Low'!H42-'Form 1.1b-Low'!F42</f>
        <v>13.135225328415572</v>
      </c>
      <c r="G42" s="7">
        <f>'Form 1.1-Low'!I42-'Form 1.1b-Low'!G42</f>
        <v>67.880049279535797</v>
      </c>
      <c r="H42" s="7">
        <f t="shared" si="0"/>
        <v>3098.9039088640898</v>
      </c>
    </row>
    <row r="43" spans="1:8" ht="13.5" thickBot="1" x14ac:dyDescent="0.25">
      <c r="A43" s="6">
        <v>2026</v>
      </c>
      <c r="B43" s="7">
        <f>'Form 1.1-Low'!B43-'Form 1.1b-Low'!B43</f>
        <v>1922.3180951612212</v>
      </c>
      <c r="C43" s="7">
        <f>'Form 1.1-Low'!D43-'Form 1.1b-Low'!C43</f>
        <v>1114.4981993964193</v>
      </c>
      <c r="D43" s="7">
        <f>'Form 1.1-Low'!F43-'Form 1.1b-Low'!D43</f>
        <v>164.93471943268128</v>
      </c>
      <c r="E43" s="7">
        <f>'Form 1.1-Low'!G43-'Form 1.1b-Low'!E43</f>
        <v>0.26074801767330769</v>
      </c>
      <c r="F43" s="7">
        <f>'Form 1.1-Low'!H43-'Form 1.1b-Low'!F43</f>
        <v>13.00723533513144</v>
      </c>
      <c r="G43" s="7">
        <f>'Form 1.1-Low'!I43-'Form 1.1b-Low'!G43</f>
        <v>67.653548834446156</v>
      </c>
      <c r="H43" s="7">
        <f t="shared" si="0"/>
        <v>3282.6725461775727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2"/>
      <c r="I2" s="22"/>
      <c r="J2" s="22"/>
      <c r="K2" s="22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946081.60813807161</v>
      </c>
      <c r="C7" s="15">
        <v>2.6951905735541364</v>
      </c>
      <c r="D7" s="16">
        <v>2549870.232066669</v>
      </c>
      <c r="E7" s="7">
        <v>86065.165903316156</v>
      </c>
      <c r="F7" s="7">
        <v>5960.3141711924172</v>
      </c>
      <c r="G7" s="15">
        <v>441.88942142250028</v>
      </c>
    </row>
    <row r="8" spans="1:11" ht="13.5" thickBot="1" x14ac:dyDescent="0.25">
      <c r="A8" s="6">
        <v>1991</v>
      </c>
      <c r="B8" s="7">
        <v>964035.09776601836</v>
      </c>
      <c r="C8" s="15">
        <v>2.7019090920727544</v>
      </c>
      <c r="D8" s="16">
        <v>2604735.1957312515</v>
      </c>
      <c r="E8" s="7">
        <v>86917.034159862887</v>
      </c>
      <c r="F8" s="7">
        <v>5889.620311125389</v>
      </c>
      <c r="G8" s="15">
        <v>463.93777214875041</v>
      </c>
    </row>
    <row r="9" spans="1:11" ht="13.5" thickBot="1" x14ac:dyDescent="0.25">
      <c r="A9" s="6">
        <v>1992</v>
      </c>
      <c r="B9" s="7">
        <v>977605.68687552144</v>
      </c>
      <c r="C9" s="15">
        <v>2.7144421919037911</v>
      </c>
      <c r="D9" s="16">
        <v>2653654.1235000016</v>
      </c>
      <c r="E9" s="7">
        <v>89465.521427500833</v>
      </c>
      <c r="F9" s="7">
        <v>5702.6655922598329</v>
      </c>
      <c r="G9" s="15">
        <v>476.79403851250038</v>
      </c>
    </row>
    <row r="10" spans="1:11" ht="13.5" thickBot="1" x14ac:dyDescent="0.25">
      <c r="A10" s="6">
        <v>1993</v>
      </c>
      <c r="B10" s="7">
        <v>988465.95184792986</v>
      </c>
      <c r="C10" s="15">
        <v>2.7019107819048394</v>
      </c>
      <c r="D10" s="16">
        <v>2670746.8128437516</v>
      </c>
      <c r="E10" s="7">
        <v>89562.870862199416</v>
      </c>
      <c r="F10" s="7">
        <v>5511.8250995847839</v>
      </c>
      <c r="G10" s="15">
        <v>485.62136435000042</v>
      </c>
    </row>
    <row r="11" spans="1:11" ht="13.5" thickBot="1" x14ac:dyDescent="0.25">
      <c r="A11" s="6">
        <v>1994</v>
      </c>
      <c r="B11" s="7">
        <v>998755.51121335779</v>
      </c>
      <c r="C11" s="15">
        <v>2.6922024726135403</v>
      </c>
      <c r="D11" s="16">
        <v>2688852.0568250022</v>
      </c>
      <c r="E11" s="7">
        <v>90499.671092854711</v>
      </c>
      <c r="F11" s="7">
        <v>5678.1777565952189</v>
      </c>
      <c r="G11" s="15">
        <v>492.37485763250044</v>
      </c>
    </row>
    <row r="12" spans="1:11" ht="13.5" thickBot="1" x14ac:dyDescent="0.25">
      <c r="A12" s="6">
        <v>1995</v>
      </c>
      <c r="B12" s="7">
        <v>1008967.7556336708</v>
      </c>
      <c r="C12" s="15">
        <v>2.6750246932432113</v>
      </c>
      <c r="D12" s="16">
        <v>2699013.6610062518</v>
      </c>
      <c r="E12" s="7">
        <v>93043.392978587523</v>
      </c>
      <c r="F12" s="7">
        <v>6100.3172491979431</v>
      </c>
      <c r="G12" s="15">
        <v>498.63482826312543</v>
      </c>
    </row>
    <row r="13" spans="1:11" ht="13.5" thickBot="1" x14ac:dyDescent="0.25">
      <c r="A13" s="6">
        <v>1996</v>
      </c>
      <c r="B13" s="7">
        <v>1019271.0683089161</v>
      </c>
      <c r="C13" s="15">
        <v>2.6630353284758841</v>
      </c>
      <c r="D13" s="16">
        <v>2714354.8641999997</v>
      </c>
      <c r="E13" s="7">
        <v>97342.630512285265</v>
      </c>
      <c r="F13" s="7">
        <v>6655.3958145642528</v>
      </c>
      <c r="G13" s="15">
        <v>505.96391717</v>
      </c>
    </row>
    <row r="14" spans="1:11" ht="13.5" thickBot="1" x14ac:dyDescent="0.25">
      <c r="A14" s="6">
        <v>1997</v>
      </c>
      <c r="B14" s="7">
        <v>1032418.6126430127</v>
      </c>
      <c r="C14" s="15">
        <v>2.6934867152686062</v>
      </c>
      <c r="D14" s="16">
        <v>2780805.8177499995</v>
      </c>
      <c r="E14" s="7">
        <v>103027.22977135466</v>
      </c>
      <c r="F14" s="7">
        <v>7431.5200428748058</v>
      </c>
      <c r="G14" s="15">
        <v>515.13321239499999</v>
      </c>
    </row>
    <row r="15" spans="1:11" ht="13.5" thickBot="1" x14ac:dyDescent="0.25">
      <c r="A15" s="6">
        <v>1998</v>
      </c>
      <c r="B15" s="7">
        <v>1047701.5932130343</v>
      </c>
      <c r="C15" s="15">
        <v>2.7131168038817832</v>
      </c>
      <c r="D15" s="16">
        <v>2842536.798</v>
      </c>
      <c r="E15" s="7">
        <v>113881.42352092628</v>
      </c>
      <c r="F15" s="7">
        <v>8682.3896762903278</v>
      </c>
      <c r="G15" s="15">
        <v>526.89009720000001</v>
      </c>
    </row>
    <row r="16" spans="1:11" ht="13.5" thickBot="1" x14ac:dyDescent="0.25">
      <c r="A16" s="6">
        <v>1999</v>
      </c>
      <c r="B16" s="7">
        <v>1064945.839919745</v>
      </c>
      <c r="C16" s="15">
        <v>2.7312129296586511</v>
      </c>
      <c r="D16" s="16">
        <v>2908593.8473749994</v>
      </c>
      <c r="E16" s="7">
        <v>121905.54162535812</v>
      </c>
      <c r="F16" s="7">
        <v>10446.824444038804</v>
      </c>
      <c r="G16" s="15">
        <v>543.21207520499991</v>
      </c>
    </row>
    <row r="17" spans="1:7" ht="13.5" thickBot="1" x14ac:dyDescent="0.25">
      <c r="A17" s="6">
        <v>2000</v>
      </c>
      <c r="B17" s="7">
        <v>1074995.8023808743</v>
      </c>
      <c r="C17" s="15">
        <v>2.7702975770425677</v>
      </c>
      <c r="D17" s="16">
        <v>2978058.2666666671</v>
      </c>
      <c r="E17" s="7">
        <v>131480.75065982057</v>
      </c>
      <c r="F17" s="7">
        <v>13044.355303686849</v>
      </c>
      <c r="G17" s="15">
        <v>563.30323824000016</v>
      </c>
    </row>
    <row r="18" spans="1:7" ht="13.5" thickBot="1" x14ac:dyDescent="0.25">
      <c r="A18" s="6">
        <v>2001</v>
      </c>
      <c r="B18" s="7">
        <v>1095008.4006394413</v>
      </c>
      <c r="C18" s="15">
        <v>2.7706325512921577</v>
      </c>
      <c r="D18" s="16">
        <v>3033865.9187500007</v>
      </c>
      <c r="E18" s="7">
        <v>135485.94020158297</v>
      </c>
      <c r="F18" s="7">
        <v>12236.799907884752</v>
      </c>
      <c r="G18" s="15">
        <v>584.10846156999992</v>
      </c>
    </row>
    <row r="19" spans="1:7" ht="13.5" thickBot="1" x14ac:dyDescent="0.25">
      <c r="A19" s="6">
        <v>2002</v>
      </c>
      <c r="B19" s="7">
        <v>1109413.1596157087</v>
      </c>
      <c r="C19" s="15">
        <v>2.7793049886555004</v>
      </c>
      <c r="D19" s="16">
        <v>3083397.5290000001</v>
      </c>
      <c r="E19" s="7">
        <v>139756.70172281982</v>
      </c>
      <c r="F19" s="7">
        <v>12079.089290266857</v>
      </c>
      <c r="G19" s="15">
        <v>602.78559327999994</v>
      </c>
    </row>
    <row r="20" spans="1:7" ht="13.5" thickBot="1" x14ac:dyDescent="0.25">
      <c r="A20" s="6">
        <v>2003</v>
      </c>
      <c r="B20" s="7">
        <v>1122284.2486897544</v>
      </c>
      <c r="C20" s="15">
        <v>2.7847685577162462</v>
      </c>
      <c r="D20" s="16">
        <v>3125301.8885714281</v>
      </c>
      <c r="E20" s="7">
        <v>144145.5845036988</v>
      </c>
      <c r="F20" s="7">
        <v>13446.141662205911</v>
      </c>
      <c r="G20" s="15">
        <v>619.14457727142849</v>
      </c>
    </row>
    <row r="21" spans="1:7" ht="13.5" thickBot="1" x14ac:dyDescent="0.25">
      <c r="A21" s="6">
        <v>2004</v>
      </c>
      <c r="B21" s="7">
        <v>1133711.8377033493</v>
      </c>
      <c r="C21" s="15">
        <v>2.7805722692917429</v>
      </c>
      <c r="D21" s="16">
        <v>3152367.6972857141</v>
      </c>
      <c r="E21" s="7">
        <v>151142.64802304551</v>
      </c>
      <c r="F21" s="7">
        <v>14278.077394220931</v>
      </c>
      <c r="G21" s="15">
        <v>635.73954203142898</v>
      </c>
    </row>
    <row r="22" spans="1:7" ht="13.5" thickBot="1" x14ac:dyDescent="0.25">
      <c r="A22" s="6">
        <v>2005</v>
      </c>
      <c r="B22" s="7">
        <v>1145728.614474084</v>
      </c>
      <c r="C22" s="15">
        <v>2.7619753506521727</v>
      </c>
      <c r="D22" s="16">
        <v>3164474.1917142863</v>
      </c>
      <c r="E22" s="7">
        <v>154105.66108639806</v>
      </c>
      <c r="F22" s="7">
        <v>15883.882783873565</v>
      </c>
      <c r="G22" s="15">
        <v>649.66577138857087</v>
      </c>
    </row>
    <row r="23" spans="1:7" ht="13.5" thickBot="1" x14ac:dyDescent="0.25">
      <c r="A23" s="6">
        <v>2006</v>
      </c>
      <c r="B23" s="7">
        <v>1161465.2376500061</v>
      </c>
      <c r="C23" s="15">
        <v>2.7401811437121637</v>
      </c>
      <c r="D23" s="16">
        <v>3182625.1432857136</v>
      </c>
      <c r="E23" s="7">
        <v>159215.30151949424</v>
      </c>
      <c r="F23" s="7">
        <v>17096.786813252867</v>
      </c>
      <c r="G23" s="15">
        <v>661.18107951142872</v>
      </c>
    </row>
    <row r="24" spans="1:7" ht="13.5" thickBot="1" x14ac:dyDescent="0.25">
      <c r="A24" s="6">
        <v>2007</v>
      </c>
      <c r="B24" s="7">
        <v>1175523.1231957446</v>
      </c>
      <c r="C24" s="15">
        <v>2.7378374029469152</v>
      </c>
      <c r="D24" s="16">
        <v>3218391.174714284</v>
      </c>
      <c r="E24" s="7">
        <v>161853.41396674197</v>
      </c>
      <c r="F24" s="7">
        <v>18544.72304070304</v>
      </c>
      <c r="G24" s="15">
        <v>676.70273266000004</v>
      </c>
    </row>
    <row r="25" spans="1:7" ht="13.5" thickBot="1" x14ac:dyDescent="0.25">
      <c r="A25" s="6">
        <v>2008</v>
      </c>
      <c r="B25" s="7">
        <v>1186827.3822088849</v>
      </c>
      <c r="C25" s="15">
        <v>2.7464397070031983</v>
      </c>
      <c r="D25" s="16">
        <v>3259549.8478571428</v>
      </c>
      <c r="E25" s="7">
        <v>163120.31987959362</v>
      </c>
      <c r="F25" s="7">
        <v>19378.887910711499</v>
      </c>
      <c r="G25" s="15">
        <v>689.6514082999995</v>
      </c>
    </row>
    <row r="26" spans="1:7" ht="13.5" thickBot="1" x14ac:dyDescent="0.25">
      <c r="A26" s="6">
        <v>2009</v>
      </c>
      <c r="B26" s="7">
        <v>1193525.3616152059</v>
      </c>
      <c r="C26" s="15">
        <v>2.7605269648741948</v>
      </c>
      <c r="D26" s="16">
        <v>3294758.9440000001</v>
      </c>
      <c r="E26" s="7">
        <v>158260.43093621975</v>
      </c>
      <c r="F26" s="7">
        <v>19659.60946559325</v>
      </c>
      <c r="G26" s="15">
        <v>699.30358322000006</v>
      </c>
    </row>
    <row r="27" spans="1:7" ht="13.5" thickBot="1" x14ac:dyDescent="0.25">
      <c r="A27" s="6">
        <v>2010</v>
      </c>
      <c r="B27" s="7">
        <v>1198148.7502386486</v>
      </c>
      <c r="C27" s="15">
        <v>2.775131703766418</v>
      </c>
      <c r="D27" s="16">
        <v>3325020.5826153853</v>
      </c>
      <c r="E27" s="7">
        <v>159532.54713566409</v>
      </c>
      <c r="F27" s="7">
        <v>20027.399544334803</v>
      </c>
      <c r="G27" s="15">
        <v>703.90818788000001</v>
      </c>
    </row>
    <row r="28" spans="1:7" ht="13.5" thickBot="1" x14ac:dyDescent="0.25">
      <c r="A28" s="6">
        <v>2011</v>
      </c>
      <c r="B28" s="7">
        <v>1201755.0642283906</v>
      </c>
      <c r="C28" s="15">
        <v>2.7885066574547017</v>
      </c>
      <c r="D28" s="16">
        <v>3351101.9972307696</v>
      </c>
      <c r="E28" s="7">
        <v>166876.19047466674</v>
      </c>
      <c r="F28" s="7">
        <v>19830.715108367178</v>
      </c>
      <c r="G28" s="15">
        <v>706.56747588000007</v>
      </c>
    </row>
    <row r="29" spans="1:7" ht="13.5" thickBot="1" x14ac:dyDescent="0.25">
      <c r="A29" s="6">
        <v>2012</v>
      </c>
      <c r="B29" s="7">
        <v>1205838.3435408722</v>
      </c>
      <c r="C29" s="15">
        <v>2.803910282159908</v>
      </c>
      <c r="D29" s="16">
        <v>3381062.5300769233</v>
      </c>
      <c r="E29" s="7">
        <v>174268.15288609354</v>
      </c>
      <c r="F29" s="7">
        <v>20762.47934828747</v>
      </c>
      <c r="G29" s="15">
        <v>711.82922673999997</v>
      </c>
    </row>
    <row r="30" spans="1:7" ht="13.5" thickBot="1" x14ac:dyDescent="0.25">
      <c r="A30" s="6">
        <v>2013</v>
      </c>
      <c r="B30" s="7">
        <v>1204423.4743397965</v>
      </c>
      <c r="C30" s="15">
        <v>2.8309938320735828</v>
      </c>
      <c r="D30" s="16">
        <v>3409715.427060599</v>
      </c>
      <c r="E30" s="7">
        <v>176658.35696637354</v>
      </c>
      <c r="F30" s="7">
        <v>21289.513667777723</v>
      </c>
      <c r="G30" s="15">
        <v>724.4064303896281</v>
      </c>
    </row>
    <row r="31" spans="1:7" ht="13.5" thickBot="1" x14ac:dyDescent="0.25">
      <c r="A31" s="6">
        <v>2014</v>
      </c>
      <c r="B31" s="7">
        <v>1219118.6067377843</v>
      </c>
      <c r="C31" s="15">
        <v>2.8240602079435675</v>
      </c>
      <c r="D31" s="16">
        <v>3442864.3460517796</v>
      </c>
      <c r="E31" s="7">
        <v>184028.44349639723</v>
      </c>
      <c r="F31" s="7">
        <v>23604.399284545478</v>
      </c>
      <c r="G31" s="15">
        <v>737.72466978510874</v>
      </c>
    </row>
    <row r="32" spans="1:7" ht="13.5" thickBot="1" x14ac:dyDescent="0.25">
      <c r="A32" s="6">
        <v>2015</v>
      </c>
      <c r="B32" s="7">
        <v>1235257.5805229223</v>
      </c>
      <c r="C32" s="15">
        <v>2.8140015425055807</v>
      </c>
      <c r="D32" s="16">
        <v>3476016.736983215</v>
      </c>
      <c r="E32" s="7">
        <v>190216.74406607234</v>
      </c>
      <c r="F32" s="7">
        <v>24309.095011078145</v>
      </c>
      <c r="G32" s="15">
        <v>750.92090567164325</v>
      </c>
    </row>
    <row r="33" spans="1:7" ht="13.5" thickBot="1" x14ac:dyDescent="0.25">
      <c r="A33" s="6">
        <v>2016</v>
      </c>
      <c r="B33" s="7">
        <v>1249833.8495048368</v>
      </c>
      <c r="C33" s="15">
        <v>2.8067050078833837</v>
      </c>
      <c r="D33" s="16">
        <v>3507914.9244273929</v>
      </c>
      <c r="E33" s="7">
        <v>194021.15251514257</v>
      </c>
      <c r="F33" s="7">
        <v>24758.2059882678</v>
      </c>
      <c r="G33" s="15">
        <v>763.69551287104753</v>
      </c>
    </row>
    <row r="34" spans="1:7" ht="13.5" thickBot="1" x14ac:dyDescent="0.25">
      <c r="A34" s="6">
        <v>2017</v>
      </c>
      <c r="B34" s="7">
        <v>1261082.2740174849</v>
      </c>
      <c r="C34" s="15">
        <v>2.8057466064119092</v>
      </c>
      <c r="D34" s="16">
        <v>3538277.3107307716</v>
      </c>
      <c r="E34" s="7">
        <v>200540.50678827186</v>
      </c>
      <c r="F34" s="7">
        <v>25415.408467617679</v>
      </c>
      <c r="G34" s="15">
        <v>777.03322447019741</v>
      </c>
    </row>
    <row r="35" spans="1:7" ht="13.5" thickBot="1" x14ac:dyDescent="0.25">
      <c r="A35" s="6">
        <v>2018</v>
      </c>
      <c r="B35" s="7">
        <v>1271432.7418027055</v>
      </c>
      <c r="C35" s="15">
        <v>2.8051465115596037</v>
      </c>
      <c r="D35" s="16">
        <v>3566555.1203505215</v>
      </c>
      <c r="E35" s="7">
        <v>208484.68142365379</v>
      </c>
      <c r="F35" s="7">
        <v>26280.293200068732</v>
      </c>
      <c r="G35" s="15">
        <v>789.79329945387394</v>
      </c>
    </row>
    <row r="36" spans="1:7" ht="13.5" thickBot="1" x14ac:dyDescent="0.25">
      <c r="A36" s="6">
        <v>2019</v>
      </c>
      <c r="B36" s="7">
        <v>1280823.5172144333</v>
      </c>
      <c r="C36" s="15">
        <v>2.8051589563279644</v>
      </c>
      <c r="D36" s="16">
        <v>3592913.5607895521</v>
      </c>
      <c r="E36" s="7">
        <v>212783.74105100287</v>
      </c>
      <c r="F36" s="7">
        <v>26974.124700842316</v>
      </c>
      <c r="G36" s="15">
        <v>802.52664272733659</v>
      </c>
    </row>
    <row r="37" spans="1:7" ht="13.5" thickBot="1" x14ac:dyDescent="0.25">
      <c r="A37" s="6">
        <v>2020</v>
      </c>
      <c r="B37" s="7">
        <v>1290412.2198472309</v>
      </c>
      <c r="C37" s="15">
        <v>2.803729429222368</v>
      </c>
      <c r="D37" s="16">
        <v>3617966.7166138454</v>
      </c>
      <c r="E37" s="7">
        <v>216371.94713561828</v>
      </c>
      <c r="F37" s="7">
        <v>27575.879778330851</v>
      </c>
      <c r="G37" s="15">
        <v>815.59265986547337</v>
      </c>
    </row>
    <row r="38" spans="1:7" ht="13.5" thickBot="1" x14ac:dyDescent="0.25">
      <c r="A38" s="6">
        <v>2021</v>
      </c>
      <c r="B38" s="7">
        <v>1299233.2475167289</v>
      </c>
      <c r="C38" s="15">
        <v>2.8031811854345667</v>
      </c>
      <c r="D38" s="16">
        <v>3641986.1949299462</v>
      </c>
      <c r="E38" s="7">
        <v>220909.21242589928</v>
      </c>
      <c r="F38" s="7">
        <v>28197.743349578759</v>
      </c>
      <c r="G38" s="15">
        <v>828.14370680909349</v>
      </c>
    </row>
    <row r="39" spans="1:7" ht="13.5" thickBot="1" x14ac:dyDescent="0.25">
      <c r="A39" s="6">
        <v>2022</v>
      </c>
      <c r="B39" s="7">
        <v>1307911.2907026904</v>
      </c>
      <c r="C39" s="15">
        <v>2.8026862634742389</v>
      </c>
      <c r="D39" s="16">
        <v>3665665.0082952925</v>
      </c>
      <c r="E39" s="7">
        <v>226501.77393751312</v>
      </c>
      <c r="F39" s="7">
        <v>28888.658378028878</v>
      </c>
      <c r="G39" s="15">
        <v>839.9877348962184</v>
      </c>
    </row>
    <row r="40" spans="1:7" ht="13.5" thickBot="1" x14ac:dyDescent="0.25">
      <c r="A40" s="6">
        <v>2023</v>
      </c>
      <c r="B40" s="7">
        <v>1315949.8923799025</v>
      </c>
      <c r="C40" s="15">
        <v>2.8019933055228496</v>
      </c>
      <c r="D40" s="16">
        <v>3687282.7888520015</v>
      </c>
      <c r="E40" s="7">
        <v>232521.91093332635</v>
      </c>
      <c r="F40" s="7">
        <v>29577.490980041941</v>
      </c>
      <c r="G40" s="15">
        <v>852.01879770050937</v>
      </c>
    </row>
    <row r="41" spans="1:7" ht="13.5" thickBot="1" x14ac:dyDescent="0.25">
      <c r="A41" s="6">
        <v>2024</v>
      </c>
      <c r="B41" s="7">
        <v>1324019.4722553182</v>
      </c>
      <c r="C41" s="15">
        <v>2.8010511294452174</v>
      </c>
      <c r="D41" s="16">
        <v>3708646.2381682196</v>
      </c>
      <c r="E41" s="7">
        <v>238604.02522192517</v>
      </c>
      <c r="F41" s="7">
        <v>30270.172150257091</v>
      </c>
      <c r="G41" s="15">
        <v>864.49648946710442</v>
      </c>
    </row>
    <row r="42" spans="1:7" ht="13.5" thickBot="1" x14ac:dyDescent="0.25">
      <c r="A42" s="6">
        <v>2025</v>
      </c>
      <c r="B42" s="7">
        <v>1332502.3269922538</v>
      </c>
      <c r="C42" s="15">
        <v>2.7994073856703188</v>
      </c>
      <c r="D42" s="16">
        <v>3730216.8556050016</v>
      </c>
      <c r="E42" s="7">
        <v>244721.60940342452</v>
      </c>
      <c r="F42" s="7">
        <v>30995.383680242638</v>
      </c>
      <c r="G42" s="15">
        <v>877.27155887747688</v>
      </c>
    </row>
    <row r="43" spans="1:7" ht="14.1" customHeight="1" thickBot="1" x14ac:dyDescent="0.25">
      <c r="A43" s="6">
        <v>2026</v>
      </c>
      <c r="B43" s="7">
        <v>1341202.3909104692</v>
      </c>
      <c r="C43" s="15">
        <v>2.7974678962004429</v>
      </c>
      <c r="D43" s="16">
        <v>3751970.6308793142</v>
      </c>
      <c r="E43" s="7">
        <v>250878.56689270245</v>
      </c>
      <c r="F43" s="7">
        <v>31733.628852357819</v>
      </c>
      <c r="G43" s="15">
        <v>890.13384396458582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1.2856260562032151E-2</v>
      </c>
      <c r="C46" s="12">
        <f t="shared" ref="C46:G46" si="0">EXP((LN(C17/C7)/10))-1</f>
        <v>2.7523635521318202E-3</v>
      </c>
      <c r="D46" s="12">
        <f t="shared" si="0"/>
        <v>1.56440092171517E-2</v>
      </c>
      <c r="E46" s="12">
        <f t="shared" si="0"/>
        <v>4.3286232787176138E-2</v>
      </c>
      <c r="F46" s="12">
        <f t="shared" si="0"/>
        <v>8.1472166801789037E-2</v>
      </c>
      <c r="G46" s="12">
        <f t="shared" si="0"/>
        <v>2.4572899314312835E-2</v>
      </c>
    </row>
    <row r="47" spans="1:7" x14ac:dyDescent="0.2">
      <c r="A47" s="8" t="s">
        <v>27</v>
      </c>
      <c r="B47" s="12">
        <f>EXP((LN(B30/B17)/13))-1</f>
        <v>8.783291106072566E-3</v>
      </c>
      <c r="C47" s="12">
        <f t="shared" ref="C47:G47" si="1">EXP((LN(C30/C17)/13))-1</f>
        <v>1.6685508269946858E-3</v>
      </c>
      <c r="D47" s="12">
        <f t="shared" si="1"/>
        <v>1.0466497300706035E-2</v>
      </c>
      <c r="E47" s="12">
        <f t="shared" si="1"/>
        <v>2.2979846472231724E-2</v>
      </c>
      <c r="F47" s="12">
        <f t="shared" si="1"/>
        <v>3.8400420825698722E-2</v>
      </c>
      <c r="G47" s="12">
        <f t="shared" si="1"/>
        <v>1.9537209670017486E-2</v>
      </c>
    </row>
    <row r="48" spans="1:7" x14ac:dyDescent="0.2">
      <c r="A48" s="8" t="s">
        <v>28</v>
      </c>
      <c r="B48" s="12">
        <f>EXP((LN(B32/B30)/2))-1</f>
        <v>1.2719466775090504E-2</v>
      </c>
      <c r="C48" s="12">
        <f t="shared" ref="C48:G48" si="2">EXP((LN(C32/C30)/2))-1</f>
        <v>-3.0056342958963977E-3</v>
      </c>
      <c r="D48" s="12">
        <f t="shared" si="2"/>
        <v>9.6756024136295249E-3</v>
      </c>
      <c r="E48" s="12">
        <f t="shared" si="2"/>
        <v>3.7665262661835008E-2</v>
      </c>
      <c r="F48" s="12">
        <f t="shared" si="2"/>
        <v>6.8566427310331246E-2</v>
      </c>
      <c r="G48" s="12">
        <f t="shared" si="2"/>
        <v>1.8136364359741419E-2</v>
      </c>
    </row>
    <row r="49" spans="1:7" ht="14.1" customHeight="1" x14ac:dyDescent="0.2">
      <c r="A49" s="8" t="s">
        <v>60</v>
      </c>
      <c r="B49" s="12">
        <f>EXP((LN(B43/B30)/13))-1</f>
        <v>8.3085964093494447E-3</v>
      </c>
      <c r="C49" s="12">
        <f t="shared" ref="C49:G49" si="3">EXP((LN(C43/C30)/13))-1</f>
        <v>-9.1597578928193091E-4</v>
      </c>
      <c r="D49" s="12">
        <f t="shared" si="3"/>
        <v>7.3850101469137286E-3</v>
      </c>
      <c r="E49" s="12">
        <f t="shared" si="3"/>
        <v>2.7348152099547107E-2</v>
      </c>
      <c r="F49" s="12">
        <f t="shared" si="3"/>
        <v>3.1181048771180109E-2</v>
      </c>
      <c r="G49" s="12">
        <f t="shared" si="3"/>
        <v>1.597387319610033E-2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3"/>
      <c r="G4" s="23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16.167503186778625</v>
      </c>
      <c r="C7" s="11">
        <v>13.61375607841401</v>
      </c>
      <c r="D7" s="11">
        <v>11.274471080482041</v>
      </c>
      <c r="E7" s="11">
        <v>12.993705280079272</v>
      </c>
    </row>
    <row r="8" spans="1:7" ht="13.5" thickBot="1" x14ac:dyDescent="0.25">
      <c r="A8" s="6">
        <v>1991</v>
      </c>
      <c r="B8" s="11">
        <v>16.438831079869818</v>
      </c>
      <c r="C8" s="11">
        <v>14.065697674046014</v>
      </c>
      <c r="D8" s="11">
        <v>11.55388121959566</v>
      </c>
      <c r="E8" s="11">
        <v>13.36006972494077</v>
      </c>
    </row>
    <row r="9" spans="1:7" ht="13.5" thickBot="1" x14ac:dyDescent="0.25">
      <c r="A9" s="6">
        <v>1992</v>
      </c>
      <c r="B9" s="11">
        <v>16.286990360752224</v>
      </c>
      <c r="C9" s="11">
        <v>13.784287173305295</v>
      </c>
      <c r="D9" s="11">
        <v>11.15429158608762</v>
      </c>
      <c r="E9" s="11">
        <v>13.472179596415037</v>
      </c>
    </row>
    <row r="10" spans="1:7" ht="13.5" thickBot="1" x14ac:dyDescent="0.25">
      <c r="A10" s="6">
        <v>1993</v>
      </c>
      <c r="B10" s="11">
        <v>15.958401189192278</v>
      </c>
      <c r="C10" s="11">
        <v>13.861146116484292</v>
      </c>
      <c r="D10" s="11">
        <v>10.697164540091437</v>
      </c>
      <c r="E10" s="11">
        <v>14.233010134397148</v>
      </c>
    </row>
    <row r="11" spans="1:7" ht="13.5" thickBot="1" x14ac:dyDescent="0.25">
      <c r="A11" s="6">
        <v>1994</v>
      </c>
      <c r="B11" s="11">
        <v>15.937963124477472</v>
      </c>
      <c r="C11" s="11">
        <v>14.249248290845085</v>
      </c>
      <c r="D11" s="11">
        <v>10.849548181100058</v>
      </c>
      <c r="E11" s="11">
        <v>15.607522127947851</v>
      </c>
    </row>
    <row r="12" spans="1:7" ht="13.5" thickBot="1" x14ac:dyDescent="0.25">
      <c r="A12" s="6">
        <v>1995</v>
      </c>
      <c r="B12" s="11">
        <v>15.677510274122683</v>
      </c>
      <c r="C12" s="11">
        <v>14.114181862185774</v>
      </c>
      <c r="D12" s="11">
        <v>10.666833988188326</v>
      </c>
      <c r="E12" s="11">
        <v>15.659613545505755</v>
      </c>
    </row>
    <row r="13" spans="1:7" ht="13.5" thickBot="1" x14ac:dyDescent="0.25">
      <c r="A13" s="6">
        <v>1996</v>
      </c>
      <c r="B13" s="11">
        <v>15.127309606233382</v>
      </c>
      <c r="C13" s="11">
        <v>13.614306419513611</v>
      </c>
      <c r="D13" s="11">
        <v>10.205775237606527</v>
      </c>
      <c r="E13" s="11">
        <v>15.258524810663372</v>
      </c>
    </row>
    <row r="14" spans="1:7" ht="13.5" thickBot="1" x14ac:dyDescent="0.25">
      <c r="A14" s="6">
        <v>1997</v>
      </c>
      <c r="B14" s="11">
        <v>15.245572802817454</v>
      </c>
      <c r="C14" s="11">
        <v>13.572278788002981</v>
      </c>
      <c r="D14" s="11">
        <v>10.194239632070161</v>
      </c>
      <c r="E14" s="11">
        <v>15.647794435598126</v>
      </c>
    </row>
    <row r="15" spans="1:7" ht="13.5" thickBot="1" x14ac:dyDescent="0.25">
      <c r="A15" s="6">
        <v>1998</v>
      </c>
      <c r="B15" s="11">
        <v>13.628646468044524</v>
      </c>
      <c r="C15" s="11">
        <v>12.909738572985644</v>
      </c>
      <c r="D15" s="11">
        <v>10.09634027185154</v>
      </c>
      <c r="E15" s="11">
        <v>15.489909375872639</v>
      </c>
    </row>
    <row r="16" spans="1:7" ht="13.5" thickBot="1" x14ac:dyDescent="0.25">
      <c r="A16" s="6">
        <v>1999</v>
      </c>
      <c r="B16" s="11">
        <v>13.927426800724646</v>
      </c>
      <c r="C16" s="11">
        <v>12.707905445656051</v>
      </c>
      <c r="D16" s="11">
        <v>9.5214361863122878</v>
      </c>
      <c r="E16" s="11">
        <v>15.186970491390865</v>
      </c>
    </row>
    <row r="17" spans="1:5" ht="13.5" thickBot="1" x14ac:dyDescent="0.25">
      <c r="A17" s="6">
        <v>2000</v>
      </c>
      <c r="B17" s="11">
        <v>17.766228837244082</v>
      </c>
      <c r="C17" s="11">
        <v>16.107718856278286</v>
      </c>
      <c r="D17" s="11">
        <v>15.798413292359978</v>
      </c>
      <c r="E17" s="11">
        <v>21.29854417247239</v>
      </c>
    </row>
    <row r="18" spans="1:5" ht="13.5" thickBot="1" x14ac:dyDescent="0.25">
      <c r="A18" s="6">
        <v>2001</v>
      </c>
      <c r="B18" s="11">
        <v>17.587563008106741</v>
      </c>
      <c r="C18" s="11">
        <v>15.339868494670739</v>
      </c>
      <c r="D18" s="11">
        <v>18.034494694719513</v>
      </c>
      <c r="E18" s="11">
        <v>21.977001990524478</v>
      </c>
    </row>
    <row r="19" spans="1:5" ht="13.5" thickBot="1" x14ac:dyDescent="0.25">
      <c r="A19" s="6">
        <v>2002</v>
      </c>
      <c r="B19" s="11">
        <v>17.968847155775421</v>
      </c>
      <c r="C19" s="11">
        <v>16.31627476323488</v>
      </c>
      <c r="D19" s="11">
        <v>14.854814282825213</v>
      </c>
      <c r="E19" s="11">
        <v>19.553764891682974</v>
      </c>
    </row>
    <row r="20" spans="1:5" ht="13.5" thickBot="1" x14ac:dyDescent="0.25">
      <c r="A20" s="6">
        <v>2003</v>
      </c>
      <c r="B20" s="11">
        <v>17.900915976343317</v>
      </c>
      <c r="C20" s="11">
        <v>15.536074601356304</v>
      </c>
      <c r="D20" s="11">
        <v>14.815996462641511</v>
      </c>
      <c r="E20" s="11">
        <v>18.557375946917773</v>
      </c>
    </row>
    <row r="21" spans="1:5" ht="13.5" thickBot="1" x14ac:dyDescent="0.25">
      <c r="A21" s="6">
        <v>2004</v>
      </c>
      <c r="B21" s="11">
        <v>17.091330668600868</v>
      </c>
      <c r="C21" s="11">
        <v>15.17656389552568</v>
      </c>
      <c r="D21" s="11">
        <v>13.213150925118667</v>
      </c>
      <c r="E21" s="11">
        <v>16.941072387341904</v>
      </c>
    </row>
    <row r="22" spans="1:5" ht="13.5" thickBot="1" x14ac:dyDescent="0.25">
      <c r="A22" s="6">
        <v>2005</v>
      </c>
      <c r="B22" s="11">
        <v>16.910299437986627</v>
      </c>
      <c r="C22" s="11">
        <v>14.713709383910112</v>
      </c>
      <c r="D22" s="11">
        <v>12.651535201160076</v>
      </c>
      <c r="E22" s="11">
        <v>16.229098645088857</v>
      </c>
    </row>
    <row r="23" spans="1:5" ht="13.5" thickBot="1" x14ac:dyDescent="0.25">
      <c r="A23" s="6">
        <v>2006</v>
      </c>
      <c r="B23" s="11">
        <v>18.18541141304712</v>
      </c>
      <c r="C23" s="11">
        <v>14.835873701607412</v>
      </c>
      <c r="D23" s="11">
        <v>12.984911305628657</v>
      </c>
      <c r="E23" s="11">
        <v>16.884686678461325</v>
      </c>
    </row>
    <row r="24" spans="1:5" ht="13.5" thickBot="1" x14ac:dyDescent="0.25">
      <c r="A24" s="6">
        <v>2007</v>
      </c>
      <c r="B24" s="11">
        <v>17.232725133117786</v>
      </c>
      <c r="C24" s="11">
        <v>14.794882396437583</v>
      </c>
      <c r="D24" s="11">
        <v>13.47905086683309</v>
      </c>
      <c r="E24" s="11">
        <v>17.063632522575883</v>
      </c>
    </row>
    <row r="25" spans="1:5" ht="13.5" thickBot="1" x14ac:dyDescent="0.25">
      <c r="A25" s="6">
        <v>2008</v>
      </c>
      <c r="B25" s="11">
        <v>16.851082619259934</v>
      </c>
      <c r="C25" s="11">
        <v>14.534724266652484</v>
      </c>
      <c r="D25" s="11">
        <v>13.084548706990649</v>
      </c>
      <c r="E25" s="11">
        <v>17.28546033412405</v>
      </c>
    </row>
    <row r="26" spans="1:5" ht="13.5" thickBot="1" x14ac:dyDescent="0.25">
      <c r="A26" s="6">
        <v>2009</v>
      </c>
      <c r="B26" s="11">
        <v>19.057740780063799</v>
      </c>
      <c r="C26" s="11">
        <v>16.537855289178662</v>
      </c>
      <c r="D26" s="11">
        <v>15.014352534070332</v>
      </c>
      <c r="E26" s="11">
        <v>18.871625161266444</v>
      </c>
    </row>
    <row r="27" spans="1:5" ht="13.5" thickBot="1" x14ac:dyDescent="0.25">
      <c r="A27" s="6">
        <v>2010</v>
      </c>
      <c r="B27" s="11">
        <v>17.908761205156914</v>
      </c>
      <c r="C27" s="11">
        <v>16.537855289178662</v>
      </c>
      <c r="D27" s="11">
        <v>15.061780893867439</v>
      </c>
      <c r="E27" s="11">
        <v>18.221058012858546</v>
      </c>
    </row>
    <row r="28" spans="1:5" ht="13.5" thickBot="1" x14ac:dyDescent="0.25">
      <c r="A28" s="6">
        <v>2011</v>
      </c>
      <c r="B28" s="11">
        <v>17.967975048075807</v>
      </c>
      <c r="C28" s="11">
        <v>15.896526620684289</v>
      </c>
      <c r="D28" s="11">
        <v>14.397471522029145</v>
      </c>
      <c r="E28" s="11">
        <v>18.221058012858546</v>
      </c>
    </row>
    <row r="29" spans="1:5" ht="13.5" thickBot="1" x14ac:dyDescent="0.25">
      <c r="A29" s="6">
        <v>2012</v>
      </c>
      <c r="B29" s="11">
        <v>16.610025767844579</v>
      </c>
      <c r="C29" s="11">
        <v>15.060049670254681</v>
      </c>
      <c r="D29" s="11">
        <v>10.58</v>
      </c>
      <c r="E29" s="11">
        <v>18.221058012858546</v>
      </c>
    </row>
    <row r="30" spans="1:5" ht="13.5" thickBot="1" x14ac:dyDescent="0.25">
      <c r="A30" s="6">
        <v>2013</v>
      </c>
      <c r="B30" s="11">
        <v>17.352</v>
      </c>
      <c r="C30" s="11">
        <v>15.467000000000001</v>
      </c>
      <c r="D30" s="11">
        <v>10.6858</v>
      </c>
      <c r="E30" s="11">
        <v>18.350773357137282</v>
      </c>
    </row>
    <row r="31" spans="1:5" ht="13.5" thickBot="1" x14ac:dyDescent="0.25">
      <c r="A31" s="6">
        <v>2014</v>
      </c>
      <c r="B31" s="11">
        <v>18.667140271493214</v>
      </c>
      <c r="C31" s="11">
        <v>16.63927262443439</v>
      </c>
      <c r="D31" s="11">
        <v>11.495696606334841</v>
      </c>
      <c r="E31" s="11">
        <v>19.741612514295877</v>
      </c>
    </row>
    <row r="32" spans="1:5" ht="13.5" thickBot="1" x14ac:dyDescent="0.25">
      <c r="A32" s="6">
        <v>2015</v>
      </c>
      <c r="B32" s="11">
        <v>19.275638009049775</v>
      </c>
      <c r="C32" s="11">
        <v>17.181667420814481</v>
      </c>
      <c r="D32" s="11">
        <v>11.870424886877828</v>
      </c>
      <c r="E32" s="11">
        <v>20.385135109399108</v>
      </c>
    </row>
    <row r="33" spans="1:5" ht="13.5" thickBot="1" x14ac:dyDescent="0.25">
      <c r="A33" s="6">
        <v>2016</v>
      </c>
      <c r="B33" s="11">
        <v>20.590778280542988</v>
      </c>
      <c r="C33" s="11">
        <v>18.353940045248869</v>
      </c>
      <c r="D33" s="11">
        <v>12.68032149321267</v>
      </c>
      <c r="E33" s="11">
        <v>21.775974266557704</v>
      </c>
    </row>
    <row r="34" spans="1:5" ht="13.5" thickBot="1" x14ac:dyDescent="0.25">
      <c r="A34" s="6">
        <v>2017</v>
      </c>
      <c r="B34" s="11">
        <v>21.267977375565611</v>
      </c>
      <c r="C34" s="11">
        <v>18.957572963800903</v>
      </c>
      <c r="D34" s="11">
        <v>13.097357805429864</v>
      </c>
      <c r="E34" s="11">
        <v>22.492152638527426</v>
      </c>
    </row>
    <row r="35" spans="1:5" ht="13.5" thickBot="1" x14ac:dyDescent="0.25">
      <c r="A35" s="6">
        <v>2018</v>
      </c>
      <c r="B35" s="11">
        <v>21.572226244343888</v>
      </c>
      <c r="C35" s="11">
        <v>19.228770361990946</v>
      </c>
      <c r="D35" s="11">
        <v>13.284721945701355</v>
      </c>
      <c r="E35" s="11">
        <v>22.81391393607904</v>
      </c>
    </row>
    <row r="36" spans="1:5" ht="13.5" thickBot="1" x14ac:dyDescent="0.25">
      <c r="A36" s="6">
        <v>2019</v>
      </c>
      <c r="B36" s="11">
        <v>21.788144796380088</v>
      </c>
      <c r="C36" s="11">
        <v>19.421233031674205</v>
      </c>
      <c r="D36" s="11">
        <v>13.417690045248866</v>
      </c>
      <c r="E36" s="11">
        <v>23.042260663373735</v>
      </c>
    </row>
    <row r="37" spans="1:5" ht="13.5" thickBot="1" x14ac:dyDescent="0.25">
      <c r="A37" s="6">
        <v>2020</v>
      </c>
      <c r="B37" s="11">
        <v>22.013877828054298</v>
      </c>
      <c r="C37" s="11">
        <v>19.622444004524883</v>
      </c>
      <c r="D37" s="11">
        <v>13.556702149321264</v>
      </c>
      <c r="E37" s="11">
        <v>23.280986787363645</v>
      </c>
    </row>
    <row r="38" spans="1:5" ht="13.5" thickBot="1" x14ac:dyDescent="0.25">
      <c r="A38" s="6">
        <v>2021</v>
      </c>
      <c r="B38" s="11">
        <v>22.311796357466061</v>
      </c>
      <c r="C38" s="11">
        <v>19.887998747171942</v>
      </c>
      <c r="D38" s="11">
        <v>13.740167906674206</v>
      </c>
      <c r="E38" s="11">
        <v>23.596053374046846</v>
      </c>
    </row>
    <row r="39" spans="1:5" ht="13.5" thickBot="1" x14ac:dyDescent="0.25">
      <c r="A39" s="6">
        <v>2022</v>
      </c>
      <c r="B39" s="11">
        <v>22.346661561570382</v>
      </c>
      <c r="C39" s="11">
        <v>19.919076439189091</v>
      </c>
      <c r="D39" s="11">
        <v>13.761638780234485</v>
      </c>
      <c r="E39" s="11">
        <v>23.63292540370157</v>
      </c>
    </row>
    <row r="40" spans="1:5" ht="13.5" thickBot="1" x14ac:dyDescent="0.25">
      <c r="A40" s="6">
        <v>2023</v>
      </c>
      <c r="B40" s="11">
        <v>22.700123695233184</v>
      </c>
      <c r="C40" s="11">
        <v>20.234140917137601</v>
      </c>
      <c r="D40" s="11">
        <v>13.97930969239988</v>
      </c>
      <c r="E40" s="11">
        <v>24.006732659647639</v>
      </c>
    </row>
    <row r="41" spans="1:5" ht="13.5" thickBot="1" x14ac:dyDescent="0.25">
      <c r="A41" s="6">
        <v>2024</v>
      </c>
      <c r="B41" s="11">
        <v>22.886673154666326</v>
      </c>
      <c r="C41" s="11">
        <v>20.40042494716598</v>
      </c>
      <c r="D41" s="11">
        <v>14.094191562709394</v>
      </c>
      <c r="E41" s="11">
        <v>24.204019822508062</v>
      </c>
    </row>
    <row r="42" spans="1:5" ht="13.5" thickBot="1" x14ac:dyDescent="0.25">
      <c r="A42" s="6">
        <v>2025</v>
      </c>
      <c r="B42" s="11">
        <v>23.269590466134357</v>
      </c>
      <c r="C42" s="11">
        <v>20.741744798276862</v>
      </c>
      <c r="D42" s="11">
        <v>14.330001717555238</v>
      </c>
      <c r="E42" s="11">
        <v>24.608977683116304</v>
      </c>
    </row>
    <row r="43" spans="1:5" ht="14.1" customHeight="1" thickBot="1" x14ac:dyDescent="0.25">
      <c r="A43" s="6">
        <v>2026</v>
      </c>
      <c r="B43" s="11">
        <v>23.658914373547155</v>
      </c>
      <c r="C43" s="11">
        <v>21.088775277527308</v>
      </c>
      <c r="D43" s="11">
        <v>14.569757216047151</v>
      </c>
      <c r="E43" s="11">
        <v>25.020710900465737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9.4742136347591988E-3</v>
      </c>
      <c r="C46" s="12">
        <f t="shared" ref="C46:E46" si="0">EXP((LN(C17/C7)/10))-1</f>
        <v>1.6964066018262836E-2</v>
      </c>
      <c r="D46" s="12">
        <f t="shared" si="0"/>
        <v>3.4312395432998244E-2</v>
      </c>
      <c r="E46" s="12">
        <f t="shared" si="0"/>
        <v>5.065877171637867E-2</v>
      </c>
    </row>
    <row r="47" spans="1:5" x14ac:dyDescent="0.2">
      <c r="A47" s="8" t="s">
        <v>27</v>
      </c>
      <c r="B47" s="12">
        <f>EXP((LN(B30/B17)/13))-1</f>
        <v>-1.8130947671927133E-3</v>
      </c>
      <c r="C47" s="12">
        <f t="shared" ref="C47:E47" si="1">EXP((LN(C30/C17)/13))-1</f>
        <v>-3.1174281684180905E-3</v>
      </c>
      <c r="D47" s="12">
        <f t="shared" si="1"/>
        <v>-2.9628646949085624E-2</v>
      </c>
      <c r="E47" s="12">
        <f t="shared" si="1"/>
        <v>-1.1393595967853054E-2</v>
      </c>
    </row>
    <row r="48" spans="1:5" x14ac:dyDescent="0.2">
      <c r="A48" s="8" t="s">
        <v>28</v>
      </c>
      <c r="B48" s="12">
        <f>EXP((LN(B32/B30)/2))-1</f>
        <v>5.3973305405211613E-2</v>
      </c>
      <c r="C48" s="12">
        <f t="shared" ref="C48:E48" si="2">EXP((LN(C32/C30)/2))-1</f>
        <v>5.3973305405211613E-2</v>
      </c>
      <c r="D48" s="12">
        <f t="shared" si="2"/>
        <v>5.3973305405211613E-2</v>
      </c>
      <c r="E48" s="12">
        <f t="shared" si="2"/>
        <v>5.3973305405211613E-2</v>
      </c>
    </row>
    <row r="49" spans="1:5" ht="14.1" customHeight="1" x14ac:dyDescent="0.2">
      <c r="A49" s="8" t="s">
        <v>60</v>
      </c>
      <c r="B49" s="12">
        <f>EXP((LN(B43/B30)/13))-1</f>
        <v>2.4135283548325281E-2</v>
      </c>
      <c r="C49" s="12">
        <f t="shared" ref="C49:E49" si="3">EXP((LN(C43/C30)/13))-1</f>
        <v>2.4135283548325281E-2</v>
      </c>
      <c r="D49" s="12">
        <f t="shared" si="3"/>
        <v>2.4135283548325281E-2</v>
      </c>
      <c r="E49" s="12">
        <f t="shared" si="3"/>
        <v>2.4135283548325281E-2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Z5JXHV6S7NA6-3-72940</_dlc_DocId>
    <_dlc_DocIdUrl xmlns="8eef3743-c7b3-4cbe-8837-b6e805be353c">
      <Url>http://efilingspinternal/_layouts/DocIdRedir.aspx?ID=Z5JXHV6S7NA6-3-72940</Url>
      <Description>Z5JXHV6S7NA6-3-72940</Description>
    </_dlc_DocIdUrl>
  </documentManagement>
</p:properties>
</file>

<file path=customXml/itemProps1.xml><?xml version="1.0" encoding="utf-8"?>
<ds:datastoreItem xmlns:ds="http://schemas.openxmlformats.org/officeDocument/2006/customXml" ds:itemID="{CFCDE6DD-F830-4BF5-9668-B8FE74491E18}"/>
</file>

<file path=customXml/itemProps2.xml><?xml version="1.0" encoding="utf-8"?>
<ds:datastoreItem xmlns:ds="http://schemas.openxmlformats.org/officeDocument/2006/customXml" ds:itemID="{DABB22DA-9326-457A-BAE3-F86D7BE99A8E}"/>
</file>

<file path=customXml/itemProps3.xml><?xml version="1.0" encoding="utf-8"?>
<ds:datastoreItem xmlns:ds="http://schemas.openxmlformats.org/officeDocument/2006/customXml" ds:itemID="{DC1F24EB-F4CF-44EE-874C-D801724CD9C2}"/>
</file>

<file path=customXml/itemProps4.xml><?xml version="1.0" encoding="utf-8"?>
<ds:datastoreItem xmlns:ds="http://schemas.openxmlformats.org/officeDocument/2006/customXml" ds:itemID="{F64A18A9-AFF3-41FB-92E4-F6F0F2B39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Low Demand Case</dc:title>
  <cp:lastModifiedBy>Mitchell, Jann@Energy</cp:lastModifiedBy>
  <dcterms:created xsi:type="dcterms:W3CDTF">2014-11-20T23:26:49Z</dcterms:created>
  <dcterms:modified xsi:type="dcterms:W3CDTF">2015-06-23T21:10:56Z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62a7ab90-0b21-4569-82e8-ca047e6721dc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http://efilingspinternal/PendingDocuments/15-IEPR-03/20150624T130402_SDGE_Low_Demand_Case.xlsx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594400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