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200" yWindow="120" windowWidth="14280" windowHeight="10185" tabRatio="838" activeTab="3"/>
  </bookViews>
  <sheets>
    <sheet name="cover" sheetId="1" r:id="rId1"/>
    <sheet name="FormList&amp;FilerInfo" sheetId="2" r:id="rId2"/>
    <sheet name="Form 8.1a (POU)" sheetId="21" r:id="rId3"/>
    <sheet name="Form 8.1b (bundled)" sheetId="23" r:id="rId4"/>
  </sheets>
  <externalReferences>
    <externalReference r:id="rId5"/>
  </externalReferences>
  <definedNames>
    <definedName name="_Order1" hidden="1">255</definedName>
    <definedName name="_Order2" hidden="1">255</definedName>
    <definedName name="ComName">'[1]FormList&amp;FilerInfo'!$B$2</definedName>
    <definedName name="CoName">'FormList&amp;FilerInfo'!$B$2</definedName>
    <definedName name="Data3.4">#REF!</definedName>
    <definedName name="filedate">'FormList&amp;FilerInfo'!$B$3</definedName>
    <definedName name="_xlnm.Print_Area" localSheetId="0">cover!$A$1:$B$37</definedName>
    <definedName name="_xlnm.Print_Area" localSheetId="2">'Form 8.1a (POU)'!$A$1:$O$3</definedName>
    <definedName name="_xlnm.Print_Area" localSheetId="3">'Form 8.1b (bundled)'!$A$1:$O$45</definedName>
    <definedName name="_xlnm.Print_Area" localSheetId="1">'FormList&amp;FilerInfo'!$A$1:$F$14</definedName>
    <definedName name="Z_C3E70234_FA18_40E7_B25F_218A5F7D2EA2_.wvu.PrintArea" localSheetId="0" hidden="1">cover!$A$1:$B$37</definedName>
    <definedName name="Z_C3E70234_FA18_40E7_B25F_218A5F7D2EA2_.wvu.PrintArea" localSheetId="2" hidden="1">'Form 8.1a (POU)'!$A$1:$O$3</definedName>
    <definedName name="Z_C3E70234_FA18_40E7_B25F_218A5F7D2EA2_.wvu.PrintArea" localSheetId="3" hidden="1">'Form 8.1b (bundled)'!$A$1:$O$45</definedName>
    <definedName name="Z_C3E70234_FA18_40E7_B25F_218A5F7D2EA2_.wvu.PrintArea" localSheetId="1" hidden="1">'FormList&amp;FilerInfo'!$A$1:$F$14</definedName>
    <definedName name="Z_DC437496_B10F_474B_8F6E_F19B4DA7C026_.wvu.PrintArea" localSheetId="0" hidden="1">cover!$A$1:$B$37</definedName>
    <definedName name="Z_DC437496_B10F_474B_8F6E_F19B4DA7C026_.wvu.PrintArea" localSheetId="2" hidden="1">'Form 8.1a (POU)'!$A$1:$O$3</definedName>
    <definedName name="Z_DC437496_B10F_474B_8F6E_F19B4DA7C026_.wvu.PrintArea" localSheetId="3" hidden="1">'Form 8.1b (bundled)'!$A$1:$O$45</definedName>
    <definedName name="Z_DC437496_B10F_474B_8F6E_F19B4DA7C026_.wvu.PrintArea" localSheetId="1" hidden="1">'FormList&amp;FilerInfo'!$A$1:$F$14</definedName>
  </definedNames>
  <calcPr calcId="14562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s>
</workbook>
</file>

<file path=xl/calcChain.xml><?xml version="1.0" encoding="utf-8"?>
<calcChain xmlns="http://schemas.openxmlformats.org/spreadsheetml/2006/main">
  <c r="F31" i="23" l="1"/>
  <c r="E31" i="23"/>
  <c r="F19" i="23"/>
  <c r="E19" i="23"/>
  <c r="F44" i="23"/>
  <c r="F45" i="23"/>
  <c r="E44" i="23"/>
  <c r="E45" i="23"/>
  <c r="D31" i="23"/>
  <c r="D44" i="23"/>
  <c r="D45" i="23"/>
  <c r="D19" i="23"/>
  <c r="A4" i="21"/>
  <c r="C44" i="23"/>
  <c r="B44" i="23"/>
  <c r="C31" i="23"/>
  <c r="B31" i="23"/>
  <c r="C19" i="23"/>
  <c r="B19" i="23"/>
  <c r="A4" i="23"/>
  <c r="B45" i="23"/>
  <c r="C45" i="23"/>
</calcChain>
</file>

<file path=xl/sharedStrings.xml><?xml version="1.0" encoding="utf-8"?>
<sst xmlns="http://schemas.openxmlformats.org/spreadsheetml/2006/main" count="165" uniqueCount="129">
  <si>
    <t>Please Enter the Following Information:</t>
  </si>
  <si>
    <t>Submittal Format</t>
  </si>
  <si>
    <t>Participant Name:</t>
  </si>
  <si>
    <t>Date Submitted:</t>
  </si>
  <si>
    <t>Contact Information:</t>
  </si>
  <si>
    <t>California Energy Commission</t>
  </si>
  <si>
    <t>Electricity Demand Forecast Forms</t>
  </si>
  <si>
    <t>To perform these assessments and forecasts, the Energy Commission may require submission of demand forecasts, resource plans, market assessments, and related outlooks from electric and natural gas utilities, transportation fuel and technology suppliers, and other market participants. PRC 25301(a)</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</si>
  <si>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b/>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t>
    </r>
  </si>
  <si>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</si>
  <si>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</si>
  <si>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</si>
  <si>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</si>
  <si>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</si>
  <si>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</si>
  <si>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</si>
  <si>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</si>
  <si>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</si>
  <si>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</si>
  <si>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Natural Gas Price Forecast</t>
  </si>
  <si>
    <t>Coal:</t>
  </si>
  <si>
    <t>Coal Price Forecast</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</si>
  <si>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</si>
  <si>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</si>
  <si>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</si>
  <si>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</si>
  <si>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</si>
  <si>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</si>
  <si>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</si>
  <si>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</si>
  <si>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</si>
  <si>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</si>
  <si>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</si>
  <si>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</si>
  <si>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</si>
  <si>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</si>
  <si>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</si>
  <si>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</si>
  <si>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</si>
  <si>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</si>
  <si>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</si>
  <si>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</si>
  <si>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</si>
  <si>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</si>
  <si>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</si>
  <si>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</si>
  <si>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California Solar Initiative</t>
  </si>
  <si>
    <t>All other public benefit programs</t>
  </si>
  <si>
    <t>OPERATING EXPENSES NOT ALREADY REPORTED</t>
  </si>
  <si>
    <t>CAPITAL IMPROVEMENT PROJECTS:</t>
  </si>
  <si>
    <t>GENERATION (PRODUCTION PLANT)</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</si>
  <si>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</si>
  <si>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</si>
  <si>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</si>
  <si>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</si>
  <si>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</si>
  <si>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</si>
  <si>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</si>
  <si>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</si>
  <si>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</si>
  <si>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</si>
  <si>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</si>
  <si>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</si>
  <si>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</si>
  <si>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</si>
  <si>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</si>
  <si>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</si>
  <si>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Form 8.1a (POU)</t>
  </si>
  <si>
    <t>Form 8.1b (Bundled)</t>
  </si>
  <si>
    <t>Form 8.1b (Direct Access)</t>
  </si>
  <si>
    <t>BUDGET APPROPRIATIONS OR ACTUAL COSTS AND COST PROJECTIONS BY MAJOR EXPENSE CATEGORY</t>
  </si>
  <si>
    <t>REVENUE REQUIREMENTS BY BUNDLED CUSTOMER CLASS</t>
  </si>
  <si>
    <t>REVENUE REQUIREMENTS FOR DIRECT ACCESS CUSTOMERS</t>
  </si>
  <si>
    <t>Entity to File Form</t>
  </si>
  <si>
    <t>IOU</t>
  </si>
  <si>
    <t>POU</t>
  </si>
  <si>
    <t>ESP</t>
  </si>
  <si>
    <t>X</t>
  </si>
  <si>
    <t>ENEFGY EFFICIENCY EXPENSES FROM PROCUREMENT BUDGET</t>
  </si>
  <si>
    <t>Data with no confidentiality request should be sent to:</t>
  </si>
  <si>
    <t>Revenue Requirements Allocation</t>
  </si>
  <si>
    <t>Forms 1 through 7 (all parts) and Form 8.2</t>
  </si>
  <si>
    <t>Form 8.1a and 8.1b</t>
  </si>
  <si>
    <t>The data do not need to be distributed to the IEPR service list.</t>
  </si>
  <si>
    <t>Due Dates:</t>
  </si>
  <si>
    <t xml:space="preserve">To expedite the forecast comparison and review process, an Excel template with formats for each form in 1, 2, 3, 7 and 8 is provided. While it is preferred that filers use this template, participants may provide these results in their own format as long as the equivalent information is provided and the information is clearly labeled. </t>
  </si>
  <si>
    <t xml:space="preserve">     California Energy Commission</t>
  </si>
  <si>
    <t xml:space="preserve">     Docket Office</t>
  </si>
  <si>
    <t xml:space="preserve">     Attn: Docket 13-IEP-1C</t>
  </si>
  <si>
    <t xml:space="preserve">     1516 Ninth Street, MS-4</t>
  </si>
  <si>
    <t xml:space="preserve">     Sacramento, CA 95814-5512</t>
  </si>
  <si>
    <t>2015 Integrated Energy Policy Report</t>
  </si>
  <si>
    <t>Parties are requested to submit an electronic file or compact disc containing:</t>
  </si>
  <si>
    <t>2010 to 2026 (in Nominal Dollars)</t>
  </si>
  <si>
    <t xml:space="preserve">reports on Forms 4 and 6 in Word or Acrobat. </t>
  </si>
  <si>
    <t xml:space="preserve">data from Forms 1, 2, 3, 7 and 8, and </t>
  </si>
  <si>
    <r>
      <t xml:space="preserve">or email to: </t>
    </r>
    <r>
      <rPr>
        <b/>
        <sz val="12"/>
        <color indexed="12"/>
        <rFont val="Arial"/>
        <family val="2"/>
      </rPr>
      <t>Docket@energy.state.ca.us</t>
    </r>
    <r>
      <rPr>
        <sz val="12"/>
        <rFont val="Arial"/>
        <family val="2"/>
      </rPr>
      <t>. Please include “</t>
    </r>
    <r>
      <rPr>
        <b/>
        <sz val="12"/>
        <rFont val="Arial"/>
        <family val="2"/>
      </rPr>
      <t>Docket #15-IEPR-03 Demand Forecast</t>
    </r>
    <r>
      <rPr>
        <sz val="12"/>
        <rFont val="Arial"/>
        <family val="2"/>
      </rPr>
      <t xml:space="preserve">”, in the subject line.
</t>
    </r>
  </si>
  <si>
    <r>
      <t xml:space="preserve">If you are requesting confidentiality, please review Appenidx A of </t>
    </r>
    <r>
      <rPr>
        <i/>
        <sz val="12"/>
        <rFont val="Arial"/>
        <family val="2"/>
      </rPr>
      <t>Forms and Instructions for Submitting Electricity Demand Forecasts</t>
    </r>
    <r>
      <rPr>
        <sz val="12"/>
        <rFont val="Arial"/>
        <family val="2"/>
      </rPr>
      <t>.</t>
    </r>
  </si>
  <si>
    <t>Docket Number 15-IEPR-03</t>
  </si>
  <si>
    <t>CCA</t>
  </si>
  <si>
    <t>2013 to 2026 (in Nominal Dollars)</t>
  </si>
  <si>
    <t xml:space="preserve">Forms 1.1a Retail Sales (2013-2014) </t>
  </si>
  <si>
    <t>Questions relating to the electricity demand forecast forms should be directed to Nick Fugate at (916)654-4219 or by email at Nicholas.Fugate@energy.ca.gov.</t>
  </si>
  <si>
    <t>GSN</t>
  </si>
  <si>
    <t>GSS</t>
  </si>
  <si>
    <t>GTOU1</t>
  </si>
  <si>
    <t>GTOU2</t>
  </si>
  <si>
    <t>GTOU3</t>
  </si>
  <si>
    <t>Ag</t>
  </si>
  <si>
    <t>Other</t>
  </si>
  <si>
    <t>Residential Non-Electric</t>
  </si>
  <si>
    <t>Residential Electric</t>
  </si>
  <si>
    <t>Sacramento Muncipal Utility District</t>
  </si>
  <si>
    <t>Nate Toyama</t>
  </si>
  <si>
    <t>6301 S Street</t>
  </si>
  <si>
    <t>916-732-6685</t>
  </si>
  <si>
    <t>nate.toyama@smud.org</t>
  </si>
  <si>
    <t>Notes:</t>
  </si>
  <si>
    <t xml:space="preserve"> </t>
  </si>
  <si>
    <t>Streetlight revenues for generation services for 2013 and 2014 include some lighting maintenance fees which for 2015-2017 are included in the distribution services revenue requirement.</t>
  </si>
  <si>
    <t>Revenue requirement allocation forecasts for 2015-2017 are based on the proposed rates in "Chief Executive Officer and General Manager's Report and Recommendations." SMUD,  April 2, 2015.</t>
  </si>
  <si>
    <t>This forms does not include revenue requirement allocation forecasts for 2018-2026 since the rate design for this period has not been proposed nor adopted by the SMUD Board of Directors.</t>
  </si>
  <si>
    <t>State, City, and county taxes are excluded from the historical and forecast data.</t>
  </si>
  <si>
    <t>Streetlight/Traffic Signals/Nightlights</t>
  </si>
  <si>
    <t>Revenue requirements allocation for 2013 and 2014 are based on SMUD's 21 Day Billing Cycle data for billed sales.</t>
  </si>
  <si>
    <t xml:space="preserve">Total Revenue Requirements </t>
  </si>
  <si>
    <t xml:space="preserve">Other revenue requirements for the forecast periods includes SMUD SB1 surcharge and Greenergy program contributions.  </t>
  </si>
  <si>
    <t>SB1 revenues for 2015-2017 assumes that SMUD does not exceed the $130 Million cap.</t>
  </si>
  <si>
    <t xml:space="preserve">For 2014, Residential other revenues for EAPR accounts includes discounts that are included in the generation and distribution revenue requirements for 2013 and for 2015-2017.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</si>
</sst>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d\-yy"/>
    <numFmt numFmtId="170" formatCode="#,##0.00&quot; $&quot;;\-#,##0.00&quot; $&quot;"/>
  </numFmts>
  <fonts count="32"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u/>
      <sz val="10"/>
      <color indexed="12"/>
      <name val="Arial"/>
      <family val="2"/>
    </font>
    <font>
      <b/>
      <sz val="8"/>
      <name val="Arial"/>
      <family val="2"/>
    </font>
    <font>
      <b/>
      <sz val="10"/>
      <name val="Arial"/>
      <family val="2"/>
    </font>
    <font>
      <b/>
      <sz val="12"/>
      <color indexed="9"/>
      <name val="Arial"/>
      <family val="2"/>
    </font>
    <font>
      <sz val="11"/>
      <name val="Arial"/>
      <family val="2"/>
    </font>
    <font>
      <sz val="12"/>
      <name val="Arial"/>
      <family val="2"/>
    </font>
    <font>
      <b/>
      <sz val="14"/>
      <name val="Arial"/>
      <family val="2"/>
    </font>
    <font>
      <b/>
      <sz val="14"/>
      <color indexed="56"/>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b/>
      <sz val="12"/>
      <color indexed="12"/>
      <name val="Arial"/>
      <family val="2"/>
    </font>
    <font>
      <i/>
      <sz val="12"/>
      <name val="Arial"/>
      <family val="2"/>
    </font>
    <font>
      <sz val="12"/>
      <color theme="1"/>
      <name val="Arial"/>
      <family val="2"/>
    </font>
    <font>
      <b/>
      <sz val="8"/>
      <color rgb="FFFF0000"/>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60"/>
        <bgColor indexed="64"/>
      </patternFill>
    </fill>
    <fill>
      <patternFill patternType="solid">
        <fgColor indexed="51"/>
        <bgColor indexed="64"/>
      </patternFill>
    </fill>
  </fills>
  <borders count="3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indexed="64"/>
      </left>
      <right style="medium">
        <color indexed="64"/>
      </right>
      <top style="thin">
        <color rgb="FF0070C0"/>
      </top>
      <bottom style="thin">
        <color rgb="FF0070C0"/>
      </bottom>
      <diagonal/>
    </border>
  </borders>
  <cellStyleXfs count="32">
    <xf numFmtId="0" fontId="0" fillId="0" borderId="0"/>
    <xf numFmtId="169" fontId="11" fillId="2" borderId="1">
      <alignment horizontal="center" vertical="center"/>
    </xf>
    <xf numFmtId="43" fontId="1"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8"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0" fontId="3" fillId="0" borderId="0">
      <protection locked="0"/>
    </xf>
    <xf numFmtId="170" fontId="3" fillId="0" borderId="0">
      <protection locked="0"/>
    </xf>
    <xf numFmtId="0" fontId="19" fillId="0" borderId="2" applyNumberFormat="0" applyFill="0" applyAlignment="0" applyProtection="0"/>
    <xf numFmtId="0" fontId="9" fillId="0" borderId="0" applyNumberFormat="0" applyFill="0" applyBorder="0" applyAlignment="0" applyProtection="0">
      <alignment vertical="top"/>
      <protection locked="0"/>
    </xf>
    <xf numFmtId="10" fontId="5" fillId="4" borderId="3" applyNumberFormat="0" applyBorder="0" applyAlignment="0" applyProtection="0"/>
    <xf numFmtId="37" fontId="20" fillId="0" borderId="0"/>
    <xf numFmtId="164" fontId="21" fillId="0" borderId="0"/>
    <xf numFmtId="0" fontId="3" fillId="0" borderId="0"/>
    <xf numFmtId="0" fontId="26" fillId="0" borderId="0"/>
    <xf numFmtId="0" fontId="30" fillId="0" borderId="0"/>
    <xf numFmtId="0" fontId="1" fillId="0" borderId="0"/>
    <xf numFmtId="0" fontId="3" fillId="0" borderId="0"/>
    <xf numFmtId="10" fontId="3" fillId="0" borderId="0" applyFont="0" applyFill="0" applyBorder="0" applyAlignment="0" applyProtection="0"/>
    <xf numFmtId="9" fontId="30"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2" fillId="0" borderId="2" applyProtection="0"/>
  </cellStyleXfs>
  <cellXfs count="195">
    <xf numFmtId="0" fontId="0" fillId="0" borderId="0" xfId="0"/>
    <xf numFmtId="0" fontId="10" fillId="0" borderId="0" xfId="0" applyFont="1"/>
    <xf numFmtId="0" fontId="15" fillId="0" borderId="5" xfId="0" applyFont="1" applyBorder="1" applyAlignment="1">
      <alignment horizontal="center" vertical="top"/>
    </xf>
    <xf numFmtId="0" fontId="0" fillId="0" borderId="6" xfId="0" applyBorder="1"/>
    <xf numFmtId="168" fontId="14" fillId="0" borderId="6" xfId="0" applyNumberFormat="1" applyFont="1" applyBorder="1" applyAlignment="1">
      <alignment horizontal="center" vertical="top" wrapText="1"/>
    </xf>
    <xf numFmtId="0" fontId="14" fillId="0" borderId="5" xfId="0" applyFont="1" applyBorder="1" applyAlignment="1">
      <alignment horizontal="right" vertical="top" wrapText="1"/>
    </xf>
    <xf numFmtId="0" fontId="14" fillId="0" borderId="5" xfId="0" applyFont="1" applyBorder="1" applyAlignment="1">
      <alignment vertical="top" wrapText="1"/>
    </xf>
    <xf numFmtId="0" fontId="0" fillId="0" borderId="6" xfId="0" applyBorder="1" applyAlignment="1"/>
    <xf numFmtId="0" fontId="3" fillId="0" borderId="0" xfId="21"/>
    <xf numFmtId="0" fontId="12" fillId="6" borderId="7" xfId="21" applyFont="1" applyFill="1" applyBorder="1" applyAlignment="1">
      <alignment vertical="top" wrapText="1"/>
    </xf>
    <xf numFmtId="0" fontId="12" fillId="6" borderId="8" xfId="21" applyFont="1" applyFill="1" applyBorder="1" applyAlignment="1">
      <alignment horizontal="center" vertical="top" wrapText="1"/>
    </xf>
    <xf numFmtId="0" fontId="12" fillId="6" borderId="9" xfId="21" applyFont="1" applyFill="1" applyBorder="1" applyAlignment="1">
      <alignment horizontal="center" vertical="top" wrapText="1"/>
    </xf>
    <xf numFmtId="0" fontId="8" fillId="7" borderId="7" xfId="21" applyFont="1" applyFill="1" applyBorder="1" applyAlignment="1">
      <alignment horizontal="left" vertical="top" wrapText="1"/>
    </xf>
    <xf numFmtId="0" fontId="6" fillId="7" borderId="8" xfId="21" applyFont="1" applyFill="1" applyBorder="1" applyAlignment="1">
      <alignment vertical="top" wrapText="1"/>
    </xf>
    <xf numFmtId="0" fontId="6" fillId="7" borderId="9" xfId="21" applyFont="1" applyFill="1" applyBorder="1" applyAlignment="1">
      <alignment vertical="top" wrapText="1"/>
    </xf>
    <xf numFmtId="0" fontId="8" fillId="3" borderId="7" xfId="21" applyFont="1" applyFill="1" applyBorder="1" applyAlignment="1">
      <alignment horizontal="left" vertical="top" wrapText="1"/>
    </xf>
    <xf numFmtId="0" fontId="6" fillId="3" borderId="8" xfId="21" applyFont="1" applyFill="1" applyBorder="1" applyAlignment="1">
      <alignment vertical="top" wrapText="1"/>
    </xf>
    <xf numFmtId="0" fontId="6" fillId="3" borderId="9" xfId="21" applyFont="1" applyFill="1" applyBorder="1" applyAlignment="1">
      <alignment vertical="top" wrapText="1"/>
    </xf>
    <xf numFmtId="0" fontId="8" fillId="0" borderId="7" xfId="21" applyFont="1" applyFill="1" applyBorder="1" applyAlignment="1">
      <alignment horizontal="left" vertical="top" wrapText="1"/>
    </xf>
    <xf numFmtId="0" fontId="8" fillId="7" borderId="10" xfId="21" applyFont="1" applyFill="1" applyBorder="1" applyAlignment="1">
      <alignment horizontal="right" vertical="top" wrapText="1"/>
    </xf>
    <xf numFmtId="0" fontId="6" fillId="0" borderId="10" xfId="21" applyFont="1" applyFill="1" applyBorder="1" applyAlignment="1">
      <alignment vertical="top" wrapText="1"/>
    </xf>
    <xf numFmtId="0" fontId="8" fillId="7" borderId="11" xfId="21" applyFont="1" applyFill="1" applyBorder="1" applyAlignment="1">
      <alignment horizontal="right" vertical="top" wrapText="1"/>
    </xf>
    <xf numFmtId="0" fontId="6" fillId="0" borderId="11" xfId="21" applyFont="1" applyFill="1" applyBorder="1" applyAlignment="1">
      <alignment vertical="top" wrapText="1"/>
    </xf>
    <xf numFmtId="0" fontId="8" fillId="7" borderId="12" xfId="21" applyFont="1" applyFill="1" applyBorder="1" applyAlignment="1">
      <alignment horizontal="right" vertical="top" wrapText="1"/>
    </xf>
    <xf numFmtId="0" fontId="6" fillId="7" borderId="12" xfId="21" applyFont="1" applyFill="1" applyBorder="1" applyAlignment="1">
      <alignment vertical="top" wrapText="1"/>
    </xf>
    <xf numFmtId="0" fontId="8" fillId="7" borderId="13" xfId="21" applyFont="1" applyFill="1" applyBorder="1" applyAlignment="1">
      <alignment horizontal="right" vertical="top" wrapText="1"/>
    </xf>
    <xf numFmtId="0" fontId="6" fillId="7" borderId="10" xfId="21" applyFont="1" applyFill="1" applyBorder="1" applyAlignment="1">
      <alignment vertical="top" wrapText="1"/>
    </xf>
    <xf numFmtId="0" fontId="6" fillId="7" borderId="11" xfId="21" applyFont="1" applyFill="1" applyBorder="1" applyAlignment="1">
      <alignment vertical="top" wrapText="1"/>
    </xf>
    <xf numFmtId="0" fontId="6" fillId="7" borderId="14" xfId="21" applyFont="1" applyFill="1" applyBorder="1" applyAlignment="1">
      <alignment vertical="top" wrapText="1"/>
    </xf>
    <xf numFmtId="0" fontId="8" fillId="8" borderId="11" xfId="21" applyFont="1" applyFill="1" applyBorder="1" applyAlignment="1">
      <alignment horizontal="right" vertical="top" wrapText="1"/>
    </xf>
    <xf numFmtId="0" fontId="6" fillId="8" borderId="13" xfId="21" applyFont="1" applyFill="1" applyBorder="1" applyAlignment="1">
      <alignment vertical="top" wrapText="1"/>
    </xf>
    <xf numFmtId="0" fontId="6" fillId="7" borderId="15" xfId="21" applyFont="1" applyFill="1" applyBorder="1" applyAlignment="1">
      <alignment vertical="top" wrapText="1"/>
    </xf>
    <xf numFmtId="0" fontId="8" fillId="8" borderId="13" xfId="21" applyFont="1" applyFill="1" applyBorder="1" applyAlignment="1">
      <alignment horizontal="right" vertical="top" wrapText="1"/>
    </xf>
    <xf numFmtId="0" fontId="6" fillId="8" borderId="11" xfId="21" applyFont="1" applyFill="1" applyBorder="1" applyAlignment="1">
      <alignment vertical="top" wrapText="1"/>
    </xf>
    <xf numFmtId="0" fontId="8" fillId="0" borderId="16" xfId="21" applyFont="1" applyBorder="1" applyAlignment="1">
      <alignment horizontal="left" vertical="top" wrapText="1"/>
    </xf>
    <xf numFmtId="0" fontId="6" fillId="0" borderId="15" xfId="21" applyFont="1" applyBorder="1" applyAlignment="1">
      <alignment vertical="top" wrapText="1"/>
    </xf>
    <xf numFmtId="0" fontId="8" fillId="0" borderId="12" xfId="21" applyFont="1" applyBorder="1" applyAlignment="1">
      <alignment horizontal="right" vertical="top" wrapText="1"/>
    </xf>
    <xf numFmtId="0" fontId="6" fillId="0" borderId="17" xfId="21" applyFont="1" applyBorder="1" applyAlignment="1">
      <alignment vertical="top" wrapText="1"/>
    </xf>
    <xf numFmtId="0" fontId="6" fillId="0" borderId="12" xfId="21" applyFont="1" applyBorder="1" applyAlignment="1">
      <alignment vertical="top" wrapText="1"/>
    </xf>
    <xf numFmtId="0" fontId="8" fillId="0" borderId="14" xfId="21" applyFont="1" applyBorder="1" applyAlignment="1">
      <alignment horizontal="right" vertical="top" wrapText="1"/>
    </xf>
    <xf numFmtId="0" fontId="8" fillId="0" borderId="13" xfId="21" applyFont="1" applyBorder="1" applyAlignment="1">
      <alignment horizontal="right" vertical="top" wrapText="1"/>
    </xf>
    <xf numFmtId="0" fontId="8" fillId="0" borderId="18" xfId="21" applyFont="1" applyBorder="1" applyAlignment="1">
      <alignment horizontal="left" vertical="top" wrapText="1"/>
    </xf>
    <xf numFmtId="0" fontId="8" fillId="0" borderId="19" xfId="21" applyFont="1" applyBorder="1" applyAlignment="1">
      <alignment horizontal="left" vertical="top" wrapText="1"/>
    </xf>
    <xf numFmtId="0" fontId="8" fillId="0" borderId="10" xfId="21" applyFont="1" applyBorder="1" applyAlignment="1">
      <alignment horizontal="right" vertical="top" wrapText="1"/>
    </xf>
    <xf numFmtId="0" fontId="8" fillId="0" borderId="11" xfId="21" applyFont="1" applyBorder="1" applyAlignment="1">
      <alignment horizontal="right" vertical="top" wrapText="1"/>
    </xf>
    <xf numFmtId="0" fontId="8" fillId="3" borderId="18" xfId="21" applyFont="1" applyFill="1" applyBorder="1" applyAlignment="1">
      <alignment horizontal="left" vertical="top" wrapText="1"/>
    </xf>
    <xf numFmtId="0" fontId="8" fillId="0" borderId="10" xfId="21" applyFont="1" applyFill="1" applyBorder="1" applyAlignment="1">
      <alignment horizontal="right" vertical="top" wrapText="1"/>
    </xf>
    <xf numFmtId="0" fontId="8" fillId="0" borderId="14" xfId="21" applyFont="1" applyFill="1" applyBorder="1" applyAlignment="1">
      <alignment horizontal="right" vertical="top" wrapText="1"/>
    </xf>
    <xf numFmtId="0" fontId="8" fillId="0" borderId="15" xfId="21" applyFont="1" applyFill="1" applyBorder="1" applyAlignment="1">
      <alignment horizontal="right" vertical="top" wrapText="1"/>
    </xf>
    <xf numFmtId="0" fontId="8" fillId="0" borderId="18" xfId="21" applyFont="1" applyFill="1" applyBorder="1" applyAlignment="1">
      <alignment horizontal="left" vertical="top" wrapText="1"/>
    </xf>
    <xf numFmtId="0" fontId="6" fillId="0" borderId="18" xfId="21" applyFont="1" applyFill="1" applyBorder="1" applyAlignment="1">
      <alignment vertical="top" wrapText="1"/>
    </xf>
    <xf numFmtId="0" fontId="8" fillId="0" borderId="8" xfId="21" applyFont="1" applyFill="1" applyBorder="1" applyAlignment="1">
      <alignment horizontal="left" vertical="top" wrapText="1"/>
    </xf>
    <xf numFmtId="0" fontId="8" fillId="0" borderId="20" xfId="21" applyFont="1" applyFill="1" applyBorder="1" applyAlignment="1">
      <alignment horizontal="right" vertical="top" wrapText="1"/>
    </xf>
    <xf numFmtId="0" fontId="8" fillId="0" borderId="10" xfId="21" applyFont="1" applyBorder="1" applyAlignment="1">
      <alignment horizontal="left" vertical="top" wrapText="1"/>
    </xf>
    <xf numFmtId="0" fontId="8" fillId="0" borderId="14" xfId="21" applyFont="1" applyBorder="1" applyAlignment="1">
      <alignment horizontal="left" vertical="top" wrapText="1"/>
    </xf>
    <xf numFmtId="0" fontId="8" fillId="0" borderId="13" xfId="21" applyFont="1" applyBorder="1" applyAlignment="1">
      <alignment horizontal="left" vertical="top" wrapText="1"/>
    </xf>
    <xf numFmtId="0" fontId="12" fillId="6" borderId="18" xfId="21" applyFont="1" applyFill="1" applyBorder="1" applyAlignment="1">
      <alignment vertical="top" wrapText="1"/>
    </xf>
    <xf numFmtId="0" fontId="12" fillId="6" borderId="18" xfId="21" applyFont="1" applyFill="1" applyBorder="1"/>
    <xf numFmtId="0" fontId="2" fillId="9" borderId="5" xfId="21" applyFont="1" applyFill="1" applyBorder="1" applyAlignment="1">
      <alignment horizontal="right" vertical="top" wrapText="1"/>
    </xf>
    <xf numFmtId="0" fontId="3" fillId="9" borderId="0" xfId="21" applyFont="1" applyFill="1" applyBorder="1" applyAlignment="1">
      <alignment vertical="top" wrapText="1"/>
    </xf>
    <xf numFmtId="0" fontId="3" fillId="9" borderId="6" xfId="21" applyFont="1" applyFill="1" applyBorder="1" applyAlignment="1">
      <alignment vertical="top" wrapText="1"/>
    </xf>
    <xf numFmtId="0" fontId="15" fillId="3" borderId="7" xfId="21" applyFont="1" applyFill="1" applyBorder="1" applyAlignment="1">
      <alignment vertical="top" shrinkToFit="1"/>
    </xf>
    <xf numFmtId="0" fontId="3" fillId="10" borderId="0" xfId="21" applyFont="1" applyFill="1"/>
    <xf numFmtId="0" fontId="3" fillId="0" borderId="0" xfId="21" applyFont="1"/>
    <xf numFmtId="0" fontId="15" fillId="10" borderId="0" xfId="21" applyFont="1" applyFill="1" applyAlignment="1">
      <alignment vertical="top"/>
    </xf>
    <xf numFmtId="0" fontId="8" fillId="10" borderId="21" xfId="21" applyFont="1" applyFill="1" applyBorder="1" applyAlignment="1">
      <alignment vertical="top" wrapText="1"/>
    </xf>
    <xf numFmtId="0" fontId="23" fillId="10" borderId="21" xfId="21" applyFont="1" applyFill="1" applyBorder="1" applyAlignment="1"/>
    <xf numFmtId="0" fontId="24" fillId="3" borderId="22" xfId="21" applyFont="1" applyFill="1" applyBorder="1" applyAlignment="1">
      <alignment vertical="top" wrapText="1"/>
    </xf>
    <xf numFmtId="0" fontId="6" fillId="3" borderId="19" xfId="21" applyFont="1" applyFill="1" applyBorder="1" applyAlignment="1">
      <alignment vertical="top" wrapText="1"/>
    </xf>
    <xf numFmtId="0" fontId="24" fillId="0" borderId="22" xfId="21" applyFont="1" applyFill="1" applyBorder="1" applyAlignment="1">
      <alignment vertical="top" shrinkToFit="1"/>
    </xf>
    <xf numFmtId="0" fontId="6" fillId="0" borderId="23" xfId="21" applyFont="1" applyBorder="1" applyAlignment="1">
      <alignment vertical="top" wrapText="1"/>
    </xf>
    <xf numFmtId="0" fontId="6" fillId="3" borderId="0" xfId="21" applyFont="1" applyFill="1" applyBorder="1" applyAlignment="1">
      <alignment vertical="top" wrapText="1"/>
    </xf>
    <xf numFmtId="0" fontId="24" fillId="3" borderId="18" xfId="21" applyFont="1" applyFill="1" applyBorder="1" applyAlignment="1">
      <alignment vertical="top" wrapText="1"/>
    </xf>
    <xf numFmtId="0" fontId="8" fillId="0" borderId="24" xfId="21" applyFont="1" applyBorder="1" applyAlignment="1">
      <alignment vertical="top" wrapText="1"/>
    </xf>
    <xf numFmtId="0" fontId="2" fillId="0" borderId="18" xfId="21" applyFont="1" applyFill="1" applyBorder="1" applyAlignment="1">
      <alignment vertical="top" wrapText="1"/>
    </xf>
    <xf numFmtId="0" fontId="3" fillId="0" borderId="0" xfId="21" applyFont="1" applyBorder="1"/>
    <xf numFmtId="0" fontId="8" fillId="0" borderId="5" xfId="0" applyFont="1" applyBorder="1" applyAlignment="1">
      <alignment horizontal="right" vertical="top" wrapText="1"/>
    </xf>
    <xf numFmtId="168" fontId="8" fillId="0" borderId="6" xfId="0" applyNumberFormat="1" applyFont="1" applyBorder="1" applyAlignment="1">
      <alignment horizontal="center" vertical="top" wrapText="1"/>
    </xf>
    <xf numFmtId="0" fontId="10" fillId="0" borderId="0" xfId="21"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5" applyNumberFormat="1" applyFont="1" applyFill="1" applyBorder="1" applyAlignment="1">
      <alignment horizontal="center"/>
    </xf>
    <xf numFmtId="15" fontId="0" fillId="0" borderId="0" xfId="0" applyNumberFormat="1" applyFill="1" applyBorder="1" applyAlignment="1">
      <alignment horizontal="center"/>
    </xf>
    <xf numFmtId="0" fontId="16" fillId="0" borderId="25" xfId="0" applyFont="1" applyFill="1" applyBorder="1"/>
    <xf numFmtId="0" fontId="0" fillId="0" borderId="19" xfId="0" applyFill="1" applyBorder="1"/>
    <xf numFmtId="0" fontId="0" fillId="0" borderId="26" xfId="0" applyFill="1" applyBorder="1"/>
    <xf numFmtId="6" fontId="2" fillId="0" borderId="5" xfId="25" applyNumberFormat="1" applyFont="1" applyFill="1" applyBorder="1"/>
    <xf numFmtId="0" fontId="0" fillId="0" borderId="6" xfId="0" applyFill="1" applyBorder="1"/>
    <xf numFmtId="0" fontId="2" fillId="0" borderId="5" xfId="0" applyFont="1" applyFill="1" applyBorder="1"/>
    <xf numFmtId="0" fontId="4" fillId="0" borderId="5" xfId="0" applyFont="1" applyFill="1" applyBorder="1"/>
    <xf numFmtId="0" fontId="4" fillId="0" borderId="22" xfId="0" applyFont="1" applyFill="1" applyBorder="1"/>
    <xf numFmtId="0" fontId="0" fillId="0" borderId="21" xfId="0" applyFill="1" applyBorder="1"/>
    <xf numFmtId="0" fontId="0" fillId="0" borderId="27" xfId="0" applyFill="1" applyBorder="1"/>
    <xf numFmtId="0" fontId="0" fillId="0" borderId="30" xfId="0" applyFill="1" applyBorder="1" applyAlignment="1">
      <alignment horizontal="center"/>
    </xf>
    <xf numFmtId="0" fontId="1" fillId="0" borderId="30" xfId="0" applyFont="1" applyFill="1" applyBorder="1"/>
    <xf numFmtId="0" fontId="27" fillId="0" borderId="0" xfId="0" applyFont="1"/>
    <xf numFmtId="0" fontId="15" fillId="10" borderId="0" xfId="21" applyFont="1" applyFill="1" applyAlignment="1">
      <alignment vertical="top" wrapText="1"/>
    </xf>
    <xf numFmtId="0" fontId="8" fillId="0" borderId="5" xfId="0" applyFont="1" applyBorder="1" applyAlignment="1">
      <alignment horizontal="left" vertical="top" wrapText="1"/>
    </xf>
    <xf numFmtId="0" fontId="3" fillId="0" borderId="19" xfId="21" applyFont="1" applyFill="1" applyBorder="1"/>
    <xf numFmtId="0" fontId="3" fillId="0" borderId="26" xfId="21" applyFont="1" applyFill="1" applyBorder="1"/>
    <xf numFmtId="0" fontId="3" fillId="0" borderId="0" xfId="21" applyFont="1" applyFill="1" applyBorder="1"/>
    <xf numFmtId="0" fontId="3" fillId="0" borderId="6" xfId="21" applyFont="1" applyFill="1" applyBorder="1"/>
    <xf numFmtId="0" fontId="8" fillId="0" borderId="5" xfId="21" applyFont="1" applyFill="1" applyBorder="1" applyAlignment="1">
      <alignment horizontal="left"/>
    </xf>
    <xf numFmtId="0" fontId="15" fillId="0" borderId="5" xfId="21" applyFont="1" applyFill="1" applyBorder="1" applyAlignment="1">
      <alignment vertical="top" wrapText="1"/>
    </xf>
    <xf numFmtId="0" fontId="25" fillId="0" borderId="25" xfId="21" applyFont="1" applyFill="1" applyBorder="1" applyAlignment="1">
      <alignment horizontal="left"/>
    </xf>
    <xf numFmtId="0" fontId="2" fillId="0" borderId="21" xfId="21" applyFont="1" applyFill="1" applyBorder="1" applyAlignment="1">
      <alignment vertical="top" wrapText="1"/>
    </xf>
    <xf numFmtId="0" fontId="2" fillId="0" borderId="27" xfId="21" applyFont="1" applyFill="1" applyBorder="1" applyAlignment="1">
      <alignment vertical="top" wrapText="1"/>
    </xf>
    <xf numFmtId="0" fontId="8" fillId="0" borderId="18" xfId="21" applyFont="1" applyFill="1" applyBorder="1" applyAlignment="1">
      <alignment horizontal="center" vertical="center" wrapText="1"/>
    </xf>
    <xf numFmtId="0" fontId="6" fillId="0" borderId="5" xfId="0" applyFont="1" applyBorder="1" applyAlignment="1">
      <alignment vertical="top" wrapText="1"/>
    </xf>
    <xf numFmtId="0" fontId="31" fillId="0" borderId="0" xfId="0" applyFont="1"/>
    <xf numFmtId="0" fontId="6" fillId="0" borderId="28" xfId="21" applyFont="1" applyBorder="1" applyAlignment="1">
      <alignment vertical="top" wrapText="1"/>
    </xf>
    <xf numFmtId="0" fontId="1" fillId="0" borderId="31" xfId="21" applyFont="1" applyFill="1" applyBorder="1" applyAlignment="1">
      <alignment horizontal="center"/>
    </xf>
    <xf numFmtId="0" fontId="0" fillId="0" borderId="31" xfId="0" applyFill="1" applyBorder="1" applyAlignment="1">
      <alignment horizontal="center"/>
    </xf>
    <xf numFmtId="0" fontId="1" fillId="0" borderId="32" xfId="21" applyFont="1" applyFill="1" applyBorder="1" applyAlignment="1">
      <alignment horizontal="center"/>
    </xf>
    <xf numFmtId="0" fontId="10" fillId="0" borderId="16" xfId="21" applyFont="1" applyFill="1" applyBorder="1" applyAlignment="1">
      <alignment horizontal="center" vertical="top" wrapText="1"/>
    </xf>
    <xf numFmtId="0" fontId="1" fillId="0" borderId="33" xfId="21" applyFont="1" applyFill="1" applyBorder="1" applyAlignment="1">
      <alignment horizontal="center"/>
    </xf>
    <xf numFmtId="0" fontId="24" fillId="3" borderId="25" xfId="21" applyFont="1" applyFill="1" applyBorder="1" applyAlignment="1">
      <alignment vertical="top" wrapText="1"/>
    </xf>
    <xf numFmtId="165" fontId="3" fillId="10" borderId="0" xfId="2" applyNumberFormat="1" applyFont="1" applyFill="1"/>
    <xf numFmtId="165" fontId="8" fillId="10" borderId="21" xfId="2" applyNumberFormat="1" applyFont="1" applyFill="1" applyBorder="1" applyAlignment="1">
      <alignment vertical="top" wrapText="1"/>
    </xf>
    <xf numFmtId="165" fontId="6" fillId="3" borderId="19" xfId="2" applyNumberFormat="1" applyFont="1" applyFill="1" applyBorder="1" applyAlignment="1">
      <alignment vertical="top" wrapText="1"/>
    </xf>
    <xf numFmtId="165" fontId="6" fillId="0" borderId="23" xfId="2" applyNumberFormat="1" applyFont="1" applyBorder="1" applyAlignment="1">
      <alignment vertical="top" wrapText="1"/>
    </xf>
    <xf numFmtId="165" fontId="6" fillId="3" borderId="0" xfId="2" applyNumberFormat="1" applyFont="1" applyFill="1" applyBorder="1" applyAlignment="1">
      <alignment vertical="top" wrapText="1"/>
    </xf>
    <xf numFmtId="165" fontId="3" fillId="0" borderId="0" xfId="2" applyNumberFormat="1" applyFont="1"/>
    <xf numFmtId="0" fontId="6" fillId="0" borderId="0" xfId="21" applyFont="1" applyFill="1" applyBorder="1" applyAlignment="1">
      <alignment vertical="top" wrapText="1"/>
    </xf>
    <xf numFmtId="0" fontId="13" fillId="0" borderId="0" xfId="21" applyFont="1" applyFill="1" applyBorder="1" applyAlignment="1">
      <alignment horizontal="right" vertical="top" wrapText="1"/>
    </xf>
    <xf numFmtId="165" fontId="6" fillId="0" borderId="0" xfId="2" applyNumberFormat="1" applyFont="1" applyFill="1" applyBorder="1" applyAlignment="1">
      <alignment vertical="top" wrapText="1"/>
    </xf>
    <xf numFmtId="0" fontId="13" fillId="0" borderId="0" xfId="0" applyFont="1" applyFill="1" applyBorder="1" applyAlignment="1">
      <alignment horizontal="right"/>
    </xf>
    <xf numFmtId="165" fontId="13" fillId="0" borderId="0" xfId="2" applyNumberFormat="1" applyFont="1" applyFill="1" applyBorder="1"/>
    <xf numFmtId="0" fontId="24" fillId="3" borderId="5" xfId="21" applyFont="1" applyFill="1" applyBorder="1" applyAlignment="1">
      <alignment vertical="top" wrapText="1"/>
    </xf>
    <xf numFmtId="0" fontId="6" fillId="0" borderId="7" xfId="21" applyFont="1" applyBorder="1" applyAlignment="1">
      <alignment vertical="top" wrapText="1"/>
    </xf>
    <xf numFmtId="0" fontId="2" fillId="0" borderId="7" xfId="21" applyFont="1" applyFill="1" applyBorder="1" applyAlignment="1">
      <alignment vertical="top" wrapText="1"/>
    </xf>
    <xf numFmtId="0" fontId="8" fillId="0" borderId="22" xfId="21" applyFont="1" applyBorder="1" applyAlignment="1">
      <alignment vertical="top" wrapText="1"/>
    </xf>
    <xf numFmtId="0" fontId="2" fillId="0" borderId="0" xfId="21" applyFont="1" applyBorder="1"/>
    <xf numFmtId="0" fontId="2" fillId="0" borderId="18" xfId="21" applyFont="1" applyBorder="1" applyAlignment="1">
      <alignment vertical="top" wrapText="1"/>
    </xf>
    <xf numFmtId="0" fontId="24" fillId="3" borderId="15" xfId="21" applyFont="1" applyFill="1" applyBorder="1" applyAlignment="1">
      <alignment vertical="top" wrapText="1"/>
    </xf>
    <xf numFmtId="0" fontId="2" fillId="0" borderId="18" xfId="21" applyFont="1" applyBorder="1" applyAlignment="1">
      <alignment horizontal="center" vertical="top" wrapText="1"/>
    </xf>
    <xf numFmtId="0" fontId="2" fillId="0" borderId="18" xfId="21" applyFont="1" applyFill="1" applyBorder="1" applyAlignment="1">
      <alignment horizontal="center" vertical="top" wrapText="1"/>
    </xf>
    <xf numFmtId="0" fontId="8" fillId="0" borderId="13" xfId="21" applyFont="1" applyFill="1" applyBorder="1" applyAlignment="1">
      <alignment horizontal="right" vertical="top" wrapText="1"/>
    </xf>
    <xf numFmtId="165" fontId="6" fillId="0" borderId="10" xfId="2" applyNumberFormat="1" applyFont="1" applyFill="1" applyBorder="1" applyAlignment="1">
      <alignment vertical="top" wrapText="1"/>
    </xf>
    <xf numFmtId="165" fontId="6" fillId="7" borderId="13" xfId="2" applyNumberFormat="1" applyFont="1" applyFill="1" applyBorder="1" applyAlignment="1">
      <alignment vertical="top" wrapText="1"/>
    </xf>
    <xf numFmtId="165" fontId="6" fillId="0" borderId="10" xfId="2" applyNumberFormat="1" applyFont="1" applyBorder="1" applyAlignment="1">
      <alignment vertical="top" wrapText="1"/>
    </xf>
    <xf numFmtId="165" fontId="6" fillId="0" borderId="11" xfId="2" applyNumberFormat="1" applyFont="1" applyBorder="1" applyAlignment="1">
      <alignment vertical="top" wrapText="1"/>
    </xf>
    <xf numFmtId="165" fontId="6" fillId="0" borderId="29" xfId="2" applyNumberFormat="1" applyFont="1" applyBorder="1" applyAlignment="1">
      <alignment vertical="top" wrapText="1"/>
    </xf>
    <xf numFmtId="165" fontId="6" fillId="7" borderId="19" xfId="21" applyNumberFormat="1" applyFont="1" applyFill="1" applyBorder="1" applyAlignment="1">
      <alignment vertical="top" wrapText="1"/>
    </xf>
    <xf numFmtId="165" fontId="6" fillId="0" borderId="18" xfId="2" applyNumberFormat="1" applyFont="1" applyBorder="1" applyAlignment="1">
      <alignment vertical="top" wrapText="1"/>
    </xf>
    <xf numFmtId="165" fontId="6" fillId="0" borderId="14" xfId="2" applyNumberFormat="1" applyFont="1" applyFill="1" applyBorder="1" applyAlignment="1">
      <alignment vertical="top" wrapText="1"/>
    </xf>
    <xf numFmtId="165" fontId="6" fillId="0" borderId="15" xfId="2" applyNumberFormat="1" applyFont="1" applyFill="1" applyBorder="1" applyAlignment="1">
      <alignment vertical="top" wrapText="1"/>
    </xf>
    <xf numFmtId="3" fontId="6" fillId="0" borderId="18" xfId="21" applyNumberFormat="1" applyFont="1" applyFill="1" applyBorder="1" applyAlignment="1">
      <alignment vertical="top" wrapText="1"/>
    </xf>
    <xf numFmtId="165" fontId="6" fillId="0" borderId="18" xfId="2" applyNumberFormat="1" applyFont="1" applyFill="1" applyBorder="1" applyAlignment="1">
      <alignment vertical="top" wrapText="1"/>
    </xf>
    <xf numFmtId="3" fontId="6" fillId="0" borderId="10" xfId="21" applyNumberFormat="1" applyFont="1" applyFill="1" applyBorder="1" applyAlignment="1">
      <alignment vertical="top" wrapText="1"/>
    </xf>
    <xf numFmtId="165" fontId="6" fillId="0" borderId="17" xfId="2" applyNumberFormat="1" applyFont="1" applyBorder="1" applyAlignment="1">
      <alignment vertical="top" wrapText="1"/>
    </xf>
    <xf numFmtId="0" fontId="8" fillId="6" borderId="8" xfId="21" applyFont="1" applyFill="1" applyBorder="1" applyAlignment="1">
      <alignment horizontal="center" vertical="top" wrapText="1"/>
    </xf>
    <xf numFmtId="0" fontId="8" fillId="6" borderId="9" xfId="21" applyFont="1" applyFill="1" applyBorder="1" applyAlignment="1">
      <alignment horizontal="center" vertical="top" wrapText="1"/>
    </xf>
    <xf numFmtId="165" fontId="6" fillId="0" borderId="14" xfId="2" applyNumberFormat="1" applyFont="1" applyBorder="1" applyAlignment="1">
      <alignment vertical="top" wrapText="1"/>
    </xf>
    <xf numFmtId="165" fontId="6" fillId="0" borderId="13" xfId="2" applyNumberFormat="1" applyFont="1" applyBorder="1" applyAlignment="1">
      <alignment vertical="top" wrapText="1"/>
    </xf>
    <xf numFmtId="165" fontId="8" fillId="0" borderId="18" xfId="2" applyNumberFormat="1" applyFont="1" applyFill="1" applyBorder="1" applyAlignment="1">
      <alignment horizontal="center" vertical="top" wrapText="1"/>
    </xf>
    <xf numFmtId="0" fontId="8" fillId="0" borderId="18" xfId="21" applyFont="1" applyFill="1" applyBorder="1" applyAlignment="1">
      <alignment horizontal="center" vertical="top" wrapText="1"/>
    </xf>
    <xf numFmtId="165" fontId="24" fillId="0" borderId="18" xfId="2" applyNumberFormat="1" applyFont="1" applyBorder="1" applyAlignment="1">
      <alignment horizontal="right" vertical="center" wrapText="1"/>
    </xf>
    <xf numFmtId="15" fontId="1" fillId="0" borderId="0" xfId="0" applyNumberFormat="1" applyFont="1" applyFill="1" applyBorder="1" applyAlignment="1">
      <alignment horizontal="center"/>
    </xf>
    <xf numFmtId="15" fontId="9" fillId="0" borderId="21" xfId="17" applyNumberFormat="1" applyFill="1" applyBorder="1" applyAlignment="1" applyProtection="1">
      <alignment horizontal="center"/>
    </xf>
    <xf numFmtId="0" fontId="8" fillId="0" borderId="15" xfId="2" applyNumberFormat="1" applyFont="1" applyBorder="1" applyAlignment="1">
      <alignment horizontal="center" vertical="top" wrapText="1"/>
    </xf>
    <xf numFmtId="0" fontId="8" fillId="0" borderId="6" xfId="2" applyNumberFormat="1" applyFont="1" applyBorder="1" applyAlignment="1">
      <alignment horizontal="center" vertical="top" wrapText="1"/>
    </xf>
    <xf numFmtId="0" fontId="8" fillId="0" borderId="15" xfId="21" applyNumberFormat="1" applyFont="1" applyBorder="1" applyAlignment="1">
      <alignment horizontal="center" vertical="top" wrapText="1"/>
    </xf>
    <xf numFmtId="0" fontId="8" fillId="0" borderId="6" xfId="21" applyNumberFormat="1" applyFont="1" applyBorder="1" applyAlignment="1">
      <alignment horizontal="center" vertical="top" wrapText="1"/>
    </xf>
    <xf numFmtId="0" fontId="8" fillId="0" borderId="0" xfId="21" applyNumberFormat="1" applyFont="1" applyBorder="1" applyAlignment="1">
      <alignment horizontal="center" vertical="top" wrapText="1"/>
    </xf>
    <xf numFmtId="165" fontId="6" fillId="0" borderId="0" xfId="2" applyNumberFormat="1" applyFont="1" applyFill="1" applyBorder="1"/>
    <xf numFmtId="165" fontId="6" fillId="0" borderId="0" xfId="2" applyNumberFormat="1" applyFont="1" applyFill="1" applyBorder="1" applyAlignment="1">
      <alignment horizontal="center" vertical="center"/>
    </xf>
    <xf numFmtId="165" fontId="1" fillId="0" borderId="0" xfId="2" applyNumberFormat="1" applyFont="1" applyFill="1" applyBorder="1" applyAlignment="1">
      <alignment horizontal="center" vertical="center"/>
    </xf>
    <xf numFmtId="165" fontId="3" fillId="0" borderId="18" xfId="2" applyNumberFormat="1" applyFont="1" applyBorder="1" applyAlignment="1">
      <alignment vertical="top" wrapText="1"/>
    </xf>
    <xf numFmtId="165" fontId="3" fillId="0" borderId="18" xfId="2" applyNumberFormat="1" applyFont="1" applyFill="1" applyBorder="1" applyAlignment="1">
      <alignment vertical="top" wrapText="1"/>
    </xf>
    <xf numFmtId="165" fontId="6" fillId="0" borderId="24" xfId="2" applyNumberFormat="1" applyFont="1" applyBorder="1" applyAlignment="1">
      <alignment vertical="top" wrapText="1"/>
    </xf>
    <xf numFmtId="43" fontId="3" fillId="0" borderId="0" xfId="21" applyNumberFormat="1" applyFont="1"/>
    <xf numFmtId="0" fontId="14" fillId="0" borderId="5" xfId="0" applyFont="1" applyBorder="1" applyAlignment="1">
      <alignment vertical="top" wrapText="1"/>
    </xf>
    <xf numFmtId="0" fontId="0" fillId="0" borderId="6" xfId="0" applyBorder="1" applyAlignment="1"/>
    <xf numFmtId="0" fontId="6" fillId="0" borderId="22" xfId="0" applyFont="1" applyBorder="1" applyAlignment="1">
      <alignment wrapText="1"/>
    </xf>
    <xf numFmtId="0" fontId="6" fillId="0" borderId="27" xfId="0" applyFont="1" applyBorder="1" applyAlignment="1">
      <alignment wrapText="1"/>
    </xf>
    <xf numFmtId="0" fontId="15" fillId="0" borderId="5" xfId="0" applyFont="1" applyBorder="1" applyAlignment="1">
      <alignment horizontal="center" vertical="top"/>
    </xf>
    <xf numFmtId="0" fontId="6" fillId="0" borderId="5" xfId="0" applyFont="1" applyBorder="1" applyAlignment="1">
      <alignment vertical="top" wrapText="1"/>
    </xf>
    <xf numFmtId="0" fontId="6" fillId="0" borderId="5" xfId="0" applyFont="1" applyFill="1" applyBorder="1" applyAlignment="1">
      <alignment vertical="top" wrapText="1"/>
    </xf>
    <xf numFmtId="0" fontId="1" fillId="0" borderId="6" xfId="0" applyFont="1" applyFill="1" applyBorder="1" applyAlignment="1"/>
    <xf numFmtId="0" fontId="6" fillId="0" borderId="5" xfId="0" applyFont="1" applyBorder="1" applyAlignment="1">
      <alignment horizontal="left" vertical="top" wrapText="1"/>
    </xf>
    <xf numFmtId="0" fontId="14" fillId="0" borderId="6" xfId="0" applyFont="1" applyBorder="1" applyAlignment="1">
      <alignment horizontal="left" vertical="top" wrapText="1"/>
    </xf>
    <xf numFmtId="0" fontId="15" fillId="0" borderId="6" xfId="0" applyFont="1" applyBorder="1" applyAlignment="1">
      <alignment horizontal="center" vertical="top"/>
    </xf>
    <xf numFmtId="0" fontId="15" fillId="0" borderId="5" xfId="0" applyFont="1" applyFill="1" applyBorder="1" applyAlignment="1">
      <alignment horizontal="center" vertical="top"/>
    </xf>
    <xf numFmtId="0" fontId="15" fillId="0" borderId="6" xfId="0" applyFont="1" applyFill="1" applyBorder="1" applyAlignment="1">
      <alignment horizontal="center" vertical="top"/>
    </xf>
    <xf numFmtId="0" fontId="25" fillId="0" borderId="25" xfId="0" applyFont="1" applyBorder="1" applyAlignment="1">
      <alignment horizontal="center" vertical="top"/>
    </xf>
    <xf numFmtId="0" fontId="25" fillId="0" borderId="26" xfId="0" applyFont="1" applyBorder="1" applyAlignment="1">
      <alignment horizontal="center" vertical="top"/>
    </xf>
    <xf numFmtId="0" fontId="10" fillId="0" borderId="0" xfId="21" applyFont="1" applyFill="1" applyBorder="1" applyAlignment="1">
      <alignment horizontal="center" vertical="top" wrapText="1"/>
    </xf>
    <xf numFmtId="0" fontId="0" fillId="0" borderId="0" xfId="0" applyFill="1" applyAlignment="1"/>
    <xf numFmtId="0" fontId="8" fillId="0" borderId="7" xfId="21" applyFont="1" applyFill="1" applyBorder="1" applyAlignment="1">
      <alignment horizontal="left" vertical="top" wrapText="1"/>
    </xf>
    <xf numFmtId="0" fontId="3" fillId="0" borderId="8" xfId="21" applyBorder="1" applyAlignment="1">
      <alignment vertical="top" wrapText="1"/>
    </xf>
    <xf numFmtId="0" fontId="3" fillId="0" borderId="8" xfId="21" applyBorder="1" applyAlignment="1"/>
    <xf numFmtId="0" fontId="3" fillId="0" borderId="9" xfId="21" applyBorder="1" applyAlignment="1"/>
  </cellXfs>
  <cellStyles count="32">
    <cellStyle name="Actual Date" xfId="1"/>
    <cellStyle name="Comma" xfId="2" builtinId="3"/>
    <cellStyle name="Comma 2" xfId="3"/>
    <cellStyle name="Comma 3" xfId="4"/>
    <cellStyle name="Comma0" xfId="5"/>
    <cellStyle name="Currency 2" xfId="6"/>
    <cellStyle name="Currency0" xfId="7"/>
    <cellStyle name="Date" xfId="8"/>
    <cellStyle name="Fixed" xfId="9"/>
    <cellStyle name="Grey" xfId="10"/>
    <cellStyle name="HEADER" xfId="11"/>
    <cellStyle name="Heading 1" xfId="12" builtinId="16" customBuiltin="1"/>
    <cellStyle name="Heading 2" xfId="13" builtinId="17" customBuiltin="1"/>
    <cellStyle name="Heading1" xfId="14"/>
    <cellStyle name="Heading2" xfId="15"/>
    <cellStyle name="HIGHLIGHT" xfId="16"/>
    <cellStyle name="Hyperlink" xfId="17" builtinId="8"/>
    <cellStyle name="Input [yellow]" xfId="18"/>
    <cellStyle name="no dec" xfId="19"/>
    <cellStyle name="Normal" xfId="0" builtinId="0"/>
    <cellStyle name="Normal - Style1" xfId="20"/>
    <cellStyle name="Normal 2" xfId="21"/>
    <cellStyle name="Normal 3" xfId="22"/>
    <cellStyle name="Normal 4" xfId="23"/>
    <cellStyle name="Normal 5" xfId="24"/>
    <cellStyle name="Normal_distgn2k" xfId="25"/>
    <cellStyle name="Percent [2]" xfId="26"/>
    <cellStyle name="Percent 2" xfId="27"/>
    <cellStyle name="Total" xfId="28" builtinId="25" customBuiltin="1"/>
    <cellStyle name="Unprot" xfId="29"/>
    <cellStyle name="Unprot$" xfId="30"/>
    <cellStyle name="Unprotect" xfId="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ketpublic.energy.ca.gov/PublicDocuments/15-IEPR-03/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te.toyama@smud.org"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7"/>
  <sheetViews>
    <sheetView zoomScale="75" workbookViewId="0">
      <selection activeCell="L10" sqref="L10"/>
    </sheetView>
  </sheetViews>
  <sheetFormatPr defaultColWidth="8.6640625" defaultRowHeight="11.25" x14ac:dyDescent="0.2"/>
  <cols>
    <col min="1" max="1" width="75.6640625" customWidth="1"/>
    <col min="2" max="2" width="63.6640625" customWidth="1"/>
  </cols>
  <sheetData>
    <row r="1" spans="1:2" s="97" customFormat="1" ht="20.25" x14ac:dyDescent="0.3">
      <c r="A1" s="187" t="s">
        <v>6</v>
      </c>
      <c r="B1" s="188"/>
    </row>
    <row r="2" spans="1:2" ht="18" x14ac:dyDescent="0.2">
      <c r="A2" s="178"/>
      <c r="B2" s="175"/>
    </row>
    <row r="3" spans="1:2" ht="18" x14ac:dyDescent="0.2">
      <c r="A3" s="178" t="s">
        <v>5</v>
      </c>
      <c r="B3" s="175"/>
    </row>
    <row r="4" spans="1:2" ht="18" x14ac:dyDescent="0.2">
      <c r="A4" s="178" t="s">
        <v>91</v>
      </c>
      <c r="B4" s="184"/>
    </row>
    <row r="5" spans="1:2" ht="18" x14ac:dyDescent="0.2">
      <c r="A5" s="185" t="s">
        <v>98</v>
      </c>
      <c r="B5" s="186"/>
    </row>
    <row r="6" spans="1:2" ht="18" x14ac:dyDescent="0.2">
      <c r="A6" s="178"/>
      <c r="B6" s="184"/>
    </row>
    <row r="7" spans="1:2" ht="18" x14ac:dyDescent="0.2">
      <c r="A7" s="2"/>
      <c r="B7" s="3"/>
    </row>
    <row r="8" spans="1:2" ht="128.25" customHeight="1" x14ac:dyDescent="0.2">
      <c r="A8" s="174" t="s">
        <v>8</v>
      </c>
      <c r="B8" s="175"/>
    </row>
    <row r="9" spans="1:2" ht="15" x14ac:dyDescent="0.2">
      <c r="A9" s="174"/>
      <c r="B9" s="175"/>
    </row>
    <row r="10" spans="1:2" ht="54" customHeight="1" x14ac:dyDescent="0.2">
      <c r="A10" s="174" t="s">
        <v>7</v>
      </c>
      <c r="B10" s="175"/>
    </row>
    <row r="11" spans="1:2" ht="15" x14ac:dyDescent="0.2">
      <c r="A11" s="174"/>
      <c r="B11" s="175"/>
    </row>
    <row r="12" spans="1:2" ht="19.5" customHeight="1" x14ac:dyDescent="0.2">
      <c r="A12" s="174" t="s">
        <v>1</v>
      </c>
      <c r="B12" s="175"/>
    </row>
    <row r="13" spans="1:2" ht="18" customHeight="1" x14ac:dyDescent="0.2">
      <c r="A13" s="179" t="s">
        <v>92</v>
      </c>
      <c r="B13" s="175"/>
    </row>
    <row r="14" spans="1:2" ht="18" customHeight="1" x14ac:dyDescent="0.2">
      <c r="A14" s="179" t="s">
        <v>95</v>
      </c>
      <c r="B14" s="175"/>
    </row>
    <row r="15" spans="1:2" ht="19.5" customHeight="1" x14ac:dyDescent="0.2">
      <c r="A15" s="179" t="s">
        <v>94</v>
      </c>
      <c r="B15" s="175"/>
    </row>
    <row r="16" spans="1:2" ht="15" x14ac:dyDescent="0.2">
      <c r="A16" s="174"/>
      <c r="B16" s="175"/>
    </row>
    <row r="17" spans="1:2" ht="17.25" customHeight="1" x14ac:dyDescent="0.2">
      <c r="A17" s="179" t="s">
        <v>79</v>
      </c>
      <c r="B17" s="175"/>
    </row>
    <row r="18" spans="1:2" ht="17.25" customHeight="1" x14ac:dyDescent="0.2">
      <c r="A18" s="110"/>
      <c r="B18" s="7"/>
    </row>
    <row r="19" spans="1:2" ht="16.5" customHeight="1" x14ac:dyDescent="0.2">
      <c r="A19" s="179" t="s">
        <v>86</v>
      </c>
      <c r="B19" s="175"/>
    </row>
    <row r="20" spans="1:2" ht="16.5" customHeight="1" x14ac:dyDescent="0.2">
      <c r="A20" s="179" t="s">
        <v>87</v>
      </c>
      <c r="B20" s="175"/>
    </row>
    <row r="21" spans="1:2" ht="16.5" customHeight="1" x14ac:dyDescent="0.2">
      <c r="A21" s="179" t="s">
        <v>88</v>
      </c>
      <c r="B21" s="175"/>
    </row>
    <row r="22" spans="1:2" ht="16.5" customHeight="1" x14ac:dyDescent="0.2">
      <c r="A22" s="179" t="s">
        <v>89</v>
      </c>
      <c r="B22" s="175"/>
    </row>
    <row r="23" spans="1:2" ht="16.5" customHeight="1" x14ac:dyDescent="0.2">
      <c r="A23" s="179" t="s">
        <v>90</v>
      </c>
      <c r="B23" s="175"/>
    </row>
    <row r="24" spans="1:2" ht="16.5" customHeight="1" x14ac:dyDescent="0.2">
      <c r="A24" s="6"/>
      <c r="B24" s="7"/>
    </row>
    <row r="25" spans="1:2" ht="32.25" customHeight="1" x14ac:dyDescent="0.2">
      <c r="A25" s="180" t="s">
        <v>96</v>
      </c>
      <c r="B25" s="181"/>
    </row>
    <row r="26" spans="1:2" ht="15" x14ac:dyDescent="0.2">
      <c r="A26" s="6"/>
      <c r="B26" s="7"/>
    </row>
    <row r="27" spans="1:2" ht="40.5" customHeight="1" x14ac:dyDescent="0.2">
      <c r="A27" s="182" t="s">
        <v>97</v>
      </c>
      <c r="B27" s="183"/>
    </row>
    <row r="28" spans="1:2" ht="48" customHeight="1" x14ac:dyDescent="0.2">
      <c r="A28" s="179" t="s">
        <v>85</v>
      </c>
      <c r="B28" s="175"/>
    </row>
    <row r="29" spans="1:2" ht="15" x14ac:dyDescent="0.2">
      <c r="A29" s="174"/>
      <c r="B29" s="175"/>
    </row>
    <row r="30" spans="1:2" ht="24.75" customHeight="1" x14ac:dyDescent="0.2">
      <c r="A30" s="99" t="s">
        <v>84</v>
      </c>
      <c r="B30" s="7"/>
    </row>
    <row r="31" spans="1:2" s="111" customFormat="1" ht="23.25" customHeight="1" x14ac:dyDescent="0.2">
      <c r="A31" s="76" t="s">
        <v>101</v>
      </c>
      <c r="B31" s="77">
        <v>42053</v>
      </c>
    </row>
    <row r="32" spans="1:2" s="1" customFormat="1" ht="23.25" customHeight="1" x14ac:dyDescent="0.2">
      <c r="A32" s="76" t="s">
        <v>81</v>
      </c>
      <c r="B32" s="77">
        <v>42107</v>
      </c>
    </row>
    <row r="33" spans="1:2" s="1" customFormat="1" ht="20.25" customHeight="1" x14ac:dyDescent="0.2">
      <c r="A33" s="76" t="s">
        <v>82</v>
      </c>
      <c r="B33" s="77">
        <v>42156</v>
      </c>
    </row>
    <row r="34" spans="1:2" ht="21" customHeight="1" x14ac:dyDescent="0.2">
      <c r="A34" s="5"/>
      <c r="B34" s="4"/>
    </row>
    <row r="35" spans="1:2" ht="15" x14ac:dyDescent="0.2">
      <c r="A35" s="174"/>
      <c r="B35" s="175"/>
    </row>
    <row r="36" spans="1:2" ht="24.75" customHeight="1" x14ac:dyDescent="0.2">
      <c r="A36" s="179" t="s">
        <v>83</v>
      </c>
      <c r="B36" s="175"/>
    </row>
    <row r="37" spans="1:2" ht="71.25" customHeight="1" thickBot="1" x14ac:dyDescent="0.25">
      <c r="A37" s="176" t="s">
        <v>102</v>
      </c>
      <c r="B37" s="177"/>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s>
  <mergeCells count="28">
    <mergeCell ref="A2:B2"/>
    <mergeCell ref="A4:B4"/>
    <mergeCell ref="A5:B5"/>
    <mergeCell ref="A6:B6"/>
    <mergeCell ref="A1:B1"/>
    <mergeCell ref="A8:B8"/>
    <mergeCell ref="A10:B10"/>
    <mergeCell ref="A35:B35"/>
    <mergeCell ref="A28:B28"/>
    <mergeCell ref="A29:B29"/>
    <mergeCell ref="A27:B27"/>
    <mergeCell ref="A17:B17"/>
    <mergeCell ref="A11:B11"/>
    <mergeCell ref="A12:B12"/>
    <mergeCell ref="A37:B37"/>
    <mergeCell ref="A9:B9"/>
    <mergeCell ref="A3:B3"/>
    <mergeCell ref="A36:B36"/>
    <mergeCell ref="A19:B19"/>
    <mergeCell ref="A20:B20"/>
    <mergeCell ref="A21:B21"/>
    <mergeCell ref="A22:B22"/>
    <mergeCell ref="A23:B23"/>
    <mergeCell ref="A25:B25"/>
    <mergeCell ref="A13:B13"/>
    <mergeCell ref="A14:B14"/>
    <mergeCell ref="A15:B15"/>
    <mergeCell ref="A16:B16"/>
  </mergeCells>
  <phoneticPr fontId="0" type="noConversion"/>
  <pageMargins left="0.75" right="0.75" top="1" bottom="1" header="0.5" footer="0.5"/>
  <pageSetup scale="74" orientation="portrait" r:id="rId3"/>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6"/>
  <sheetViews>
    <sheetView zoomScale="80" workbookViewId="0">
      <selection activeCell="B28" sqref="B28"/>
    </sheetView>
  </sheetViews>
  <sheetFormatPr defaultColWidth="8.6640625" defaultRowHeight="11.25" x14ac:dyDescent="0.2"/>
  <cols>
    <col min="1" max="1" width="25.1640625" style="79" customWidth="1"/>
    <col min="2" max="2" width="108.1640625" style="79" customWidth="1"/>
    <col min="3" max="3" width="12.6640625" style="79" customWidth="1"/>
    <col min="4" max="16384" width="8.6640625" style="79"/>
  </cols>
  <sheetData>
    <row r="1" spans="1:6" ht="18" x14ac:dyDescent="0.25">
      <c r="A1" s="85" t="s">
        <v>0</v>
      </c>
      <c r="B1" s="86"/>
      <c r="C1" s="86"/>
      <c r="D1" s="86"/>
      <c r="E1" s="86"/>
      <c r="F1" s="87"/>
    </row>
    <row r="2" spans="1:6" ht="17.25" customHeight="1" x14ac:dyDescent="0.2">
      <c r="A2" s="88" t="s">
        <v>2</v>
      </c>
      <c r="B2" s="83" t="s">
        <v>112</v>
      </c>
      <c r="C2" s="82"/>
      <c r="D2" s="82"/>
      <c r="E2" s="82"/>
      <c r="F2" s="89"/>
    </row>
    <row r="3" spans="1:6" ht="12.75" x14ac:dyDescent="0.2">
      <c r="A3" s="90" t="s">
        <v>3</v>
      </c>
      <c r="B3" s="84"/>
      <c r="C3" s="82"/>
      <c r="D3" s="82"/>
      <c r="E3" s="82"/>
      <c r="F3" s="89"/>
    </row>
    <row r="4" spans="1:6" ht="15" customHeight="1" x14ac:dyDescent="0.2">
      <c r="A4" s="90" t="s">
        <v>4</v>
      </c>
      <c r="B4" s="160" t="s">
        <v>113</v>
      </c>
      <c r="C4" s="82"/>
      <c r="D4" s="82"/>
      <c r="E4" s="82"/>
      <c r="F4" s="89"/>
    </row>
    <row r="5" spans="1:6" ht="12.75" x14ac:dyDescent="0.2">
      <c r="A5" s="91"/>
      <c r="B5" s="160" t="s">
        <v>114</v>
      </c>
      <c r="C5" s="82"/>
      <c r="D5" s="82"/>
      <c r="E5" s="82"/>
      <c r="F5" s="89"/>
    </row>
    <row r="6" spans="1:6" ht="12.75" x14ac:dyDescent="0.2">
      <c r="A6" s="91"/>
      <c r="B6" s="160" t="s">
        <v>115</v>
      </c>
      <c r="C6" s="82"/>
      <c r="D6" s="82"/>
      <c r="E6" s="82"/>
      <c r="F6" s="89"/>
    </row>
    <row r="7" spans="1:6" ht="13.5" thickBot="1" x14ac:dyDescent="0.25">
      <c r="A7" s="92"/>
      <c r="B7" s="161" t="s">
        <v>116</v>
      </c>
      <c r="C7" s="93"/>
      <c r="D7" s="93"/>
      <c r="E7" s="93"/>
      <c r="F7" s="94"/>
    </row>
    <row r="8" spans="1:6" ht="12.75" x14ac:dyDescent="0.2">
      <c r="A8" s="80"/>
      <c r="B8" s="81"/>
    </row>
    <row r="10" spans="1:6" ht="12" thickBot="1" x14ac:dyDescent="0.25">
      <c r="C10" s="189" t="s">
        <v>73</v>
      </c>
      <c r="D10" s="190"/>
      <c r="E10" s="190"/>
      <c r="F10" s="190"/>
    </row>
    <row r="11" spans="1:6" s="82" customFormat="1" x14ac:dyDescent="0.2">
      <c r="C11" s="78" t="s">
        <v>74</v>
      </c>
      <c r="D11" s="116" t="s">
        <v>75</v>
      </c>
      <c r="E11" s="78" t="s">
        <v>99</v>
      </c>
      <c r="F11" s="78" t="s">
        <v>76</v>
      </c>
    </row>
    <row r="12" spans="1:6" s="82" customFormat="1" x14ac:dyDescent="0.2">
      <c r="A12" s="96" t="s">
        <v>67</v>
      </c>
      <c r="B12" s="96" t="s">
        <v>70</v>
      </c>
      <c r="C12" s="114"/>
      <c r="D12" s="117" t="s">
        <v>77</v>
      </c>
      <c r="E12" s="115"/>
      <c r="F12" s="95"/>
    </row>
    <row r="13" spans="1:6" s="82" customFormat="1" x14ac:dyDescent="0.2">
      <c r="A13" s="96" t="s">
        <v>68</v>
      </c>
      <c r="B13" s="96" t="s">
        <v>71</v>
      </c>
      <c r="C13" s="113" t="s">
        <v>77</v>
      </c>
      <c r="D13" s="117" t="s">
        <v>77</v>
      </c>
      <c r="E13" s="115"/>
      <c r="F13" s="95"/>
    </row>
    <row r="14" spans="1:6" s="82" customFormat="1" x14ac:dyDescent="0.2">
      <c r="A14" s="96" t="s">
        <v>69</v>
      </c>
      <c r="B14" s="96" t="s">
        <v>72</v>
      </c>
      <c r="C14" s="113" t="s">
        <v>77</v>
      </c>
      <c r="D14" s="117" t="s">
        <v>77</v>
      </c>
      <c r="E14" s="115"/>
      <c r="F14" s="95"/>
    </row>
    <row r="15" spans="1:6" s="82" customFormat="1" x14ac:dyDescent="0.2"/>
    <row r="16" spans="1:6" s="82"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s>
  <mergeCells count="1">
    <mergeCell ref="C10:F10"/>
  </mergeCells>
  <phoneticPr fontId="0" type="noConversion"/>
  <hyperlinks>
    <hyperlink ref="B7" r:id="rId3"/>
  </hyperlinks>
  <printOptions horizontalCentered="1"/>
  <pageMargins left="0.75" right="0.75" top="1" bottom="1" header="0.5" footer="0.5"/>
  <pageSetup scale="89" orientation="landscape" r:id="rId4"/>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5"/>
  <sheetViews>
    <sheetView zoomScaleNormal="100" workbookViewId="0">
      <selection activeCell="A12" sqref="A12"/>
    </sheetView>
  </sheetViews>
  <sheetFormatPr defaultRowHeight="12.75" x14ac:dyDescent="0.2"/>
  <cols>
    <col min="1" max="1" width="104.6640625" style="8" customWidth="1"/>
    <col min="2" max="15" width="13.33203125" style="8" bestFit="1" customWidth="1"/>
    <col min="16" max="16384" width="9.33203125" style="8"/>
  </cols>
  <sheetData>
    <row r="1" spans="1:15" ht="20.25" x14ac:dyDescent="0.3">
      <c r="A1" s="106" t="s">
        <v>67</v>
      </c>
      <c r="B1" s="100"/>
      <c r="C1" s="100"/>
      <c r="D1" s="100"/>
      <c r="E1" s="100"/>
      <c r="F1" s="100"/>
      <c r="G1" s="100"/>
      <c r="H1" s="100"/>
      <c r="I1" s="100"/>
      <c r="J1" s="100"/>
      <c r="K1" s="100"/>
      <c r="L1" s="100"/>
      <c r="M1" s="100"/>
      <c r="N1" s="100"/>
      <c r="O1" s="101"/>
    </row>
    <row r="2" spans="1:15" ht="15.75" x14ac:dyDescent="0.25">
      <c r="A2" s="104" t="s">
        <v>9</v>
      </c>
      <c r="B2" s="102"/>
      <c r="C2" s="102"/>
      <c r="D2" s="102"/>
      <c r="E2" s="102"/>
      <c r="F2" s="102"/>
      <c r="G2" s="102"/>
      <c r="H2" s="102"/>
      <c r="I2" s="102"/>
      <c r="J2" s="102"/>
      <c r="K2" s="102"/>
      <c r="L2" s="102"/>
      <c r="M2" s="102"/>
      <c r="N2" s="102"/>
      <c r="O2" s="103"/>
    </row>
    <row r="3" spans="1:15" ht="16.5" thickBot="1" x14ac:dyDescent="0.3">
      <c r="A3" s="104" t="s">
        <v>100</v>
      </c>
      <c r="B3" s="107"/>
      <c r="C3" s="107"/>
      <c r="D3" s="107"/>
      <c r="E3" s="107"/>
      <c r="F3" s="107"/>
      <c r="G3" s="107"/>
      <c r="H3" s="107"/>
      <c r="I3" s="107"/>
      <c r="J3" s="107"/>
      <c r="K3" s="107"/>
      <c r="L3" s="107"/>
      <c r="M3" s="107"/>
      <c r="N3" s="107"/>
      <c r="O3" s="108"/>
    </row>
    <row r="4" spans="1:15" ht="18.75" thickBot="1" x14ac:dyDescent="0.25">
      <c r="A4" s="105" t="str">
        <f>CoName</f>
        <v>Sacramento Muncipal Utility District</v>
      </c>
      <c r="B4" s="109">
        <v>2013</v>
      </c>
      <c r="C4" s="109">
        <v>2014</v>
      </c>
      <c r="D4" s="109">
        <v>2015</v>
      </c>
      <c r="E4" s="109">
        <v>2016</v>
      </c>
      <c r="F4" s="109">
        <v>2017</v>
      </c>
      <c r="G4" s="109">
        <v>2018</v>
      </c>
      <c r="H4" s="109">
        <v>2019</v>
      </c>
      <c r="I4" s="109">
        <v>2020</v>
      </c>
      <c r="J4" s="109">
        <v>2021</v>
      </c>
      <c r="K4" s="109">
        <v>2022</v>
      </c>
      <c r="L4" s="109">
        <v>2023</v>
      </c>
      <c r="M4" s="109">
        <v>2024</v>
      </c>
      <c r="N4" s="109">
        <v>2025</v>
      </c>
      <c r="O4" s="109">
        <v>2026</v>
      </c>
    </row>
    <row r="5" spans="1:15" ht="16.5" thickBot="1" x14ac:dyDescent="0.25">
      <c r="A5" s="9" t="s">
        <v>10</v>
      </c>
      <c r="B5" s="10"/>
      <c r="C5" s="10"/>
      <c r="D5" s="10"/>
      <c r="E5" s="10"/>
      <c r="F5" s="10"/>
      <c r="G5" s="10"/>
      <c r="H5" s="10"/>
      <c r="I5" s="10"/>
      <c r="J5" s="10"/>
      <c r="K5" s="10"/>
      <c r="L5" s="10"/>
      <c r="M5" s="10"/>
      <c r="N5" s="10"/>
      <c r="O5" s="11"/>
    </row>
    <row r="6" spans="1:15" ht="16.5" thickBot="1" x14ac:dyDescent="0.25">
      <c r="A6" s="12" t="s">
        <v>11</v>
      </c>
      <c r="B6" s="13"/>
      <c r="C6" s="13"/>
      <c r="D6" s="13"/>
      <c r="E6" s="13"/>
      <c r="F6" s="13"/>
      <c r="G6" s="13"/>
      <c r="H6" s="13"/>
      <c r="I6" s="13"/>
      <c r="J6" s="13"/>
      <c r="K6" s="13"/>
      <c r="L6" s="13"/>
      <c r="M6" s="13"/>
      <c r="N6" s="13"/>
      <c r="O6" s="14"/>
    </row>
    <row r="7" spans="1:15" ht="16.5" thickBot="1" x14ac:dyDescent="0.25">
      <c r="A7" s="15" t="s">
        <v>12</v>
      </c>
      <c r="B7" s="16"/>
      <c r="C7" s="16"/>
      <c r="D7" s="16"/>
      <c r="E7" s="16"/>
      <c r="F7" s="16"/>
      <c r="G7" s="16"/>
      <c r="H7" s="16"/>
      <c r="I7" s="16"/>
      <c r="J7" s="16"/>
      <c r="K7" s="16"/>
      <c r="L7" s="16"/>
      <c r="M7" s="16"/>
      <c r="N7" s="16"/>
      <c r="O7" s="17"/>
    </row>
    <row r="8" spans="1:15" ht="13.5" thickBot="1" x14ac:dyDescent="0.25">
      <c r="A8" s="191" t="s">
        <v>13</v>
      </c>
      <c r="B8" s="192"/>
      <c r="C8" s="192"/>
      <c r="D8" s="192"/>
      <c r="E8" s="192"/>
      <c r="F8" s="192"/>
      <c r="G8" s="192"/>
      <c r="H8" s="192"/>
      <c r="I8" s="192"/>
      <c r="J8" s="192"/>
      <c r="K8" s="192"/>
      <c r="L8" s="192"/>
      <c r="M8" s="192"/>
      <c r="N8" s="193"/>
      <c r="O8" s="194"/>
    </row>
    <row r="9" spans="1:15" ht="16.5" thickBot="1" x14ac:dyDescent="0.25">
      <c r="A9" s="19" t="s">
        <v>14</v>
      </c>
      <c r="B9" s="20"/>
      <c r="C9" s="20"/>
      <c r="D9" s="20"/>
      <c r="E9" s="20"/>
      <c r="F9" s="20"/>
      <c r="G9" s="20"/>
      <c r="H9" s="20"/>
      <c r="I9" s="20"/>
      <c r="J9" s="20"/>
      <c r="K9" s="20"/>
      <c r="L9" s="20"/>
      <c r="M9" s="20"/>
      <c r="N9" s="20"/>
      <c r="O9" s="20"/>
    </row>
    <row r="10" spans="1:15" ht="16.5" thickBot="1" x14ac:dyDescent="0.25">
      <c r="A10" s="21" t="s">
        <v>15</v>
      </c>
      <c r="B10" s="20"/>
      <c r="C10" s="20"/>
      <c r="D10" s="20"/>
      <c r="E10" s="22"/>
      <c r="F10" s="22"/>
      <c r="G10" s="22"/>
      <c r="H10" s="22"/>
      <c r="I10" s="22"/>
      <c r="J10" s="22"/>
      <c r="K10" s="22"/>
      <c r="L10" s="22"/>
      <c r="M10" s="22"/>
      <c r="N10" s="22"/>
      <c r="O10" s="22"/>
    </row>
    <row r="11" spans="1:15" ht="16.5" thickBot="1" x14ac:dyDescent="0.25">
      <c r="A11" s="12" t="s">
        <v>16</v>
      </c>
      <c r="B11" s="13"/>
      <c r="C11" s="13"/>
      <c r="D11" s="13"/>
      <c r="E11" s="13"/>
      <c r="F11" s="13"/>
      <c r="G11" s="13"/>
      <c r="H11" s="13"/>
      <c r="I11" s="13"/>
      <c r="J11" s="13"/>
      <c r="K11" s="13"/>
      <c r="L11" s="13"/>
      <c r="M11" s="13"/>
      <c r="N11" s="13"/>
      <c r="O11" s="14"/>
    </row>
    <row r="12" spans="1:15" ht="16.5" thickBot="1" x14ac:dyDescent="0.25">
      <c r="A12" s="23" t="s">
        <v>14</v>
      </c>
      <c r="B12" s="24"/>
      <c r="C12" s="24"/>
      <c r="D12" s="24"/>
      <c r="E12" s="24"/>
      <c r="F12" s="24"/>
      <c r="G12" s="24"/>
      <c r="H12" s="24"/>
      <c r="I12" s="24"/>
      <c r="J12" s="24"/>
      <c r="K12" s="24"/>
      <c r="L12" s="24"/>
      <c r="M12" s="24"/>
      <c r="N12" s="24"/>
      <c r="O12" s="24"/>
    </row>
    <row r="13" spans="1:15" ht="16.5" thickBot="1" x14ac:dyDescent="0.25">
      <c r="A13" s="139" t="s">
        <v>15</v>
      </c>
      <c r="B13" s="140">
        <v>23369.574430000001</v>
      </c>
      <c r="C13" s="140">
        <v>24878.237850000001</v>
      </c>
      <c r="D13" s="140">
        <v>32734.273920000003</v>
      </c>
      <c r="E13" s="140">
        <v>32211.805980000001</v>
      </c>
      <c r="F13" s="140">
        <v>30899.01338</v>
      </c>
      <c r="G13" s="141">
        <v>31516.993260000003</v>
      </c>
      <c r="H13" s="141">
        <v>32147.333125200003</v>
      </c>
      <c r="I13" s="141">
        <v>32790.279787704007</v>
      </c>
      <c r="J13" s="141">
        <v>33446.085383458085</v>
      </c>
      <c r="K13" s="141">
        <v>34115.007091127249</v>
      </c>
      <c r="L13" s="141">
        <v>34797.307232949795</v>
      </c>
      <c r="M13" s="141">
        <v>35493.253377608788</v>
      </c>
      <c r="N13" s="141">
        <v>36203.118445160973</v>
      </c>
      <c r="O13" s="141">
        <v>36927.180814064188</v>
      </c>
    </row>
    <row r="14" spans="1:15" ht="16.5" thickBot="1" x14ac:dyDescent="0.25">
      <c r="A14" s="12" t="s">
        <v>17</v>
      </c>
      <c r="B14" s="13"/>
      <c r="C14" s="13"/>
      <c r="D14" s="13"/>
      <c r="E14" s="13"/>
      <c r="F14" s="13"/>
      <c r="G14" s="13"/>
      <c r="H14" s="13"/>
      <c r="I14" s="13"/>
      <c r="J14" s="13"/>
      <c r="K14" s="13"/>
      <c r="L14" s="13"/>
      <c r="M14" s="13"/>
      <c r="N14" s="13"/>
      <c r="O14" s="14"/>
    </row>
    <row r="15" spans="1:15" ht="15.75" x14ac:dyDescent="0.2">
      <c r="A15" s="23" t="s">
        <v>14</v>
      </c>
      <c r="B15" s="26"/>
      <c r="C15" s="26"/>
      <c r="D15" s="26"/>
      <c r="E15" s="26"/>
      <c r="F15" s="26"/>
      <c r="G15" s="26"/>
      <c r="H15" s="26"/>
      <c r="I15" s="26"/>
      <c r="J15" s="26"/>
      <c r="K15" s="26"/>
      <c r="L15" s="26"/>
      <c r="M15" s="26"/>
      <c r="N15" s="26"/>
      <c r="O15" s="26"/>
    </row>
    <row r="16" spans="1:15" ht="16.5" thickBot="1" x14ac:dyDescent="0.25">
      <c r="A16" s="25" t="s">
        <v>15</v>
      </c>
      <c r="B16" s="27"/>
      <c r="C16" s="27"/>
      <c r="D16" s="27"/>
      <c r="E16" s="27"/>
      <c r="F16" s="27"/>
      <c r="G16" s="27"/>
      <c r="H16" s="27"/>
      <c r="I16" s="27"/>
      <c r="J16" s="27"/>
      <c r="K16" s="27"/>
      <c r="L16" s="27"/>
      <c r="M16" s="27"/>
      <c r="N16" s="27"/>
      <c r="O16" s="27"/>
    </row>
    <row r="17" spans="1:15" ht="16.5" thickBot="1" x14ac:dyDescent="0.25">
      <c r="A17" s="12" t="s">
        <v>18</v>
      </c>
      <c r="B17" s="13"/>
      <c r="C17" s="13"/>
      <c r="D17" s="13"/>
      <c r="E17" s="13"/>
      <c r="F17" s="13"/>
      <c r="G17" s="13"/>
      <c r="H17" s="13"/>
      <c r="I17" s="13"/>
      <c r="J17" s="13"/>
      <c r="K17" s="13"/>
      <c r="L17" s="13"/>
      <c r="M17" s="13"/>
      <c r="N17" s="13"/>
      <c r="O17" s="14"/>
    </row>
    <row r="18" spans="1:15" ht="15.75" x14ac:dyDescent="0.2">
      <c r="A18" s="23" t="s">
        <v>14</v>
      </c>
      <c r="B18" s="24"/>
      <c r="C18" s="24"/>
      <c r="D18" s="24"/>
      <c r="E18" s="24"/>
      <c r="F18" s="24"/>
      <c r="G18" s="24"/>
      <c r="H18" s="24"/>
      <c r="I18" s="24"/>
      <c r="J18" s="24"/>
      <c r="K18" s="24"/>
      <c r="L18" s="24"/>
      <c r="M18" s="24"/>
      <c r="N18" s="24"/>
      <c r="O18" s="24"/>
    </row>
    <row r="19" spans="1:15" ht="15.75" x14ac:dyDescent="0.2">
      <c r="A19" s="25" t="s">
        <v>15</v>
      </c>
      <c r="B19" s="28"/>
      <c r="C19" s="28"/>
      <c r="D19" s="28"/>
      <c r="E19" s="28"/>
      <c r="F19" s="28"/>
      <c r="G19" s="28"/>
      <c r="H19" s="28"/>
      <c r="I19" s="28"/>
      <c r="J19" s="28"/>
      <c r="K19" s="28"/>
      <c r="L19" s="28"/>
      <c r="M19" s="28"/>
      <c r="N19" s="28"/>
      <c r="O19" s="28"/>
    </row>
    <row r="20" spans="1:15" ht="16.5" thickBot="1" x14ac:dyDescent="0.25">
      <c r="A20" s="29" t="s">
        <v>19</v>
      </c>
      <c r="B20" s="30"/>
      <c r="C20" s="30"/>
      <c r="D20" s="30">
        <v>2.74</v>
      </c>
      <c r="E20" s="30">
        <v>3.05</v>
      </c>
      <c r="F20" s="30">
        <v>3.3</v>
      </c>
      <c r="G20" s="30">
        <v>3.42</v>
      </c>
      <c r="H20" s="30">
        <v>3.52</v>
      </c>
      <c r="I20" s="30">
        <v>3.65</v>
      </c>
      <c r="J20" s="30">
        <v>3.8</v>
      </c>
      <c r="K20" s="30">
        <v>3.96</v>
      </c>
      <c r="L20" s="30">
        <v>4.0999999999999996</v>
      </c>
      <c r="M20" s="30">
        <v>4.24</v>
      </c>
      <c r="N20" s="30">
        <v>4.3499999999999996</v>
      </c>
      <c r="O20" s="30">
        <v>4.47</v>
      </c>
    </row>
    <row r="21" spans="1:15" ht="16.5" thickBot="1" x14ac:dyDescent="0.25">
      <c r="A21" s="12" t="s">
        <v>20</v>
      </c>
      <c r="B21" s="13"/>
      <c r="C21" s="13"/>
      <c r="D21" s="13"/>
      <c r="E21" s="13"/>
      <c r="F21" s="13"/>
      <c r="G21" s="13"/>
      <c r="H21" s="13"/>
      <c r="I21" s="13"/>
      <c r="J21" s="13"/>
      <c r="K21" s="13"/>
      <c r="L21" s="13"/>
      <c r="M21" s="13"/>
      <c r="N21" s="13"/>
      <c r="O21" s="14"/>
    </row>
    <row r="22" spans="1:15" ht="15.75" x14ac:dyDescent="0.2">
      <c r="A22" s="23" t="s">
        <v>14</v>
      </c>
      <c r="B22" s="24"/>
      <c r="C22" s="24"/>
      <c r="D22" s="24"/>
      <c r="E22" s="24"/>
      <c r="F22" s="24"/>
      <c r="G22" s="24"/>
      <c r="H22" s="24"/>
      <c r="I22" s="24"/>
      <c r="J22" s="24"/>
      <c r="K22" s="24"/>
      <c r="L22" s="24"/>
      <c r="M22" s="24"/>
      <c r="N22" s="24"/>
      <c r="O22" s="24"/>
    </row>
    <row r="23" spans="1:15" ht="15.75" x14ac:dyDescent="0.2">
      <c r="A23" s="25" t="s">
        <v>15</v>
      </c>
      <c r="B23" s="31"/>
      <c r="C23" s="31"/>
      <c r="D23" s="31"/>
      <c r="E23" s="31"/>
      <c r="F23" s="31"/>
      <c r="G23" s="31"/>
      <c r="H23" s="31"/>
      <c r="I23" s="31"/>
      <c r="J23" s="31"/>
      <c r="K23" s="31"/>
      <c r="L23" s="31"/>
      <c r="M23" s="31"/>
      <c r="N23" s="31"/>
      <c r="O23" s="31"/>
    </row>
    <row r="24" spans="1:15" ht="16.5" thickBot="1" x14ac:dyDescent="0.25">
      <c r="A24" s="32" t="s">
        <v>21</v>
      </c>
      <c r="B24" s="33"/>
      <c r="C24" s="33"/>
      <c r="D24" s="33"/>
      <c r="E24" s="33"/>
      <c r="F24" s="33"/>
      <c r="G24" s="33"/>
      <c r="H24" s="33"/>
      <c r="I24" s="33"/>
      <c r="J24" s="33"/>
      <c r="K24" s="33"/>
      <c r="L24" s="33"/>
      <c r="M24" s="33"/>
      <c r="N24" s="33"/>
      <c r="O24" s="33"/>
    </row>
    <row r="25" spans="1:15" ht="16.5" thickBot="1" x14ac:dyDescent="0.25">
      <c r="A25" s="12" t="s">
        <v>22</v>
      </c>
      <c r="B25" s="13"/>
      <c r="C25" s="13"/>
      <c r="D25" s="13"/>
      <c r="E25" s="13"/>
      <c r="F25" s="13"/>
      <c r="G25" s="13"/>
      <c r="H25" s="13"/>
      <c r="I25" s="13"/>
      <c r="J25" s="13"/>
      <c r="K25" s="13"/>
      <c r="L25" s="13"/>
      <c r="M25" s="13"/>
      <c r="N25" s="13"/>
      <c r="O25" s="14"/>
    </row>
    <row r="26" spans="1:15" ht="15.75" x14ac:dyDescent="0.2">
      <c r="A26" s="23" t="s">
        <v>14</v>
      </c>
      <c r="B26" s="142">
        <v>20964.6057</v>
      </c>
      <c r="C26" s="142">
        <v>37741.93288</v>
      </c>
      <c r="D26" s="142">
        <v>62159.067000000003</v>
      </c>
      <c r="E26" s="142">
        <v>69138.197</v>
      </c>
      <c r="F26" s="142">
        <v>70114.930999999997</v>
      </c>
      <c r="G26" s="142">
        <v>70130.975310000009</v>
      </c>
      <c r="H26" s="142">
        <v>70147.180063099993</v>
      </c>
      <c r="I26" s="142">
        <v>70163.546863730997</v>
      </c>
      <c r="J26" s="142">
        <v>70180.07733236831</v>
      </c>
      <c r="K26" s="142">
        <v>70196.773105691987</v>
      </c>
      <c r="L26" s="142">
        <v>70213.635836748916</v>
      </c>
      <c r="M26" s="142">
        <v>70230.667195116403</v>
      </c>
      <c r="N26" s="142">
        <v>70247.868867067562</v>
      </c>
      <c r="O26" s="142">
        <v>70265.242555738238</v>
      </c>
    </row>
    <row r="27" spans="1:15" ht="16.5" thickBot="1" x14ac:dyDescent="0.25">
      <c r="A27" s="25" t="s">
        <v>15</v>
      </c>
      <c r="B27" s="143">
        <v>6872.62</v>
      </c>
      <c r="C27" s="143">
        <v>7101.2082799999998</v>
      </c>
      <c r="D27" s="143">
        <v>7617.2033600000004</v>
      </c>
      <c r="E27" s="143">
        <v>7739.8368099999998</v>
      </c>
      <c r="F27" s="143">
        <v>7851.9651299999996</v>
      </c>
      <c r="G27" s="143">
        <v>7851.9650000000001</v>
      </c>
      <c r="H27" s="143">
        <v>8009.0042999999996</v>
      </c>
      <c r="I27" s="143">
        <v>8169.184385999999</v>
      </c>
      <c r="J27" s="143">
        <v>8332.56807372</v>
      </c>
      <c r="K27" s="143">
        <v>8499.2194351943999</v>
      </c>
      <c r="L27" s="143">
        <v>8669.2038238982877</v>
      </c>
      <c r="M27" s="143">
        <v>8842.5879003762529</v>
      </c>
      <c r="N27" s="143">
        <v>9019.4396583837788</v>
      </c>
      <c r="O27" s="143">
        <v>9199.8284515514533</v>
      </c>
    </row>
    <row r="28" spans="1:15" ht="16.5" thickBot="1" x14ac:dyDescent="0.25">
      <c r="A28" s="15" t="s">
        <v>23</v>
      </c>
      <c r="B28" s="16"/>
      <c r="C28" s="16"/>
      <c r="D28" s="16"/>
      <c r="E28" s="16"/>
      <c r="F28" s="16"/>
      <c r="G28" s="16"/>
      <c r="H28" s="16"/>
      <c r="I28" s="16"/>
      <c r="J28" s="16"/>
      <c r="K28" s="16"/>
      <c r="L28" s="16"/>
      <c r="M28" s="16"/>
      <c r="N28" s="16"/>
      <c r="O28" s="17"/>
    </row>
    <row r="29" spans="1:15" ht="16.5" thickBot="1" x14ac:dyDescent="0.25">
      <c r="A29" s="34" t="s">
        <v>24</v>
      </c>
      <c r="B29" s="144">
        <v>21842.089250000001</v>
      </c>
      <c r="C29" s="144">
        <v>19811.015609999999</v>
      </c>
      <c r="D29" s="144">
        <v>16477.888439999999</v>
      </c>
      <c r="E29" s="144">
        <v>17249.157999999999</v>
      </c>
      <c r="F29" s="144">
        <v>18042.295999999998</v>
      </c>
      <c r="G29" s="144">
        <v>18403.141919999998</v>
      </c>
      <c r="H29" s="144">
        <v>18771.204758399999</v>
      </c>
      <c r="I29" s="144">
        <v>19146.628853568</v>
      </c>
      <c r="J29" s="144">
        <v>19529.561430639358</v>
      </c>
      <c r="K29" s="144">
        <v>19920.152659252144</v>
      </c>
      <c r="L29" s="144">
        <v>20318.555712437188</v>
      </c>
      <c r="M29" s="144">
        <v>20724.926826685933</v>
      </c>
      <c r="N29" s="144">
        <v>21139.425363219652</v>
      </c>
      <c r="O29" s="144">
        <v>21562.213870484047</v>
      </c>
    </row>
    <row r="30" spans="1:15" ht="16.5" thickBot="1" x14ac:dyDescent="0.25">
      <c r="A30" s="12" t="s">
        <v>25</v>
      </c>
      <c r="B30" s="13"/>
      <c r="C30" s="13"/>
      <c r="D30" s="13"/>
      <c r="E30" s="13"/>
      <c r="F30" s="13"/>
      <c r="G30" s="13"/>
      <c r="H30" s="13"/>
      <c r="I30" s="13"/>
      <c r="J30" s="13"/>
      <c r="K30" s="13"/>
      <c r="L30" s="13"/>
      <c r="M30" s="13"/>
      <c r="N30" s="13"/>
      <c r="O30" s="14"/>
    </row>
    <row r="31" spans="1:15" ht="15.75" x14ac:dyDescent="0.2">
      <c r="A31" s="36" t="s">
        <v>26</v>
      </c>
      <c r="B31" s="37"/>
      <c r="C31" s="37"/>
      <c r="D31" s="37"/>
      <c r="E31" s="37"/>
      <c r="F31" s="37"/>
      <c r="G31" s="37"/>
      <c r="H31" s="37"/>
      <c r="I31" s="37"/>
      <c r="J31" s="37"/>
      <c r="K31" s="38"/>
      <c r="L31" s="112"/>
      <c r="M31" s="112"/>
      <c r="N31" s="37"/>
      <c r="O31" s="38"/>
    </row>
    <row r="32" spans="1:15" ht="15.75" x14ac:dyDescent="0.2">
      <c r="A32" s="39" t="s">
        <v>27</v>
      </c>
      <c r="B32" s="37"/>
      <c r="C32" s="37"/>
      <c r="D32" s="37"/>
      <c r="E32" s="37"/>
      <c r="F32" s="37"/>
      <c r="G32" s="37"/>
      <c r="H32" s="37"/>
      <c r="I32" s="37"/>
      <c r="J32" s="37"/>
      <c r="K32" s="38"/>
      <c r="L32" s="112"/>
      <c r="M32" s="112"/>
      <c r="N32" s="37"/>
      <c r="O32" s="38"/>
    </row>
    <row r="33" spans="1:15" ht="15.75" x14ac:dyDescent="0.2">
      <c r="A33" s="39" t="s">
        <v>28</v>
      </c>
      <c r="B33" s="37"/>
      <c r="C33" s="37"/>
      <c r="D33" s="37"/>
      <c r="E33" s="37"/>
      <c r="F33" s="37"/>
      <c r="G33" s="37"/>
      <c r="H33" s="37"/>
      <c r="I33" s="37"/>
      <c r="J33" s="37"/>
      <c r="K33" s="38"/>
      <c r="L33" s="112"/>
      <c r="M33" s="112"/>
      <c r="N33" s="37"/>
      <c r="O33" s="38"/>
    </row>
    <row r="34" spans="1:15" ht="15.75" x14ac:dyDescent="0.2">
      <c r="A34" s="39" t="s">
        <v>29</v>
      </c>
      <c r="B34" s="37"/>
      <c r="C34" s="37"/>
      <c r="D34" s="37"/>
      <c r="E34" s="37"/>
      <c r="F34" s="37"/>
      <c r="G34" s="37"/>
      <c r="H34" s="37"/>
      <c r="I34" s="37"/>
      <c r="J34" s="37"/>
      <c r="K34" s="38"/>
      <c r="L34" s="112"/>
      <c r="M34" s="112"/>
      <c r="N34" s="37"/>
      <c r="O34" s="38"/>
    </row>
    <row r="35" spans="1:15" ht="16.5" thickBot="1" x14ac:dyDescent="0.25">
      <c r="A35" s="40" t="s">
        <v>30</v>
      </c>
      <c r="B35" s="35"/>
      <c r="C35" s="35"/>
      <c r="D35" s="35"/>
      <c r="E35" s="35"/>
      <c r="F35" s="35"/>
      <c r="G35" s="35"/>
      <c r="H35" s="35"/>
      <c r="I35" s="35"/>
      <c r="J35" s="35"/>
      <c r="K35" s="35"/>
      <c r="L35" s="35"/>
      <c r="M35" s="35"/>
      <c r="N35" s="35"/>
      <c r="O35" s="35"/>
    </row>
    <row r="36" spans="1:15" ht="16.5" thickBot="1" x14ac:dyDescent="0.25">
      <c r="A36" s="41" t="s">
        <v>31</v>
      </c>
      <c r="B36" s="70"/>
      <c r="C36" s="70"/>
      <c r="D36" s="70"/>
      <c r="E36" s="70"/>
      <c r="F36" s="70"/>
      <c r="G36" s="70"/>
      <c r="H36" s="70"/>
      <c r="I36" s="70"/>
      <c r="J36" s="70"/>
      <c r="K36" s="70"/>
      <c r="L36" s="70"/>
      <c r="M36" s="70"/>
      <c r="N36" s="70"/>
      <c r="O36" s="70"/>
    </row>
    <row r="37" spans="1:15" ht="16.5" thickBot="1" x14ac:dyDescent="0.25">
      <c r="A37" s="42" t="s">
        <v>32</v>
      </c>
      <c r="B37" s="145"/>
      <c r="C37" s="145"/>
      <c r="D37" s="145"/>
      <c r="E37" s="145"/>
      <c r="F37" s="145"/>
      <c r="G37" s="145"/>
      <c r="H37" s="145"/>
      <c r="I37" s="145"/>
      <c r="J37" s="145"/>
      <c r="K37" s="145"/>
      <c r="L37" s="145"/>
      <c r="M37" s="145"/>
      <c r="N37" s="145"/>
      <c r="O37" s="145"/>
    </row>
    <row r="38" spans="1:15" ht="16.5" thickBot="1" x14ac:dyDescent="0.25">
      <c r="A38" s="43" t="s">
        <v>33</v>
      </c>
      <c r="B38" s="142">
        <v>133031.28598000002</v>
      </c>
      <c r="C38" s="142">
        <v>144640.01701999994</v>
      </c>
      <c r="D38" s="142">
        <v>136134.60933999997</v>
      </c>
      <c r="E38" s="142">
        <v>135454.41727587301</v>
      </c>
      <c r="F38" s="142">
        <v>134678.807224983</v>
      </c>
      <c r="G38" s="142">
        <v>120122.1989667446</v>
      </c>
      <c r="H38" s="142">
        <v>121525.07591550751</v>
      </c>
      <c r="I38" s="142">
        <v>123486.48431322924</v>
      </c>
      <c r="J38" s="142">
        <v>105598.91655297666</v>
      </c>
      <c r="K38" s="142">
        <v>87629.764958712869</v>
      </c>
      <c r="L38" s="142">
        <v>88922.444561059514</v>
      </c>
      <c r="M38" s="142">
        <v>90404.734474772122</v>
      </c>
      <c r="N38" s="142">
        <v>91601.437613452741</v>
      </c>
      <c r="O38" s="142">
        <v>92241.683905446946</v>
      </c>
    </row>
    <row r="39" spans="1:15" ht="16.5" thickBot="1" x14ac:dyDescent="0.25">
      <c r="A39" s="44" t="s">
        <v>34</v>
      </c>
      <c r="B39" s="143">
        <v>68323.34745999999</v>
      </c>
      <c r="C39" s="143">
        <v>84994.515720000054</v>
      </c>
      <c r="D39" s="143">
        <v>59724.258100000021</v>
      </c>
      <c r="E39" s="143">
        <v>60082.329724126997</v>
      </c>
      <c r="F39" s="143">
        <v>66013.849775016992</v>
      </c>
      <c r="G39" s="142">
        <v>58878.816649962209</v>
      </c>
      <c r="H39" s="142">
        <v>59566.447540498411</v>
      </c>
      <c r="I39" s="142">
        <v>60527.846902302685</v>
      </c>
      <c r="J39" s="142">
        <v>51760.118443042113</v>
      </c>
      <c r="K39" s="142">
        <v>42952.4010421399</v>
      </c>
      <c r="L39" s="142">
        <v>43586.017858585175</v>
      </c>
      <c r="M39" s="142">
        <v>44312.573622651187</v>
      </c>
      <c r="N39" s="142">
        <v>44899.14683969925</v>
      </c>
      <c r="O39" s="142">
        <v>45212.968467686442</v>
      </c>
    </row>
    <row r="40" spans="1:15" ht="16.5" thickBot="1" x14ac:dyDescent="0.25">
      <c r="A40" s="45" t="s">
        <v>35</v>
      </c>
      <c r="B40" s="146">
        <v>615.71400000000006</v>
      </c>
      <c r="C40" s="146">
        <v>14158.493</v>
      </c>
      <c r="D40" s="146">
        <v>20598.80456799256</v>
      </c>
      <c r="E40" s="146">
        <v>27688.66964577679</v>
      </c>
      <c r="F40" s="146">
        <v>36105.188943247769</v>
      </c>
      <c r="G40" s="146">
        <v>46959.869291745723</v>
      </c>
      <c r="H40" s="146">
        <v>63081.273681117433</v>
      </c>
      <c r="I40" s="146">
        <v>64699.794233008586</v>
      </c>
      <c r="J40" s="146">
        <v>72772.534373696064</v>
      </c>
      <c r="K40" s="146">
        <v>81031.910079491528</v>
      </c>
      <c r="L40" s="146">
        <v>87903.606635374425</v>
      </c>
      <c r="M40" s="146">
        <v>69707.912124839859</v>
      </c>
      <c r="N40" s="146">
        <v>91062.305262205919</v>
      </c>
      <c r="O40" s="146">
        <v>104415.0420666838</v>
      </c>
    </row>
    <row r="41" spans="1:15" ht="16.5" thickBot="1" x14ac:dyDescent="0.25">
      <c r="A41" s="18" t="s">
        <v>36</v>
      </c>
      <c r="B41" s="13"/>
      <c r="C41" s="13"/>
      <c r="D41" s="13"/>
      <c r="E41" s="13"/>
      <c r="F41" s="13"/>
      <c r="G41" s="13"/>
      <c r="H41" s="13"/>
      <c r="I41" s="13"/>
      <c r="J41" s="13"/>
      <c r="K41" s="13"/>
      <c r="L41" s="13"/>
      <c r="M41" s="13"/>
      <c r="N41" s="13"/>
      <c r="O41" s="13"/>
    </row>
    <row r="42" spans="1:15" ht="15.75" x14ac:dyDescent="0.2">
      <c r="A42" s="46" t="s">
        <v>37</v>
      </c>
      <c r="B42" s="140">
        <v>7545.195850000001</v>
      </c>
      <c r="C42" s="140">
        <v>10289.781299999999</v>
      </c>
      <c r="D42" s="140">
        <v>8384.1257199999982</v>
      </c>
      <c r="E42" s="140">
        <v>8408.0896699999994</v>
      </c>
      <c r="F42" s="140">
        <v>8602.2141499999998</v>
      </c>
      <c r="G42" s="140">
        <v>8774.2584329999991</v>
      </c>
      <c r="H42" s="140">
        <v>8949.7436016599986</v>
      </c>
      <c r="I42" s="140">
        <v>9128.7384736931981</v>
      </c>
      <c r="J42" s="140">
        <v>9311.313243167062</v>
      </c>
      <c r="K42" s="140">
        <v>9497.5395080304042</v>
      </c>
      <c r="L42" s="140">
        <v>9687.4902981910127</v>
      </c>
      <c r="M42" s="140">
        <v>9881.2401041548328</v>
      </c>
      <c r="N42" s="140">
        <v>10078.86490623793</v>
      </c>
      <c r="O42" s="140">
        <v>10280.442204362689</v>
      </c>
    </row>
    <row r="43" spans="1:15" ht="15.75" x14ac:dyDescent="0.2">
      <c r="A43" s="47" t="s">
        <v>38</v>
      </c>
      <c r="B43" s="147">
        <v>18880.173050000001</v>
      </c>
      <c r="C43" s="147">
        <v>20597.507570000002</v>
      </c>
      <c r="D43" s="147">
        <v>23265.5049</v>
      </c>
      <c r="E43" s="147">
        <v>23589.658898606718</v>
      </c>
      <c r="F43" s="147">
        <v>24769.142151974549</v>
      </c>
      <c r="G43" s="147">
        <v>26007.59888821391</v>
      </c>
      <c r="H43" s="147">
        <v>29413.269917347487</v>
      </c>
      <c r="I43" s="147">
        <v>30303.381877962885</v>
      </c>
      <c r="J43" s="147">
        <v>31220.58289055149</v>
      </c>
      <c r="K43" s="147">
        <v>32165.704911330235</v>
      </c>
      <c r="L43" s="147">
        <v>33139.605819435455</v>
      </c>
      <c r="M43" s="147">
        <v>34143.170242822103</v>
      </c>
      <c r="N43" s="147">
        <v>35177.310411350518</v>
      </c>
      <c r="O43" s="147">
        <v>36242.96703799699</v>
      </c>
    </row>
    <row r="44" spans="1:15" ht="16.5" thickBot="1" x14ac:dyDescent="0.25">
      <c r="A44" s="48" t="s">
        <v>39</v>
      </c>
      <c r="B44" s="148">
        <v>8290.7456100000018</v>
      </c>
      <c r="C44" s="148">
        <v>10046.94375</v>
      </c>
      <c r="D44" s="148">
        <v>11448.414789999999</v>
      </c>
      <c r="E44" s="148">
        <v>12880.838081270751</v>
      </c>
      <c r="F44" s="148">
        <v>13226.259695648603</v>
      </c>
      <c r="G44" s="148">
        <v>13816.358567376767</v>
      </c>
      <c r="H44" s="148">
        <v>13277.000655254817</v>
      </c>
      <c r="I44" s="148">
        <v>13541.573633996855</v>
      </c>
      <c r="J44" s="148">
        <v>13811.438072313742</v>
      </c>
      <c r="K44" s="148">
        <v>14086.699799396969</v>
      </c>
      <c r="L44" s="148">
        <v>14367.466761021849</v>
      </c>
      <c r="M44" s="148">
        <v>14653.849061879242</v>
      </c>
      <c r="N44" s="148">
        <v>14945.959008753765</v>
      </c>
      <c r="O44" s="148">
        <v>15243.911154565783</v>
      </c>
    </row>
    <row r="45" spans="1:15" ht="16.5" thickBot="1" x14ac:dyDescent="0.25">
      <c r="A45" s="49" t="s">
        <v>40</v>
      </c>
      <c r="B45" s="149">
        <v>113513.20783000001</v>
      </c>
      <c r="C45" s="149">
        <v>122001.75253000001</v>
      </c>
      <c r="D45" s="149">
        <v>134854.29237000001</v>
      </c>
      <c r="E45" s="149">
        <v>143487.57037</v>
      </c>
      <c r="F45" s="149">
        <v>148696.4399</v>
      </c>
      <c r="G45" s="150">
        <v>151670.36869800001</v>
      </c>
      <c r="H45" s="150">
        <v>154703.77607196002</v>
      </c>
      <c r="I45" s="150">
        <v>157797.85159339922</v>
      </c>
      <c r="J45" s="150">
        <v>160953.80862526721</v>
      </c>
      <c r="K45" s="150">
        <v>164172.88479777257</v>
      </c>
      <c r="L45" s="150">
        <v>167456.34249372804</v>
      </c>
      <c r="M45" s="150">
        <v>170805.4693436026</v>
      </c>
      <c r="N45" s="150">
        <v>174221.57873047466</v>
      </c>
      <c r="O45" s="150">
        <v>177706.01030508417</v>
      </c>
    </row>
    <row r="46" spans="1:15" ht="16.5" thickBot="1" x14ac:dyDescent="0.25">
      <c r="A46" s="49" t="s">
        <v>41</v>
      </c>
      <c r="B46" s="150">
        <v>82438.907599999991</v>
      </c>
      <c r="C46" s="150">
        <v>86007.318220000001</v>
      </c>
      <c r="D46" s="150">
        <v>93353.404290000006</v>
      </c>
      <c r="E46" s="150">
        <v>106007.46788999981</v>
      </c>
      <c r="F46" s="150">
        <v>112639.6850899998</v>
      </c>
      <c r="G46" s="150">
        <v>114892.47869999999</v>
      </c>
      <c r="H46" s="150">
        <v>117190.328274</v>
      </c>
      <c r="I46" s="150">
        <v>119534.13483948002</v>
      </c>
      <c r="J46" s="150">
        <v>121924.81753626962</v>
      </c>
      <c r="K46" s="150">
        <v>124363.31388699503</v>
      </c>
      <c r="L46" s="150">
        <v>126850.58016473491</v>
      </c>
      <c r="M46" s="150">
        <v>129387.59176802961</v>
      </c>
      <c r="N46" s="150">
        <v>131975.34360339024</v>
      </c>
      <c r="O46" s="150">
        <v>134614.85047545802</v>
      </c>
    </row>
    <row r="47" spans="1:15" ht="16.5" thickBot="1" x14ac:dyDescent="0.25">
      <c r="A47" s="49" t="s">
        <v>42</v>
      </c>
      <c r="B47" s="150">
        <v>84487.446709999989</v>
      </c>
      <c r="C47" s="150">
        <v>83132.764249999993</v>
      </c>
      <c r="D47" s="150">
        <v>89406.05365999999</v>
      </c>
      <c r="E47" s="150">
        <v>88346.330109999995</v>
      </c>
      <c r="F47" s="150">
        <v>91150.505029999986</v>
      </c>
      <c r="G47" s="150">
        <v>92633.144000896034</v>
      </c>
      <c r="H47" s="150">
        <v>94803.577792836732</v>
      </c>
      <c r="I47" s="150">
        <v>97027.80185759814</v>
      </c>
      <c r="J47" s="150">
        <v>99307.205880922382</v>
      </c>
      <c r="K47" s="150">
        <v>101643.21684380824</v>
      </c>
      <c r="L47" s="150">
        <v>104037.30005644208</v>
      </c>
      <c r="M47" s="150">
        <v>106490.9602215526</v>
      </c>
      <c r="N47" s="150">
        <v>109005.7425280438</v>
      </c>
      <c r="O47" s="150">
        <v>111583.23377578564</v>
      </c>
    </row>
    <row r="48" spans="1:15" ht="16.5" thickBot="1" x14ac:dyDescent="0.25">
      <c r="A48" s="51" t="s">
        <v>43</v>
      </c>
      <c r="B48" s="13"/>
      <c r="C48" s="13"/>
      <c r="D48" s="13"/>
      <c r="E48" s="13"/>
      <c r="F48" s="13"/>
      <c r="G48" s="13"/>
      <c r="H48" s="13"/>
      <c r="I48" s="13"/>
      <c r="J48" s="13"/>
      <c r="K48" s="13"/>
      <c r="L48" s="13"/>
      <c r="M48" s="13"/>
      <c r="N48" s="13"/>
      <c r="O48" s="14"/>
    </row>
    <row r="49" spans="1:15" ht="16.5" thickBot="1" x14ac:dyDescent="0.25">
      <c r="A49" s="52" t="s">
        <v>44</v>
      </c>
      <c r="B49" s="151">
        <v>45079.365590000001</v>
      </c>
      <c r="C49" s="151">
        <v>42548.913130000001</v>
      </c>
      <c r="D49" s="151">
        <v>47129.544220000003</v>
      </c>
      <c r="E49" s="151">
        <v>49997.521549999998</v>
      </c>
      <c r="F49" s="151">
        <v>54043.907719999996</v>
      </c>
      <c r="G49" s="140">
        <v>57600.656640000001</v>
      </c>
      <c r="H49" s="140">
        <v>58752.669772800007</v>
      </c>
      <c r="I49" s="140">
        <v>59927.723168256009</v>
      </c>
      <c r="J49" s="140">
        <v>61126.277631621124</v>
      </c>
      <c r="K49" s="140">
        <v>62348.803184253549</v>
      </c>
      <c r="L49" s="140">
        <v>63595.779247938619</v>
      </c>
      <c r="M49" s="140">
        <v>64867.694832897389</v>
      </c>
      <c r="N49" s="140">
        <v>66165.048729555332</v>
      </c>
      <c r="O49" s="140">
        <v>67488.349704146443</v>
      </c>
    </row>
    <row r="50" spans="1:15" ht="16.5" thickBot="1" x14ac:dyDescent="0.25">
      <c r="A50" s="36" t="s">
        <v>45</v>
      </c>
      <c r="B50" s="151">
        <v>35555.204090000007</v>
      </c>
      <c r="C50" s="151">
        <v>40636.901420000002</v>
      </c>
      <c r="D50" s="151">
        <v>41040.1679</v>
      </c>
      <c r="E50" s="151">
        <v>42554.646767786602</v>
      </c>
      <c r="F50" s="151">
        <v>42580.958254126497</v>
      </c>
      <c r="G50" s="152">
        <v>43432.577160000001</v>
      </c>
      <c r="H50" s="152">
        <v>44301.228703200002</v>
      </c>
      <c r="I50" s="152">
        <v>45187.253277264004</v>
      </c>
      <c r="J50" s="152">
        <v>46090.998342809289</v>
      </c>
      <c r="K50" s="152">
        <v>47012.818309665476</v>
      </c>
      <c r="L50" s="152">
        <v>47953.074675858785</v>
      </c>
      <c r="M50" s="152">
        <v>48912.136169375961</v>
      </c>
      <c r="N50" s="152">
        <v>49890.378892763481</v>
      </c>
      <c r="O50" s="152">
        <v>50888.186470618755</v>
      </c>
    </row>
    <row r="51" spans="1:15" ht="16.5" thickBot="1" x14ac:dyDescent="0.25">
      <c r="A51" s="39" t="s">
        <v>46</v>
      </c>
      <c r="B51" s="151">
        <v>26441.1567</v>
      </c>
      <c r="C51" s="151">
        <v>15696.806480000001</v>
      </c>
      <c r="D51" s="151">
        <v>12149.38</v>
      </c>
      <c r="E51" s="151">
        <v>10519.525444410299</v>
      </c>
      <c r="F51" s="151">
        <v>6321.6149347547007</v>
      </c>
      <c r="G51" s="152">
        <v>2864.828</v>
      </c>
      <c r="H51" s="152">
        <v>2595.7310000000002</v>
      </c>
      <c r="I51" s="152">
        <v>640.23900000000003</v>
      </c>
      <c r="J51" s="152">
        <v>139</v>
      </c>
      <c r="K51" s="152">
        <v>0</v>
      </c>
      <c r="L51" s="152">
        <v>0</v>
      </c>
      <c r="M51" s="152">
        <v>0</v>
      </c>
      <c r="N51" s="152">
        <v>0</v>
      </c>
      <c r="O51" s="152">
        <v>0</v>
      </c>
    </row>
    <row r="52" spans="1:15" ht="16.5" thickBot="1" x14ac:dyDescent="0.25">
      <c r="A52" s="39" t="s">
        <v>47</v>
      </c>
      <c r="B52" s="151">
        <v>14354.887189999972</v>
      </c>
      <c r="C52" s="151">
        <v>17398.271810000006</v>
      </c>
      <c r="D52" s="151">
        <v>18600.390570000003</v>
      </c>
      <c r="E52" s="151">
        <v>15938.247210000014</v>
      </c>
      <c r="F52" s="151">
        <v>14690.171310000002</v>
      </c>
      <c r="G52" s="144">
        <v>11772.375899999992</v>
      </c>
      <c r="H52" s="144">
        <v>12007.823417999998</v>
      </c>
      <c r="I52" s="144">
        <v>12247.979886359997</v>
      </c>
      <c r="J52" s="144">
        <v>12492.939484087192</v>
      </c>
      <c r="K52" s="144">
        <v>12742.798273768962</v>
      </c>
      <c r="L52" s="144">
        <v>12997.65423924429</v>
      </c>
      <c r="M52" s="144">
        <v>13257.607324029215</v>
      </c>
      <c r="N52" s="144">
        <v>13522.759470509798</v>
      </c>
      <c r="O52" s="144">
        <v>13793.214659919991</v>
      </c>
    </row>
    <row r="53" spans="1:15" ht="16.5" thickBot="1" x14ac:dyDescent="0.25">
      <c r="A53" s="51" t="s">
        <v>78</v>
      </c>
      <c r="B53" s="50"/>
      <c r="C53" s="50"/>
      <c r="D53" s="50"/>
      <c r="E53" s="50"/>
      <c r="F53" s="50"/>
      <c r="G53" s="50"/>
      <c r="H53" s="50"/>
      <c r="I53" s="50"/>
      <c r="J53" s="50"/>
      <c r="K53" s="50"/>
      <c r="L53" s="50"/>
      <c r="M53" s="50"/>
      <c r="N53" s="50"/>
      <c r="O53" s="50"/>
    </row>
    <row r="54" spans="1:15" ht="16.5" thickBot="1" x14ac:dyDescent="0.25">
      <c r="A54" s="49" t="s">
        <v>48</v>
      </c>
      <c r="B54" s="150">
        <v>24759.335910000002</v>
      </c>
      <c r="C54" s="150">
        <v>27589.88697</v>
      </c>
      <c r="D54" s="150">
        <v>31691.002270000001</v>
      </c>
      <c r="E54" s="150">
        <v>34788.540820000002</v>
      </c>
      <c r="F54" s="150">
        <v>37507.043920000004</v>
      </c>
      <c r="G54" s="150">
        <v>38257.184798400005</v>
      </c>
      <c r="H54" s="150">
        <v>39022.328494368005</v>
      </c>
      <c r="I54" s="150">
        <v>39802.775064255366</v>
      </c>
      <c r="J54" s="150">
        <v>40598.830565540477</v>
      </c>
      <c r="K54" s="150">
        <v>41410.807176851289</v>
      </c>
      <c r="L54" s="150">
        <v>42239.023320388318</v>
      </c>
      <c r="M54" s="150">
        <v>43083.803786796088</v>
      </c>
      <c r="N54" s="150">
        <v>43945.479862532011</v>
      </c>
      <c r="O54" s="150">
        <v>44824.389459782651</v>
      </c>
    </row>
    <row r="55" spans="1:15" ht="16.5" thickBot="1" x14ac:dyDescent="0.25">
      <c r="A55" s="9" t="s">
        <v>49</v>
      </c>
      <c r="B55" s="153"/>
      <c r="C55" s="153"/>
      <c r="D55" s="153"/>
      <c r="E55" s="153"/>
      <c r="F55" s="153"/>
      <c r="G55" s="153"/>
      <c r="H55" s="153"/>
      <c r="I55" s="153"/>
      <c r="J55" s="153"/>
      <c r="K55" s="153"/>
      <c r="L55" s="153"/>
      <c r="M55" s="153"/>
      <c r="N55" s="153"/>
      <c r="O55" s="154"/>
    </row>
    <row r="56" spans="1:15" ht="15.75" x14ac:dyDescent="0.2">
      <c r="A56" s="53" t="s">
        <v>50</v>
      </c>
      <c r="B56" s="142">
        <v>44469.8891</v>
      </c>
      <c r="C56" s="142">
        <v>49247.774880000004</v>
      </c>
      <c r="D56" s="142">
        <v>48920.961178499994</v>
      </c>
      <c r="E56" s="142">
        <v>59430.392620000006</v>
      </c>
      <c r="F56" s="142">
        <v>37681.876809999972</v>
      </c>
      <c r="G56" s="142">
        <v>34628.668976000008</v>
      </c>
      <c r="H56" s="142">
        <v>35805.739321280002</v>
      </c>
      <c r="I56" s="142">
        <v>36332.387737063036</v>
      </c>
      <c r="J56" s="142">
        <v>36868.515824330178</v>
      </c>
      <c r="K56" s="142">
        <v>37414.294217168135</v>
      </c>
      <c r="L56" s="142">
        <v>37969.896621077132</v>
      </c>
      <c r="M56" s="142">
        <v>38535.499868256542</v>
      </c>
      <c r="N56" s="142">
        <v>39111.283973885154</v>
      </c>
      <c r="O56" s="142">
        <v>39697.432193415094</v>
      </c>
    </row>
    <row r="57" spans="1:15" ht="15.75" x14ac:dyDescent="0.2">
      <c r="A57" s="54" t="s">
        <v>51</v>
      </c>
      <c r="B57" s="155">
        <v>5913.4390300000014</v>
      </c>
      <c r="C57" s="155">
        <v>5875.2002400000001</v>
      </c>
      <c r="D57" s="155">
        <v>13615.64776</v>
      </c>
      <c r="E57" s="155">
        <v>36992.426799999987</v>
      </c>
      <c r="F57" s="155">
        <v>8788.4372100000001</v>
      </c>
      <c r="G57" s="155">
        <v>57087.260280000002</v>
      </c>
      <c r="H57" s="155">
        <v>84241.223761040004</v>
      </c>
      <c r="I57" s="155">
        <v>68867.051388738721</v>
      </c>
      <c r="J57" s="155">
        <v>11331.400913736017</v>
      </c>
      <c r="K57" s="155">
        <v>16632.808730183264</v>
      </c>
      <c r="L57" s="155">
        <v>6702.0118873265646</v>
      </c>
      <c r="M57" s="155">
        <v>6822.6481012984432</v>
      </c>
      <c r="N57" s="155">
        <v>6945.4557671218154</v>
      </c>
      <c r="O57" s="155">
        <v>7070.4739709300084</v>
      </c>
    </row>
    <row r="58" spans="1:15" ht="15.75" x14ac:dyDescent="0.2">
      <c r="A58" s="54" t="s">
        <v>52</v>
      </c>
      <c r="B58" s="155">
        <v>66960.1783</v>
      </c>
      <c r="C58" s="155">
        <v>69606.945769999991</v>
      </c>
      <c r="D58" s="155">
        <v>77658.056779999984</v>
      </c>
      <c r="E58" s="155">
        <v>88869.154389999982</v>
      </c>
      <c r="F58" s="155">
        <v>111959.69528</v>
      </c>
      <c r="G58" s="155">
        <v>83929.578219999996</v>
      </c>
      <c r="H58" s="155">
        <v>85440.310627960003</v>
      </c>
      <c r="I58" s="155">
        <v>86978.236219263286</v>
      </c>
      <c r="J58" s="155">
        <v>88543.844471210032</v>
      </c>
      <c r="K58" s="155">
        <v>90137.633671691816</v>
      </c>
      <c r="L58" s="155">
        <v>91760.111077782261</v>
      </c>
      <c r="M58" s="155">
        <v>93411.793077182345</v>
      </c>
      <c r="N58" s="155">
        <v>95093.205352571618</v>
      </c>
      <c r="O58" s="155">
        <v>96804.883048917924</v>
      </c>
    </row>
    <row r="59" spans="1:15" ht="15.75" x14ac:dyDescent="0.2">
      <c r="A59" s="47" t="s">
        <v>53</v>
      </c>
      <c r="B59" s="147">
        <v>16141.448690000001</v>
      </c>
      <c r="C59" s="147">
        <v>63.785299999999999</v>
      </c>
      <c r="D59" s="147"/>
      <c r="E59" s="147"/>
      <c r="F59" s="147"/>
      <c r="G59" s="155"/>
      <c r="H59" s="155"/>
      <c r="I59" s="155"/>
      <c r="J59" s="155"/>
      <c r="K59" s="155"/>
      <c r="L59" s="155"/>
      <c r="M59" s="155"/>
      <c r="N59" s="155"/>
      <c r="O59" s="155"/>
    </row>
    <row r="60" spans="1:15" ht="16.5" thickBot="1" x14ac:dyDescent="0.25">
      <c r="A60" s="55" t="s">
        <v>54</v>
      </c>
      <c r="B60" s="156">
        <v>51604.713609999999</v>
      </c>
      <c r="C60" s="156">
        <v>34507.350079999997</v>
      </c>
      <c r="D60" s="156">
        <v>83402.314280000006</v>
      </c>
      <c r="E60" s="156">
        <v>95113.677939999994</v>
      </c>
      <c r="F60" s="156">
        <v>69201.945200000002</v>
      </c>
      <c r="G60" s="155">
        <v>105516.59957800001</v>
      </c>
      <c r="H60" s="155">
        <v>74726.463682404006</v>
      </c>
      <c r="I60" s="155">
        <v>75653.119444687283</v>
      </c>
      <c r="J60" s="155">
        <v>66595.103092691643</v>
      </c>
      <c r="K60" s="155">
        <v>67552.396042360095</v>
      </c>
      <c r="L60" s="155">
        <v>68526.717991122568</v>
      </c>
      <c r="M60" s="155">
        <v>69491.015012962787</v>
      </c>
      <c r="N60" s="155">
        <v>70792.106655196112</v>
      </c>
      <c r="O60" s="155">
        <v>71865.24403698965</v>
      </c>
    </row>
    <row r="61" spans="1:15" ht="16.5" thickBot="1" x14ac:dyDescent="0.25">
      <c r="A61" s="56" t="s">
        <v>55</v>
      </c>
      <c r="B61" s="157">
        <v>216876.70845999999</v>
      </c>
      <c r="C61" s="157">
        <v>233657.05468999999</v>
      </c>
      <c r="D61" s="157">
        <v>226824.03179293152</v>
      </c>
      <c r="E61" s="157">
        <v>226945.39181735198</v>
      </c>
      <c r="F61" s="157">
        <v>229177.96697934504</v>
      </c>
      <c r="G61" s="157">
        <v>213006.85387903359</v>
      </c>
      <c r="H61" s="157">
        <v>207739.35992870366</v>
      </c>
      <c r="I61" s="157">
        <v>205943.43061241866</v>
      </c>
      <c r="J61" s="157">
        <v>203599.76800006509</v>
      </c>
      <c r="K61" s="157">
        <v>198219.54831633443</v>
      </c>
      <c r="L61" s="157">
        <v>196979.12552339284</v>
      </c>
      <c r="M61" s="157">
        <v>176538.60336774058</v>
      </c>
      <c r="N61" s="157">
        <v>178393.57956358569</v>
      </c>
      <c r="O61" s="157">
        <v>177090.00295647985</v>
      </c>
    </row>
    <row r="62" spans="1:15" ht="16.5" thickBot="1" x14ac:dyDescent="0.25">
      <c r="A62" s="56" t="s">
        <v>56</v>
      </c>
      <c r="B62" s="157">
        <v>1846.18</v>
      </c>
      <c r="C62" s="158"/>
      <c r="D62" s="158"/>
      <c r="E62" s="158"/>
      <c r="F62" s="158"/>
      <c r="G62" s="158"/>
      <c r="H62" s="158"/>
      <c r="I62" s="158"/>
      <c r="J62" s="158"/>
      <c r="K62" s="158"/>
      <c r="L62" s="158"/>
      <c r="M62" s="158"/>
      <c r="N62" s="158"/>
      <c r="O62" s="158"/>
    </row>
    <row r="63" spans="1:15" ht="16.5" thickBot="1" x14ac:dyDescent="0.3">
      <c r="A63" s="57" t="s">
        <v>57</v>
      </c>
      <c r="B63" s="158"/>
      <c r="C63" s="158"/>
      <c r="D63" s="158"/>
      <c r="E63" s="158"/>
      <c r="F63" s="158"/>
      <c r="G63" s="158"/>
      <c r="H63" s="158"/>
      <c r="I63" s="158"/>
      <c r="J63" s="158"/>
      <c r="K63" s="158"/>
      <c r="L63" s="158"/>
      <c r="M63" s="158"/>
      <c r="N63" s="158"/>
      <c r="O63" s="158"/>
    </row>
    <row r="64" spans="1:15" ht="13.5" thickBot="1" x14ac:dyDescent="0.25">
      <c r="A64" s="58"/>
      <c r="B64" s="59"/>
      <c r="C64" s="59"/>
      <c r="D64" s="59"/>
      <c r="E64" s="59"/>
      <c r="F64" s="59"/>
      <c r="G64" s="59"/>
      <c r="H64" s="59"/>
      <c r="I64" s="59"/>
      <c r="J64" s="59"/>
      <c r="K64" s="59"/>
      <c r="L64" s="59"/>
      <c r="M64" s="59"/>
      <c r="N64" s="59"/>
      <c r="O64" s="60"/>
    </row>
    <row r="65" spans="1:15" ht="18.75" thickBot="1" x14ac:dyDescent="0.25">
      <c r="A65" s="61" t="s">
        <v>58</v>
      </c>
      <c r="B65" s="159">
        <v>1140177.4201400001</v>
      </c>
      <c r="C65" s="159">
        <v>1202230.3787500001</v>
      </c>
      <c r="D65" s="159">
        <v>1297189.3972094241</v>
      </c>
      <c r="E65" s="159">
        <v>1393433.8948152033</v>
      </c>
      <c r="F65" s="159">
        <v>1374743.9150890969</v>
      </c>
      <c r="G65" s="159">
        <v>1409754.7511173727</v>
      </c>
      <c r="H65" s="159">
        <v>1436218.0944066381</v>
      </c>
      <c r="I65" s="159">
        <v>1437897.4434139801</v>
      </c>
      <c r="J65" s="159">
        <v>1365535.706164483</v>
      </c>
      <c r="K65" s="159">
        <v>1363746.4960412204</v>
      </c>
      <c r="L65" s="159">
        <v>1378672.9518387381</v>
      </c>
      <c r="M65" s="159">
        <v>1359999.7378046308</v>
      </c>
      <c r="N65" s="159">
        <v>1403436.8395051616</v>
      </c>
      <c r="O65" s="159">
        <v>1435017.7515861087</v>
      </c>
    </row>
  </sheetData>
  <customSheetViews>
    <customSheetView guid="{C3E70234-FA18-40E7-B25F-218A5F7D2EA2}" fitToPage="1" topLeftCell="A25">
      <selection activeCell="A4" sqref="A4"/>
      <pageMargins left="0.5" right="0.5" top="0.5" bottom="0.5" header="0.5" footer="0.25"/>
      <printOptions horizontalCentered="1" headings="1"/>
      <pageSetup scale="41" orientation="portrait" r:id="rId1"/>
      <headerFooter alignWithMargins="0">
        <oddFooter>&amp;L&amp;A&amp;R&amp;A</oddFooter>
      </headerFooter>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2"/>
      <headerFooter alignWithMargins="0">
        <oddFooter>&amp;L&amp;A&amp;R&amp;A</oddFooter>
      </headerFooter>
    </customSheetView>
  </customSheetViews>
  <mergeCells count="1">
    <mergeCell ref="A8:O8"/>
  </mergeCells>
  <printOptions horizontalCentered="1" headings="1"/>
  <pageMargins left="0.5" right="0.5" top="0.5" bottom="0.5" header="0.5" footer="0.25"/>
  <pageSetup scale="41" fitToHeight="2" orientation="portrait" r:id="rId3"/>
  <headerFooter alignWithMargins="0">
    <oddFooter>&amp;L&amp;A&amp;R&amp;A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O55"/>
  <sheetViews>
    <sheetView tabSelected="1" topLeftCell="A24" workbookViewId="0">
      <selection activeCell="A56" sqref="A56"/>
    </sheetView>
  </sheetViews>
  <sheetFormatPr defaultRowHeight="16.5" customHeight="1" x14ac:dyDescent="0.2"/>
  <cols>
    <col min="1" max="1" width="54.1640625" style="63" customWidth="1"/>
    <col min="2" max="3" width="19.83203125" style="124" customWidth="1"/>
    <col min="4" max="4" width="24" style="63" bestFit="1" customWidth="1"/>
    <col min="5" max="5" width="21" style="63" customWidth="1"/>
    <col min="6" max="6" width="24" style="63" bestFit="1" customWidth="1"/>
    <col min="7" max="15" width="9.33203125" style="63"/>
    <col min="16" max="16384" width="9.33203125" style="75"/>
  </cols>
  <sheetData>
    <row r="1" spans="1:15" ht="16.5" customHeight="1" x14ac:dyDescent="0.2">
      <c r="A1" s="98" t="s">
        <v>68</v>
      </c>
      <c r="B1" s="119"/>
      <c r="C1" s="119"/>
      <c r="D1" s="62"/>
      <c r="E1" s="62"/>
      <c r="F1" s="62"/>
      <c r="G1" s="62"/>
      <c r="H1" s="62"/>
      <c r="I1" s="62"/>
      <c r="J1" s="62"/>
      <c r="K1" s="62"/>
      <c r="L1" s="62"/>
      <c r="M1" s="62"/>
      <c r="N1" s="62"/>
      <c r="O1" s="62"/>
    </row>
    <row r="2" spans="1:15" ht="16.5" customHeight="1" x14ac:dyDescent="0.2">
      <c r="A2" s="64" t="s">
        <v>80</v>
      </c>
      <c r="B2" s="119"/>
      <c r="C2" s="119"/>
      <c r="D2" s="62"/>
      <c r="E2" s="62"/>
      <c r="F2" s="62"/>
      <c r="G2" s="62"/>
      <c r="H2" s="62"/>
      <c r="I2" s="62"/>
      <c r="J2" s="62"/>
      <c r="K2" s="62"/>
      <c r="L2" s="62"/>
      <c r="M2" s="62"/>
      <c r="N2" s="62"/>
      <c r="O2" s="62"/>
    </row>
    <row r="3" spans="1:15" ht="16.5" customHeight="1" x14ac:dyDescent="0.2">
      <c r="A3" s="64" t="s">
        <v>93</v>
      </c>
      <c r="B3" s="119"/>
      <c r="C3" s="119"/>
      <c r="D3" s="62"/>
      <c r="E3" s="62"/>
      <c r="F3" s="62"/>
      <c r="G3" s="62"/>
      <c r="H3" s="62"/>
      <c r="I3" s="62"/>
      <c r="J3" s="62"/>
      <c r="K3" s="62"/>
      <c r="L3" s="62"/>
      <c r="M3" s="62"/>
      <c r="N3" s="62"/>
      <c r="O3" s="62"/>
    </row>
    <row r="4" spans="1:15" ht="22.5" customHeight="1" thickBot="1" x14ac:dyDescent="0.25">
      <c r="A4" s="64" t="str">
        <f>+CoName</f>
        <v>Sacramento Muncipal Utility District</v>
      </c>
      <c r="B4" s="120"/>
      <c r="C4" s="120"/>
      <c r="D4" s="65"/>
      <c r="E4" s="65"/>
      <c r="F4" s="65"/>
      <c r="G4" s="65"/>
      <c r="H4" s="65"/>
      <c r="I4" s="65"/>
      <c r="J4" s="65"/>
      <c r="K4" s="65"/>
      <c r="L4" s="65"/>
      <c r="M4" s="65"/>
      <c r="N4" s="65"/>
      <c r="O4" s="65"/>
    </row>
    <row r="5" spans="1:15" ht="16.5" customHeight="1" thickBot="1" x14ac:dyDescent="0.3">
      <c r="A5" s="66"/>
      <c r="B5" s="162">
        <v>2013</v>
      </c>
      <c r="C5" s="163">
        <v>2014</v>
      </c>
      <c r="D5" s="164">
        <v>2015</v>
      </c>
      <c r="E5" s="165">
        <v>2016</v>
      </c>
      <c r="F5" s="164">
        <v>2017</v>
      </c>
      <c r="G5" s="165">
        <v>2018</v>
      </c>
      <c r="H5" s="164">
        <v>2019</v>
      </c>
      <c r="I5" s="165">
        <v>2020</v>
      </c>
      <c r="J5" s="164">
        <v>2021</v>
      </c>
      <c r="K5" s="164">
        <v>2022</v>
      </c>
      <c r="L5" s="164">
        <v>2023</v>
      </c>
      <c r="M5" s="164">
        <v>2024</v>
      </c>
      <c r="N5" s="164">
        <v>2025</v>
      </c>
      <c r="O5" s="166">
        <v>2026</v>
      </c>
    </row>
    <row r="6" spans="1:15" ht="16.5" customHeight="1" thickBot="1" x14ac:dyDescent="0.25">
      <c r="A6" s="67"/>
      <c r="B6" s="121"/>
      <c r="C6" s="121"/>
      <c r="D6" s="68"/>
      <c r="E6" s="68"/>
      <c r="F6" s="68"/>
      <c r="G6" s="68"/>
      <c r="H6" s="68"/>
      <c r="I6" s="68"/>
      <c r="J6" s="68"/>
      <c r="K6" s="68"/>
      <c r="L6" s="68"/>
      <c r="M6" s="68"/>
      <c r="N6" s="68"/>
      <c r="O6" s="68"/>
    </row>
    <row r="7" spans="1:15" ht="16.5" customHeight="1" thickBot="1" x14ac:dyDescent="0.25">
      <c r="A7" s="69" t="s">
        <v>125</v>
      </c>
      <c r="B7" s="122"/>
      <c r="C7" s="122"/>
      <c r="D7" s="70"/>
      <c r="E7" s="70"/>
      <c r="F7" s="70"/>
      <c r="G7" s="70"/>
      <c r="H7" s="70"/>
      <c r="I7" s="70"/>
      <c r="J7" s="70"/>
      <c r="K7" s="70"/>
      <c r="L7" s="70"/>
      <c r="M7" s="70"/>
      <c r="N7" s="70"/>
      <c r="O7" s="131"/>
    </row>
    <row r="8" spans="1:15" ht="16.5" customHeight="1" x14ac:dyDescent="0.2">
      <c r="A8" s="118" t="s">
        <v>59</v>
      </c>
      <c r="B8" s="123"/>
      <c r="C8" s="123"/>
      <c r="D8" s="71"/>
      <c r="E8" s="71"/>
      <c r="F8" s="71"/>
      <c r="G8" s="71"/>
      <c r="H8" s="71"/>
      <c r="I8" s="71"/>
      <c r="J8" s="71"/>
      <c r="K8" s="71"/>
      <c r="L8" s="71"/>
      <c r="M8" s="71"/>
      <c r="N8" s="71"/>
      <c r="O8" s="71"/>
    </row>
    <row r="9" spans="1:15" s="102" customFormat="1" ht="16.5" customHeight="1" x14ac:dyDescent="0.2">
      <c r="A9" s="128" t="s">
        <v>111</v>
      </c>
      <c r="B9" s="167">
        <v>94399520.019992396</v>
      </c>
      <c r="C9" s="167">
        <v>92918027.349999696</v>
      </c>
      <c r="D9" s="168">
        <v>128097540</v>
      </c>
      <c r="E9" s="168">
        <v>127432648</v>
      </c>
      <c r="F9" s="127">
        <v>129826429</v>
      </c>
      <c r="G9" s="125"/>
      <c r="H9" s="125"/>
      <c r="I9" s="125"/>
      <c r="J9" s="125"/>
      <c r="K9" s="125"/>
      <c r="L9" s="125"/>
      <c r="M9" s="125"/>
      <c r="N9" s="125"/>
      <c r="O9" s="125"/>
    </row>
    <row r="10" spans="1:15" s="102" customFormat="1" ht="16.5" customHeight="1" x14ac:dyDescent="0.2">
      <c r="A10" s="128" t="s">
        <v>110</v>
      </c>
      <c r="B10" s="167">
        <v>396034794.11016572</v>
      </c>
      <c r="C10" s="167">
        <v>407791862.09994841</v>
      </c>
      <c r="D10" s="168">
        <v>381955557</v>
      </c>
      <c r="E10" s="168">
        <v>385430955</v>
      </c>
      <c r="F10" s="127">
        <v>383222448</v>
      </c>
      <c r="G10" s="125"/>
      <c r="H10" s="125"/>
      <c r="I10" s="125"/>
      <c r="J10" s="125"/>
      <c r="K10" s="125"/>
      <c r="L10" s="125"/>
      <c r="M10" s="125"/>
      <c r="N10" s="125"/>
      <c r="O10" s="125"/>
    </row>
    <row r="11" spans="1:15" s="102" customFormat="1" ht="16.5" customHeight="1" x14ac:dyDescent="0.2">
      <c r="A11" s="128" t="s">
        <v>103</v>
      </c>
      <c r="B11" s="167">
        <v>80410674.690000981</v>
      </c>
      <c r="C11" s="167">
        <v>108861836.07002977</v>
      </c>
      <c r="D11" s="168">
        <v>97214820</v>
      </c>
      <c r="E11" s="168">
        <v>100523222</v>
      </c>
      <c r="F11" s="127">
        <v>102155980</v>
      </c>
      <c r="G11" s="125"/>
      <c r="H11" s="125"/>
      <c r="I11" s="125"/>
      <c r="J11" s="125"/>
      <c r="K11" s="125"/>
      <c r="L11" s="125"/>
      <c r="M11" s="125"/>
      <c r="N11" s="125"/>
      <c r="O11" s="125"/>
    </row>
    <row r="12" spans="1:15" s="102" customFormat="1" ht="16.5" customHeight="1" x14ac:dyDescent="0.2">
      <c r="A12" s="128" t="s">
        <v>104</v>
      </c>
      <c r="B12" s="167">
        <v>184333434.10000044</v>
      </c>
      <c r="C12" s="167">
        <v>176429874.56000072</v>
      </c>
      <c r="D12" s="168">
        <v>175482444</v>
      </c>
      <c r="E12" s="168">
        <v>183519337</v>
      </c>
      <c r="F12" s="127">
        <v>188119884</v>
      </c>
      <c r="G12" s="125"/>
      <c r="H12" s="125"/>
      <c r="I12" s="125"/>
      <c r="J12" s="125"/>
      <c r="K12" s="125"/>
      <c r="L12" s="125"/>
      <c r="M12" s="125"/>
      <c r="N12" s="125"/>
      <c r="O12" s="125"/>
    </row>
    <row r="13" spans="1:15" s="102" customFormat="1" ht="16.5" customHeight="1" x14ac:dyDescent="0.2">
      <c r="A13" s="128" t="s">
        <v>105</v>
      </c>
      <c r="B13" s="167">
        <v>146940663.38</v>
      </c>
      <c r="C13" s="167">
        <v>154818087.48999998</v>
      </c>
      <c r="D13" s="168">
        <v>166417362</v>
      </c>
      <c r="E13" s="168">
        <v>170682077</v>
      </c>
      <c r="F13" s="127">
        <v>175072966</v>
      </c>
      <c r="G13" s="125"/>
      <c r="H13" s="125"/>
      <c r="I13" s="125"/>
      <c r="J13" s="125"/>
      <c r="K13" s="125"/>
      <c r="L13" s="125"/>
      <c r="M13" s="125"/>
      <c r="N13" s="125"/>
      <c r="O13" s="125"/>
    </row>
    <row r="14" spans="1:15" s="102" customFormat="1" ht="16.5" customHeight="1" x14ac:dyDescent="0.2">
      <c r="A14" s="128" t="s">
        <v>106</v>
      </c>
      <c r="B14" s="167">
        <v>60568866.230000019</v>
      </c>
      <c r="C14" s="167">
        <v>60743832.210000113</v>
      </c>
      <c r="D14" s="168">
        <v>68381603</v>
      </c>
      <c r="E14" s="168">
        <v>69660565</v>
      </c>
      <c r="F14" s="127">
        <v>70711303</v>
      </c>
      <c r="G14" s="125"/>
      <c r="H14" s="125"/>
      <c r="I14" s="125"/>
      <c r="J14" s="125"/>
      <c r="K14" s="125"/>
      <c r="L14" s="125"/>
      <c r="M14" s="125"/>
      <c r="N14" s="125"/>
      <c r="O14" s="125"/>
    </row>
    <row r="15" spans="1:15" s="102" customFormat="1" ht="16.5" customHeight="1" x14ac:dyDescent="0.2">
      <c r="A15" s="128" t="s">
        <v>107</v>
      </c>
      <c r="B15" s="167">
        <v>63399356.770000011</v>
      </c>
      <c r="C15" s="167">
        <v>60191291.860000044</v>
      </c>
      <c r="D15" s="168">
        <v>69534834</v>
      </c>
      <c r="E15" s="168">
        <v>72015174</v>
      </c>
      <c r="F15" s="127">
        <v>73832956</v>
      </c>
      <c r="G15" s="125"/>
      <c r="H15" s="125"/>
      <c r="I15" s="125"/>
      <c r="J15" s="125"/>
      <c r="K15" s="125"/>
      <c r="L15" s="125"/>
      <c r="M15" s="125"/>
      <c r="N15" s="125"/>
      <c r="O15" s="125"/>
    </row>
    <row r="16" spans="1:15" s="102" customFormat="1" ht="16.5" customHeight="1" x14ac:dyDescent="0.2">
      <c r="A16" s="128" t="s">
        <v>108</v>
      </c>
      <c r="B16" s="167">
        <v>8141773.850000021</v>
      </c>
      <c r="C16" s="167">
        <v>8617611.2300000172</v>
      </c>
      <c r="D16" s="168">
        <v>7601982</v>
      </c>
      <c r="E16" s="168">
        <v>7759412</v>
      </c>
      <c r="F16" s="127">
        <v>7938531</v>
      </c>
      <c r="G16" s="125"/>
      <c r="H16" s="125"/>
      <c r="I16" s="125"/>
      <c r="J16" s="125"/>
      <c r="K16" s="125"/>
      <c r="L16" s="125"/>
      <c r="M16" s="125"/>
      <c r="N16" s="125"/>
      <c r="O16" s="125"/>
    </row>
    <row r="17" spans="1:15" s="102" customFormat="1" ht="16.5" customHeight="1" x14ac:dyDescent="0.2">
      <c r="A17" s="128" t="s">
        <v>123</v>
      </c>
      <c r="B17" s="167">
        <v>7421106.3199998299</v>
      </c>
      <c r="C17" s="167">
        <v>7506506.1799998991</v>
      </c>
      <c r="D17" s="168">
        <v>6368586</v>
      </c>
      <c r="E17" s="168">
        <v>6641554</v>
      </c>
      <c r="F17" s="127">
        <v>6882720</v>
      </c>
      <c r="G17" s="125"/>
      <c r="H17" s="125"/>
      <c r="I17" s="125"/>
      <c r="J17" s="125"/>
      <c r="K17" s="125"/>
      <c r="L17" s="125"/>
      <c r="M17" s="125"/>
      <c r="N17" s="125"/>
      <c r="O17" s="125"/>
    </row>
    <row r="18" spans="1:15" s="102" customFormat="1" ht="16.5" customHeight="1" thickBot="1" x14ac:dyDescent="0.25">
      <c r="A18" s="128" t="s">
        <v>109</v>
      </c>
      <c r="B18" s="129">
        <v>0</v>
      </c>
      <c r="C18" s="129">
        <v>0</v>
      </c>
      <c r="D18" s="169"/>
      <c r="E18" s="169"/>
      <c r="F18" s="127"/>
      <c r="G18" s="125"/>
      <c r="H18" s="125"/>
      <c r="I18" s="125"/>
      <c r="J18" s="125"/>
      <c r="K18" s="125"/>
      <c r="L18" s="125"/>
      <c r="M18" s="125"/>
      <c r="N18" s="125"/>
      <c r="O18" s="125"/>
    </row>
    <row r="19" spans="1:15" ht="13.5" customHeight="1" thickBot="1" x14ac:dyDescent="0.25">
      <c r="A19" s="137" t="s">
        <v>61</v>
      </c>
      <c r="B19" s="170">
        <f>SUM(B9:B18)</f>
        <v>1041650189.4701594</v>
      </c>
      <c r="C19" s="170">
        <f>SUM(C9:C18)</f>
        <v>1077878929.0499785</v>
      </c>
      <c r="D19" s="170">
        <f>SUM(D9:D18)</f>
        <v>1101054728</v>
      </c>
      <c r="E19" s="170">
        <f>SUM(E9:E18)</f>
        <v>1123664944</v>
      </c>
      <c r="F19" s="170">
        <f>SUM(F9:F18)</f>
        <v>1137763217</v>
      </c>
      <c r="G19" s="135"/>
      <c r="H19" s="135"/>
      <c r="I19" s="135"/>
      <c r="J19" s="135"/>
      <c r="K19" s="135"/>
      <c r="L19" s="135"/>
      <c r="M19" s="135"/>
      <c r="N19" s="135"/>
      <c r="O19" s="135"/>
    </row>
    <row r="20" spans="1:15" ht="16.5" customHeight="1" x14ac:dyDescent="0.2">
      <c r="A20" s="130" t="s">
        <v>62</v>
      </c>
      <c r="B20" s="123"/>
      <c r="C20" s="123"/>
      <c r="D20" s="123"/>
      <c r="E20" s="123"/>
      <c r="F20" s="123"/>
      <c r="G20" s="71"/>
      <c r="H20" s="71"/>
      <c r="I20" s="71"/>
      <c r="J20" s="71"/>
      <c r="K20" s="71"/>
      <c r="L20" s="71"/>
      <c r="M20" s="71"/>
      <c r="N20" s="71"/>
      <c r="O20" s="71"/>
    </row>
    <row r="21" spans="1:15" s="102" customFormat="1" ht="16.5" customHeight="1" x14ac:dyDescent="0.2">
      <c r="A21" s="128" t="s">
        <v>111</v>
      </c>
      <c r="B21" s="127">
        <v>11914816</v>
      </c>
      <c r="C21" s="127">
        <v>13154918</v>
      </c>
      <c r="D21" s="127">
        <v>20364124</v>
      </c>
      <c r="E21" s="127">
        <v>22789266</v>
      </c>
      <c r="F21" s="127">
        <v>25222253</v>
      </c>
      <c r="G21" s="125"/>
      <c r="H21" s="125"/>
      <c r="I21" s="125"/>
      <c r="J21" s="125"/>
      <c r="K21" s="125"/>
      <c r="L21" s="125"/>
      <c r="M21" s="125"/>
      <c r="N21" s="125"/>
      <c r="O21" s="125"/>
    </row>
    <row r="22" spans="1:15" s="102" customFormat="1" ht="16.5" customHeight="1" x14ac:dyDescent="0.2">
      <c r="A22" s="128" t="s">
        <v>110</v>
      </c>
      <c r="B22" s="127">
        <v>53677055</v>
      </c>
      <c r="C22" s="127">
        <v>60572668</v>
      </c>
      <c r="D22" s="127">
        <v>72548093</v>
      </c>
      <c r="E22" s="127">
        <v>82838921</v>
      </c>
      <c r="F22" s="127">
        <v>93297268</v>
      </c>
      <c r="G22" s="125"/>
      <c r="H22" s="125"/>
      <c r="I22" s="125"/>
      <c r="J22" s="125"/>
      <c r="K22" s="125"/>
      <c r="L22" s="125"/>
      <c r="M22" s="125"/>
      <c r="N22" s="125"/>
      <c r="O22" s="125"/>
    </row>
    <row r="23" spans="1:15" s="102" customFormat="1" ht="16.5" customHeight="1" x14ac:dyDescent="0.2">
      <c r="A23" s="126" t="s">
        <v>103</v>
      </c>
      <c r="B23" s="127">
        <v>7418086</v>
      </c>
      <c r="C23" s="127">
        <v>9696218</v>
      </c>
      <c r="D23" s="127">
        <v>10644095</v>
      </c>
      <c r="E23" s="127">
        <v>12087848</v>
      </c>
      <c r="F23" s="127">
        <v>13573952</v>
      </c>
      <c r="G23" s="125"/>
      <c r="H23" s="125"/>
      <c r="I23" s="125"/>
      <c r="J23" s="125"/>
      <c r="K23" s="125"/>
      <c r="L23" s="125"/>
      <c r="M23" s="125"/>
      <c r="N23" s="125"/>
      <c r="O23" s="125"/>
    </row>
    <row r="24" spans="1:15" s="102" customFormat="1" ht="16.5" customHeight="1" x14ac:dyDescent="0.2">
      <c r="A24" s="126" t="s">
        <v>104</v>
      </c>
      <c r="B24" s="127">
        <v>61875886</v>
      </c>
      <c r="C24" s="127">
        <v>53182358</v>
      </c>
      <c r="D24" s="127">
        <v>57114202</v>
      </c>
      <c r="E24" s="127">
        <v>59685234</v>
      </c>
      <c r="F24" s="127">
        <v>61141363</v>
      </c>
      <c r="G24" s="125"/>
      <c r="H24" s="125"/>
      <c r="I24" s="125"/>
      <c r="J24" s="125"/>
      <c r="K24" s="125"/>
      <c r="L24" s="125"/>
      <c r="M24" s="125"/>
      <c r="N24" s="125"/>
      <c r="O24" s="125"/>
    </row>
    <row r="25" spans="1:15" s="102" customFormat="1" ht="16.5" customHeight="1" x14ac:dyDescent="0.2">
      <c r="A25" s="126" t="s">
        <v>105</v>
      </c>
      <c r="B25" s="127">
        <v>16683689</v>
      </c>
      <c r="C25" s="127">
        <v>16755793</v>
      </c>
      <c r="D25" s="127">
        <v>16033576</v>
      </c>
      <c r="E25" s="127">
        <v>16406842</v>
      </c>
      <c r="F25" s="127">
        <v>16844473</v>
      </c>
      <c r="G25" s="125"/>
      <c r="H25" s="125"/>
      <c r="I25" s="125"/>
      <c r="J25" s="125"/>
      <c r="K25" s="125"/>
      <c r="L25" s="125"/>
      <c r="M25" s="125"/>
      <c r="N25" s="125"/>
      <c r="O25" s="125"/>
    </row>
    <row r="26" spans="1:15" s="102" customFormat="1" ht="16.5" customHeight="1" x14ac:dyDescent="0.2">
      <c r="A26" s="126" t="s">
        <v>106</v>
      </c>
      <c r="B26" s="127">
        <v>10153210</v>
      </c>
      <c r="C26" s="127">
        <v>9928844</v>
      </c>
      <c r="D26" s="127">
        <v>6272363</v>
      </c>
      <c r="E26" s="127">
        <v>6403071</v>
      </c>
      <c r="F26" s="127">
        <v>6500977</v>
      </c>
      <c r="G26" s="125"/>
      <c r="H26" s="125"/>
      <c r="I26" s="125"/>
      <c r="J26" s="125"/>
      <c r="K26" s="125"/>
      <c r="L26" s="125"/>
      <c r="M26" s="125"/>
      <c r="N26" s="125"/>
      <c r="O26" s="125"/>
    </row>
    <row r="27" spans="1:15" s="102" customFormat="1" ht="16.5" customHeight="1" x14ac:dyDescent="0.2">
      <c r="A27" s="126" t="s">
        <v>107</v>
      </c>
      <c r="B27" s="127">
        <v>13806666</v>
      </c>
      <c r="C27" s="127">
        <v>12399097</v>
      </c>
      <c r="D27" s="127">
        <v>12329126</v>
      </c>
      <c r="E27" s="127">
        <v>14102523</v>
      </c>
      <c r="F27" s="127">
        <v>14354430</v>
      </c>
      <c r="G27" s="125"/>
      <c r="H27" s="125"/>
      <c r="I27" s="125"/>
      <c r="J27" s="125"/>
      <c r="K27" s="125"/>
      <c r="L27" s="125"/>
      <c r="M27" s="125"/>
      <c r="N27" s="125"/>
      <c r="O27" s="125"/>
    </row>
    <row r="28" spans="1:15" s="102" customFormat="1" ht="16.5" customHeight="1" x14ac:dyDescent="0.2">
      <c r="A28" s="126" t="s">
        <v>108</v>
      </c>
      <c r="B28" s="127">
        <v>793504</v>
      </c>
      <c r="C28" s="127">
        <v>842682</v>
      </c>
      <c r="D28" s="127">
        <v>789238</v>
      </c>
      <c r="E28" s="127">
        <v>805098</v>
      </c>
      <c r="F28" s="127">
        <v>822924</v>
      </c>
      <c r="G28" s="125"/>
      <c r="H28" s="125"/>
      <c r="I28" s="125"/>
      <c r="J28" s="125"/>
      <c r="K28" s="125"/>
      <c r="L28" s="125"/>
      <c r="M28" s="125"/>
      <c r="N28" s="125"/>
      <c r="O28" s="125"/>
    </row>
    <row r="29" spans="1:15" s="102" customFormat="1" ht="16.5" customHeight="1" x14ac:dyDescent="0.2">
      <c r="A29" s="128" t="s">
        <v>123</v>
      </c>
      <c r="B29" s="127">
        <v>1559832</v>
      </c>
      <c r="C29" s="127">
        <v>1580997</v>
      </c>
      <c r="D29" s="127">
        <v>3267413</v>
      </c>
      <c r="E29" s="127">
        <v>3321450</v>
      </c>
      <c r="F29" s="127">
        <v>3337591</v>
      </c>
      <c r="G29" s="125"/>
      <c r="H29" s="125"/>
      <c r="I29" s="125"/>
      <c r="J29" s="125"/>
      <c r="K29" s="125"/>
      <c r="L29" s="125"/>
      <c r="M29" s="125"/>
      <c r="N29" s="125"/>
      <c r="O29" s="125"/>
    </row>
    <row r="30" spans="1:15" s="102" customFormat="1" ht="16.5" customHeight="1" thickBot="1" x14ac:dyDescent="0.25">
      <c r="A30" s="126" t="s">
        <v>109</v>
      </c>
      <c r="B30" s="127">
        <v>0</v>
      </c>
      <c r="C30" s="127">
        <v>0</v>
      </c>
      <c r="D30" s="127"/>
      <c r="E30" s="127"/>
      <c r="F30" s="127"/>
      <c r="G30" s="125"/>
      <c r="H30" s="125"/>
      <c r="I30" s="125"/>
      <c r="J30" s="125"/>
      <c r="K30" s="125"/>
      <c r="L30" s="125"/>
      <c r="M30" s="125"/>
      <c r="N30" s="125"/>
      <c r="O30" s="125"/>
    </row>
    <row r="31" spans="1:15" s="102" customFormat="1" ht="13.5" customHeight="1" thickBot="1" x14ac:dyDescent="0.25">
      <c r="A31" s="138" t="s">
        <v>63</v>
      </c>
      <c r="B31" s="171">
        <f>SUM(B21:B30)</f>
        <v>177882744</v>
      </c>
      <c r="C31" s="171">
        <f>SUM(C21:C30)</f>
        <v>178113575</v>
      </c>
      <c r="D31" s="171">
        <f>SUM(D21:D29)</f>
        <v>199362230</v>
      </c>
      <c r="E31" s="171">
        <f>SUM(E21:E29)</f>
        <v>218440253</v>
      </c>
      <c r="F31" s="171">
        <f>SUM(F21:F29)</f>
        <v>235095231</v>
      </c>
      <c r="G31" s="74"/>
      <c r="H31" s="74"/>
      <c r="I31" s="74"/>
      <c r="J31" s="74"/>
      <c r="K31" s="74"/>
      <c r="L31" s="74"/>
      <c r="M31" s="74"/>
      <c r="N31" s="74"/>
      <c r="O31" s="132"/>
    </row>
    <row r="32" spans="1:15" ht="16.5" customHeight="1" x14ac:dyDescent="0.2">
      <c r="A32" s="136" t="s">
        <v>64</v>
      </c>
      <c r="B32" s="123"/>
      <c r="C32" s="123"/>
      <c r="D32" s="123"/>
      <c r="E32" s="123"/>
      <c r="F32" s="123"/>
      <c r="G32" s="71"/>
      <c r="H32" s="71"/>
      <c r="I32" s="71"/>
      <c r="J32" s="71"/>
      <c r="K32" s="71"/>
      <c r="L32" s="71"/>
      <c r="M32" s="71"/>
      <c r="N32" s="71"/>
      <c r="O32" s="71"/>
    </row>
    <row r="33" spans="1:15" s="102" customFormat="1" ht="16.5" customHeight="1" x14ac:dyDescent="0.2">
      <c r="A33" s="128" t="s">
        <v>111</v>
      </c>
      <c r="B33" s="127">
        <v>1889180</v>
      </c>
      <c r="C33" s="127">
        <v>41801</v>
      </c>
      <c r="D33" s="127">
        <v>2519360</v>
      </c>
      <c r="E33" s="127">
        <v>2496172</v>
      </c>
      <c r="F33" s="127">
        <v>2464777</v>
      </c>
      <c r="G33" s="125"/>
      <c r="H33" s="125"/>
      <c r="I33" s="125"/>
      <c r="J33" s="125"/>
      <c r="K33" s="125"/>
      <c r="L33" s="125"/>
      <c r="M33" s="125"/>
      <c r="N33" s="125"/>
      <c r="O33" s="125"/>
    </row>
    <row r="34" spans="1:15" s="102" customFormat="1" ht="16.5" customHeight="1" x14ac:dyDescent="0.2">
      <c r="A34" s="128" t="s">
        <v>110</v>
      </c>
      <c r="B34" s="127">
        <v>11139660</v>
      </c>
      <c r="C34" s="127">
        <v>6723695</v>
      </c>
      <c r="D34" s="127">
        <v>7434280</v>
      </c>
      <c r="E34" s="127">
        <v>7442937</v>
      </c>
      <c r="F34" s="127">
        <v>7431482</v>
      </c>
      <c r="G34" s="125"/>
      <c r="H34" s="125"/>
      <c r="I34" s="125"/>
      <c r="J34" s="125"/>
      <c r="K34" s="125"/>
      <c r="L34" s="125"/>
      <c r="M34" s="125"/>
      <c r="N34" s="125"/>
      <c r="O34" s="125"/>
    </row>
    <row r="35" spans="1:15" s="102" customFormat="1" ht="16.5" customHeight="1" x14ac:dyDescent="0.2">
      <c r="A35" s="126" t="s">
        <v>103</v>
      </c>
      <c r="B35" s="127">
        <v>3030473</v>
      </c>
      <c r="C35" s="127">
        <v>1536893</v>
      </c>
      <c r="D35" s="127">
        <v>1284478</v>
      </c>
      <c r="E35" s="127">
        <v>1311968</v>
      </c>
      <c r="F35" s="127">
        <v>1319384</v>
      </c>
      <c r="G35" s="125"/>
      <c r="H35" s="125"/>
      <c r="I35" s="125"/>
      <c r="J35" s="125"/>
      <c r="K35" s="125"/>
      <c r="L35" s="125"/>
      <c r="M35" s="125"/>
      <c r="N35" s="125"/>
      <c r="O35" s="125"/>
    </row>
    <row r="36" spans="1:15" s="102" customFormat="1" ht="16.5" customHeight="1" x14ac:dyDescent="0.2">
      <c r="A36" s="126" t="s">
        <v>104</v>
      </c>
      <c r="B36" s="127">
        <v>3142030</v>
      </c>
      <c r="C36" s="127">
        <v>2916839</v>
      </c>
      <c r="D36" s="127">
        <v>2809052</v>
      </c>
      <c r="E36" s="127">
        <v>2862616</v>
      </c>
      <c r="F36" s="127">
        <v>2861758</v>
      </c>
      <c r="G36" s="125"/>
      <c r="H36" s="125"/>
      <c r="I36" s="125"/>
      <c r="J36" s="125"/>
      <c r="K36" s="125"/>
      <c r="L36" s="125"/>
      <c r="M36" s="125"/>
      <c r="N36" s="125"/>
      <c r="O36" s="125"/>
    </row>
    <row r="37" spans="1:15" s="102" customFormat="1" ht="16.5" customHeight="1" x14ac:dyDescent="0.2">
      <c r="A37" s="126" t="s">
        <v>105</v>
      </c>
      <c r="B37" s="127">
        <v>3894837</v>
      </c>
      <c r="C37" s="127">
        <v>4037608</v>
      </c>
      <c r="D37" s="127">
        <v>2966878</v>
      </c>
      <c r="E37" s="127">
        <v>2966003</v>
      </c>
      <c r="F37" s="127">
        <v>2967781</v>
      </c>
      <c r="G37" s="125"/>
      <c r="H37" s="125"/>
      <c r="I37" s="125"/>
      <c r="J37" s="125"/>
      <c r="K37" s="125"/>
      <c r="L37" s="125"/>
      <c r="M37" s="125"/>
      <c r="N37" s="125"/>
      <c r="O37" s="125"/>
    </row>
    <row r="38" spans="1:15" s="102" customFormat="1" ht="16.5" customHeight="1" x14ac:dyDescent="0.2">
      <c r="A38" s="126" t="s">
        <v>106</v>
      </c>
      <c r="B38" s="127">
        <v>1192157</v>
      </c>
      <c r="C38" s="127">
        <v>1162652</v>
      </c>
      <c r="D38" s="127">
        <v>1067689</v>
      </c>
      <c r="E38" s="127">
        <v>1061300</v>
      </c>
      <c r="F38" s="127">
        <v>1050604</v>
      </c>
      <c r="G38" s="125"/>
      <c r="H38" s="125"/>
      <c r="I38" s="125"/>
      <c r="J38" s="125"/>
      <c r="K38" s="125"/>
      <c r="L38" s="125"/>
      <c r="M38" s="125"/>
      <c r="N38" s="125"/>
      <c r="O38" s="125"/>
    </row>
    <row r="39" spans="1:15" s="102" customFormat="1" ht="16.5" customHeight="1" x14ac:dyDescent="0.2">
      <c r="A39" s="126" t="s">
        <v>107</v>
      </c>
      <c r="B39" s="127">
        <v>1091917</v>
      </c>
      <c r="C39" s="127">
        <v>1037443</v>
      </c>
      <c r="D39" s="127">
        <v>1365477</v>
      </c>
      <c r="E39" s="127">
        <v>1424273</v>
      </c>
      <c r="F39" s="127">
        <v>1422959</v>
      </c>
      <c r="G39" s="125"/>
      <c r="H39" s="125"/>
      <c r="I39" s="125"/>
      <c r="J39" s="125"/>
      <c r="K39" s="125"/>
      <c r="L39" s="125"/>
      <c r="M39" s="125"/>
      <c r="N39" s="125"/>
      <c r="O39" s="125"/>
    </row>
    <row r="40" spans="1:15" s="102" customFormat="1" ht="16.5" customHeight="1" x14ac:dyDescent="0.2">
      <c r="A40" s="126" t="s">
        <v>108</v>
      </c>
      <c r="B40" s="127">
        <v>150026</v>
      </c>
      <c r="C40" s="127">
        <v>116661</v>
      </c>
      <c r="D40" s="127">
        <v>101652</v>
      </c>
      <c r="E40" s="127">
        <v>101200</v>
      </c>
      <c r="F40" s="127">
        <v>100967</v>
      </c>
      <c r="G40" s="125"/>
      <c r="H40" s="125"/>
      <c r="I40" s="125"/>
      <c r="J40" s="125"/>
      <c r="K40" s="125"/>
      <c r="L40" s="125"/>
      <c r="M40" s="125"/>
      <c r="N40" s="125"/>
      <c r="O40" s="125"/>
    </row>
    <row r="41" spans="1:15" s="102" customFormat="1" ht="16.5" customHeight="1" x14ac:dyDescent="0.2">
      <c r="A41" s="128" t="s">
        <v>123</v>
      </c>
      <c r="B41" s="127">
        <v>117133</v>
      </c>
      <c r="C41" s="127">
        <v>116872</v>
      </c>
      <c r="D41" s="127">
        <v>125360</v>
      </c>
      <c r="E41" s="127">
        <v>127580</v>
      </c>
      <c r="F41" s="127">
        <v>129146</v>
      </c>
      <c r="G41" s="125"/>
      <c r="H41" s="125"/>
      <c r="I41" s="125"/>
      <c r="J41" s="125"/>
      <c r="K41" s="125"/>
      <c r="L41" s="125"/>
      <c r="M41" s="125"/>
      <c r="N41" s="125"/>
      <c r="O41" s="125"/>
    </row>
    <row r="42" spans="1:15" s="102" customFormat="1" ht="16.5" customHeight="1" x14ac:dyDescent="0.2">
      <c r="A42" s="126" t="s">
        <v>109</v>
      </c>
      <c r="B42" s="127">
        <v>0</v>
      </c>
      <c r="C42" s="127">
        <v>2135</v>
      </c>
      <c r="D42" s="127"/>
      <c r="E42" s="127"/>
      <c r="F42" s="127"/>
      <c r="G42" s="125"/>
      <c r="H42" s="125"/>
      <c r="I42" s="125"/>
      <c r="J42" s="125"/>
      <c r="K42" s="125"/>
      <c r="L42" s="125"/>
      <c r="M42" s="125"/>
      <c r="N42" s="125"/>
      <c r="O42" s="125"/>
    </row>
    <row r="43" spans="1:15" s="102" customFormat="1" ht="16.5" customHeight="1" thickBot="1" x14ac:dyDescent="0.25">
      <c r="A43" s="126" t="s">
        <v>60</v>
      </c>
      <c r="B43" s="127"/>
      <c r="C43" s="127"/>
      <c r="D43" s="127"/>
      <c r="E43" s="127"/>
      <c r="F43" s="127"/>
      <c r="G43" s="125"/>
      <c r="H43" s="125"/>
      <c r="I43" s="125"/>
      <c r="J43" s="125"/>
      <c r="K43" s="125"/>
      <c r="L43" s="125"/>
      <c r="M43" s="125"/>
      <c r="N43" s="125"/>
      <c r="O43" s="125"/>
    </row>
    <row r="44" spans="1:15" s="102" customFormat="1" ht="13.5" customHeight="1" thickBot="1" x14ac:dyDescent="0.25">
      <c r="A44" s="138" t="s">
        <v>65</v>
      </c>
      <c r="B44" s="171">
        <f>SUM(B34:B43)</f>
        <v>23758233</v>
      </c>
      <c r="C44" s="171">
        <f>SUM(C34:C43)</f>
        <v>17650798</v>
      </c>
      <c r="D44" s="171">
        <f>SUM(D33:D42)</f>
        <v>19674226</v>
      </c>
      <c r="E44" s="171">
        <f>SUM(E33:E42)</f>
        <v>19794049</v>
      </c>
      <c r="F44" s="171">
        <f>SUM(F33:F42)</f>
        <v>19748858</v>
      </c>
      <c r="G44" s="74"/>
      <c r="H44" s="74"/>
      <c r="I44" s="74"/>
      <c r="J44" s="74"/>
      <c r="K44" s="74"/>
      <c r="L44" s="74"/>
      <c r="M44" s="74"/>
      <c r="N44" s="74"/>
      <c r="O44" s="74"/>
    </row>
    <row r="45" spans="1:15" s="134" customFormat="1" ht="16.5" customHeight="1" thickBot="1" x14ac:dyDescent="0.25">
      <c r="A45" s="72" t="s">
        <v>66</v>
      </c>
      <c r="B45" s="172">
        <f>B44+B31+B19</f>
        <v>1243291166.4701595</v>
      </c>
      <c r="C45" s="172">
        <f>C44+C31+C19</f>
        <v>1273643302.0499785</v>
      </c>
      <c r="D45" s="172">
        <f>D44+D31+D19</f>
        <v>1320091184</v>
      </c>
      <c r="E45" s="172">
        <f>E44+E31+E19</f>
        <v>1361899246</v>
      </c>
      <c r="F45" s="172">
        <f>F44+F31+F19</f>
        <v>1392607306</v>
      </c>
      <c r="G45" s="73"/>
      <c r="H45" s="73"/>
      <c r="I45" s="73"/>
      <c r="J45" s="73"/>
      <c r="K45" s="73"/>
      <c r="L45" s="73"/>
      <c r="M45" s="73"/>
      <c r="N45" s="73"/>
      <c r="O45" s="133"/>
    </row>
    <row r="46" spans="1:15" ht="16.5" customHeight="1" x14ac:dyDescent="0.2">
      <c r="D46" s="173" t="s">
        <v>118</v>
      </c>
    </row>
    <row r="47" spans="1:15" ht="16.5" customHeight="1" x14ac:dyDescent="0.2">
      <c r="A47" s="63" t="s">
        <v>117</v>
      </c>
      <c r="D47" s="124"/>
      <c r="E47" s="124"/>
      <c r="F47" s="124"/>
    </row>
    <row r="48" spans="1:15" ht="16.5" customHeight="1" x14ac:dyDescent="0.2">
      <c r="A48" s="63" t="s">
        <v>124</v>
      </c>
    </row>
    <row r="49" spans="1:1" ht="16.5" customHeight="1" x14ac:dyDescent="0.2">
      <c r="A49" s="63" t="s">
        <v>120</v>
      </c>
    </row>
    <row r="50" spans="1:1" ht="16.5" customHeight="1" x14ac:dyDescent="0.2">
      <c r="A50" s="75" t="s">
        <v>121</v>
      </c>
    </row>
    <row r="51" spans="1:1" ht="16.5" customHeight="1" x14ac:dyDescent="0.2">
      <c r="A51" s="63" t="s">
        <v>122</v>
      </c>
    </row>
    <row r="52" spans="1:1" ht="16.5" customHeight="1" x14ac:dyDescent="0.2">
      <c r="A52" s="63" t="s">
        <v>119</v>
      </c>
    </row>
    <row r="53" spans="1:1" ht="16.5" customHeight="1" x14ac:dyDescent="0.2">
      <c r="A53" s="63" t="s">
        <v>128</v>
      </c>
    </row>
    <row r="54" spans="1:1" ht="16.5" customHeight="1" x14ac:dyDescent="0.2">
      <c r="A54" s="63" t="s">
        <v>126</v>
      </c>
    </row>
    <row r="55" spans="1:1" ht="16.5" customHeight="1" x14ac:dyDescent="0.2">
      <c r="A55" s="63" t="s">
        <v>127</v>
      </c>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2"/>
      <headerFooter alignWithMargins="0">
        <oddFooter>&amp;R&amp;A</oddFooter>
      </headerFooter>
    </customSheetView>
  </customSheetViews>
  <printOptions headings="1"/>
  <pageMargins left="0.75" right="0.75" top="1" bottom="1" header="0.5" footer="0.5"/>
  <pageSetup scale="80" orientation="landscape" r:id="rId3"/>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Sacramento Municipal Utility District SMUD</Received_x0020_From>
    <Docket_x0020_Number xmlns="8eef3743-c7b3-4cbe-8837-b6e805be353c">15-IEPR-03</Docket_x0020_Number>
    <TaxCatchAll xmlns="8eef3743-c7b3-4cbe-8837-b6e805be353c">
      <Value>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5fee9918-69d5-40f5-9767-4e66d03898ce</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http://efilingspinternal/_layouts/DocIdRedir.aspx?ID=Z5JXHV6S7NA6-3-72639</Url>
      <Description>Z5JXHV6S7NA6-3-72639</Description>
    </_dlc_DocIdUrl>
    <_dlc_DocId xmlns="8eef3743-c7b3-4cbe-8837-b6e805be353c">Z5JXHV6S7NA6-3-72639</_dlc_DocId>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ECD102-A9B7-4E61-87A9-55F3047D78A0}"/>
</file>

<file path=customXml/itemProps2.xml><?xml version="1.0" encoding="utf-8"?>
<ds:datastoreItem xmlns:ds="http://schemas.openxmlformats.org/officeDocument/2006/customXml" ds:itemID="{1BF2B302-F194-487F-988E-5448BC2BAAA5}"/>
</file>

<file path=customXml/itemProps3.xml><?xml version="1.0" encoding="utf-8"?>
<ds:datastoreItem xmlns:ds="http://schemas.openxmlformats.org/officeDocument/2006/customXml" ds:itemID="{FC7DB293-DBA1-405D-BF93-B35B52E0A293}"/>
</file>

<file path=customXml/itemProps4.xml><?xml version="1.0" encoding="utf-8"?>
<ds:datastoreItem xmlns:ds="http://schemas.openxmlformats.org/officeDocument/2006/customXml" ds:itemID="{5245FAD4-6827-4ACF-A79B-7598826F90AD}"/>
</file>

<file path=customXml/itemProps5.xml><?xml version="1.0" encoding="utf-8"?>
<ds:datastoreItem xmlns:ds="http://schemas.openxmlformats.org/officeDocument/2006/customXml" ds:itemID="{C30740BA-F3B5-4E9A-B3E9-AAD5EC517B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FormList&amp;FilerInfo</vt:lpstr>
      <vt:lpstr>Form 8.1a (POU)</vt:lpstr>
      <vt:lpstr>Form 8.1b (bundled)</vt:lpstr>
      <vt:lpstr>CoName</vt:lpstr>
      <vt:lpstr>filedate</vt:lpstr>
      <vt:lpstr>cover!Print_Area</vt:lpstr>
      <vt:lpstr>'Form 8.1a (POU)'!Print_Area</vt:lpstr>
      <vt:lpstr>'Form 8.1b (bundled)'!Print_Area</vt:lpstr>
      <vt:lpstr>'FormList&amp;FilerInfo'!Print_Area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SMUD Forms 8.1a and 8.1b</dc:title>
  <dc:creator>Richard Rohrer</dc:creator>
  <cp:lastModifiedBy>ntoyama</cp:lastModifiedBy>
  <cp:lastPrinted>2014-11-03T22:32:49Z</cp:lastPrinted>
  <dcterms:created xsi:type="dcterms:W3CDTF">2004-04-26T18:12:37Z</dcterms:created>
  <dcterms:modified xsi:type="dcterms:W3CDTF">2015-05-28T23:35:50Z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de1e03d6-920e-4c86-b304-ed65125c207d</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http://efilingspinternal/PendingDocuments/15-IEPR-03/20150602T102418_SMUD_Forms_81a_and_81b.xlsx</vt:lpwstr>
  </property>
  <property fmtid="{D5CDD505-2E9C-101B-9397-08002B2CF9AE}" pid="6" name="Submission Type">
    <vt:lpwstr>6;#Document|6786e4f6-aafd-416d-a977-1b2d5f456edf</vt:lpwstr>
  </property>
  <property fmtid="{D5CDD505-2E9C-101B-9397-08002B2CF9AE}" pid="7" name="Submitter Role">
    <vt:lpwstr>7;#Public|5fee9918-69d5-40f5-9767-4e66d03898ce</vt:lpwstr>
  </property>
  <property fmtid="{D5CDD505-2E9C-101B-9397-08002B2CF9AE}" pid="8" name="Subject Areas">
    <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