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  <sheet name="Sheet1" sheetId="10" r:id="rId10"/>
  </sheets>
  <calcPr calcId="145621"/>
</workbook>
</file>

<file path=xl/calcChain.xml><?xml version="1.0" encoding="utf-8"?>
<calcChain xmlns="http://schemas.openxmlformats.org/spreadsheetml/2006/main">
  <c r="C45" i="9" l="1"/>
  <c r="D45" i="9"/>
  <c r="E45" i="9"/>
  <c r="C46" i="9"/>
  <c r="D46" i="9"/>
  <c r="E46" i="9"/>
  <c r="C47" i="9"/>
  <c r="D47" i="9"/>
  <c r="E47" i="9"/>
  <c r="C48" i="9"/>
  <c r="D48" i="9"/>
  <c r="E48" i="9"/>
  <c r="B48" i="9"/>
  <c r="B47" i="9"/>
  <c r="B46" i="9"/>
  <c r="B45" i="9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B48" i="8"/>
  <c r="B47" i="8"/>
  <c r="B46" i="8"/>
  <c r="B45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6" i="7"/>
  <c r="B7" i="7"/>
  <c r="H7" i="7" s="1"/>
  <c r="B8" i="7"/>
  <c r="H8" i="7" s="1"/>
  <c r="B9" i="7"/>
  <c r="H9" i="7" s="1"/>
  <c r="B10" i="7"/>
  <c r="H10" i="7" s="1"/>
  <c r="B11" i="7"/>
  <c r="H11" i="7" s="1"/>
  <c r="B12" i="7"/>
  <c r="H12" i="7" s="1"/>
  <c r="B13" i="7"/>
  <c r="H13" i="7" s="1"/>
  <c r="B14" i="7"/>
  <c r="H14" i="7" s="1"/>
  <c r="B15" i="7"/>
  <c r="H15" i="7" s="1"/>
  <c r="B16" i="7"/>
  <c r="H16" i="7" s="1"/>
  <c r="B17" i="7"/>
  <c r="H17" i="7" s="1"/>
  <c r="B18" i="7"/>
  <c r="H18" i="7" s="1"/>
  <c r="B19" i="7"/>
  <c r="H19" i="7" s="1"/>
  <c r="B20" i="7"/>
  <c r="H20" i="7" s="1"/>
  <c r="B21" i="7"/>
  <c r="H21" i="7" s="1"/>
  <c r="B22" i="7"/>
  <c r="H22" i="7" s="1"/>
  <c r="B23" i="7"/>
  <c r="H23" i="7" s="1"/>
  <c r="B24" i="7"/>
  <c r="H24" i="7" s="1"/>
  <c r="B25" i="7"/>
  <c r="H25" i="7" s="1"/>
  <c r="B26" i="7"/>
  <c r="H26" i="7" s="1"/>
  <c r="B27" i="7"/>
  <c r="H27" i="7" s="1"/>
  <c r="B28" i="7"/>
  <c r="H28" i="7" s="1"/>
  <c r="B29" i="7"/>
  <c r="H29" i="7" s="1"/>
  <c r="B30" i="7"/>
  <c r="H30" i="7" s="1"/>
  <c r="B31" i="7"/>
  <c r="H31" i="7" s="1"/>
  <c r="B32" i="7"/>
  <c r="H32" i="7" s="1"/>
  <c r="B33" i="7"/>
  <c r="H33" i="7" s="1"/>
  <c r="B34" i="7"/>
  <c r="H34" i="7" s="1"/>
  <c r="B35" i="7"/>
  <c r="H35" i="7" s="1"/>
  <c r="B36" i="7"/>
  <c r="H36" i="7" s="1"/>
  <c r="B37" i="7"/>
  <c r="H37" i="7" s="1"/>
  <c r="B38" i="7"/>
  <c r="H38" i="7" s="1"/>
  <c r="B39" i="7"/>
  <c r="H39" i="7" s="1"/>
  <c r="B40" i="7"/>
  <c r="H40" i="7" s="1"/>
  <c r="B41" i="7"/>
  <c r="H41" i="7" s="1"/>
  <c r="B42" i="7"/>
  <c r="H42" i="7" s="1"/>
  <c r="B6" i="7"/>
  <c r="H6" i="7" s="1"/>
  <c r="C47" i="5" l="1"/>
  <c r="D47" i="5"/>
  <c r="H47" i="5"/>
  <c r="I47" i="5"/>
  <c r="C48" i="5"/>
  <c r="D48" i="5"/>
  <c r="F48" i="5"/>
  <c r="G48" i="5"/>
  <c r="H48" i="5"/>
  <c r="I48" i="5"/>
  <c r="C49" i="5"/>
  <c r="D49" i="5"/>
  <c r="E49" i="5"/>
  <c r="F49" i="5"/>
  <c r="G49" i="5"/>
  <c r="H49" i="5"/>
  <c r="I49" i="5"/>
  <c r="C50" i="5"/>
  <c r="D50" i="5"/>
  <c r="E50" i="5"/>
  <c r="F50" i="5"/>
  <c r="G50" i="5"/>
  <c r="H50" i="5"/>
  <c r="I50" i="5"/>
  <c r="B50" i="5"/>
  <c r="B49" i="5"/>
  <c r="B48" i="5"/>
  <c r="B47" i="5"/>
  <c r="C45" i="4"/>
  <c r="D45" i="4"/>
  <c r="H45" i="4"/>
  <c r="C46" i="4"/>
  <c r="D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B48" i="4"/>
  <c r="B47" i="4"/>
  <c r="B46" i="4"/>
  <c r="B45" i="4"/>
  <c r="I50" i="3"/>
  <c r="I49" i="3"/>
  <c r="I48" i="3"/>
  <c r="I47" i="3"/>
  <c r="H50" i="3"/>
  <c r="H49" i="3"/>
  <c r="H48" i="3"/>
  <c r="H47" i="3"/>
  <c r="G50" i="3"/>
  <c r="G49" i="3"/>
  <c r="G48" i="3"/>
  <c r="G47" i="3"/>
  <c r="F50" i="3"/>
  <c r="F49" i="3"/>
  <c r="F48" i="3"/>
  <c r="F47" i="3"/>
  <c r="E50" i="3"/>
  <c r="E49" i="3"/>
  <c r="E48" i="3"/>
  <c r="E47" i="3"/>
  <c r="D50" i="3"/>
  <c r="D49" i="3"/>
  <c r="D48" i="3"/>
  <c r="D47" i="3"/>
  <c r="C50" i="3"/>
  <c r="C49" i="3"/>
  <c r="C48" i="3"/>
  <c r="C47" i="3"/>
  <c r="B50" i="3"/>
  <c r="B49" i="3"/>
  <c r="B48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<sst xmlns="http://schemas.openxmlformats.org/spreadsheetml/2006/main" count="152" uniqueCount="79">
  <si>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</si>
  <si>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</si>
  <si>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</si>
  <si>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</si>
  <si>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</si>
  <si>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</si>
  <si>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</si>
  <si>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</si>
  <si>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</si>
  <si>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</si>
  <si>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</si>
  <si>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BUGL Planning Area</t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</si>
  <si>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</si>
  <si>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</si>
  <si>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</si>
  <si>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</si>
  <si>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</si>
  <si>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</si>
  <si>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</si>
  <si>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</si>
  <si>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</si>
  <si>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</si>
  <si>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</si>
  <si>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</si>
  <si>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</si>
  <si>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</si>
  <si>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</si>
  <si>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</si>
  <si>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</si>
  <si>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</si>
  <si>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Form 1.1b - BUGL Planning Area</t>
  </si>
  <si>
    <t>Electricity Sales by Sector (GWh)</t>
  </si>
  <si>
    <t>Total Sales</t>
  </si>
  <si>
    <t>Last historic year is 2013. Sales excludes self-generation.</t>
  </si>
  <si>
    <t>Form 1.2 - BUGL Planning Area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</si>
  <si>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</si>
  <si>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</si>
  <si>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</si>
  <si>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</si>
  <si>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</si>
  <si>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</si>
  <si>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</si>
  <si>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Form 1.4 - BUGL Planning Area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</si>
  <si>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</si>
  <si>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</si>
  <si>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</si>
  <si>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</si>
  <si>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</si>
  <si>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</si>
  <si>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</si>
  <si>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</si>
  <si>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</si>
  <si>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Form 1.5 - BUGL Planning Area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</si>
  <si>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</si>
  <si>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</si>
  <si>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</si>
  <si>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</si>
  <si>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</si>
  <si>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</si>
  <si>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</si>
  <si>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</si>
  <si>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Form 1.7a - BUGL Planning Area</t>
  </si>
  <si>
    <t>Private Supply by Sector (GWh)</t>
  </si>
  <si>
    <t>Form 2.2 - BUGL Planning Area</t>
  </si>
  <si>
    <t>Planning Area Economic and Demographic Assumptions</t>
  </si>
  <si>
    <t>Form 2.3 - BUGL Planning Area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</si>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</sst>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sqref="A1:K1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15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C6" sqref="C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1:11" ht="13.5" thickBot="1" x14ac:dyDescent="0.25">
      <c r="A6" s="6">
        <v>1990</v>
      </c>
      <c r="B6" s="7">
        <v>581.87668500000007</v>
      </c>
      <c r="C6" s="7">
        <v>0</v>
      </c>
      <c r="D6" s="7">
        <v>960.07761474164556</v>
      </c>
      <c r="E6" s="7">
        <v>0</v>
      </c>
      <c r="F6" s="7">
        <v>422.3422361263963</v>
      </c>
      <c r="G6" s="7">
        <v>36.559814000000003</v>
      </c>
      <c r="H6" s="7">
        <v>11.960217000000004</v>
      </c>
      <c r="I6" s="7">
        <v>34.074280098691297</v>
      </c>
      <c r="J6" s="7">
        <v>17.700044000000002</v>
      </c>
      <c r="K6" s="7">
        <v>2064.5908909667332</v>
      </c>
    </row>
    <row r="7" spans="1:11" ht="13.5" thickBot="1" x14ac:dyDescent="0.25">
      <c r="A7" s="6">
        <v>1991</v>
      </c>
      <c r="B7" s="7">
        <v>540.43421799999999</v>
      </c>
      <c r="C7" s="7">
        <v>0</v>
      </c>
      <c r="D7" s="7">
        <v>948.24437832071851</v>
      </c>
      <c r="E7" s="7">
        <v>0</v>
      </c>
      <c r="F7" s="7">
        <v>329.32857568924652</v>
      </c>
      <c r="G7" s="7">
        <v>30.689211</v>
      </c>
      <c r="H7" s="7">
        <v>11.822134</v>
      </c>
      <c r="I7" s="7">
        <v>36.180572023290061</v>
      </c>
      <c r="J7" s="7">
        <v>17.657845999999999</v>
      </c>
      <c r="K7" s="7">
        <v>1914.356935033255</v>
      </c>
    </row>
    <row r="8" spans="1:11" ht="13.5" thickBot="1" x14ac:dyDescent="0.25">
      <c r="A8" s="6">
        <v>1992</v>
      </c>
      <c r="B8" s="7">
        <v>581.73141199999998</v>
      </c>
      <c r="C8" s="7">
        <v>0</v>
      </c>
      <c r="D8" s="7">
        <v>1033.8841481679556</v>
      </c>
      <c r="E8" s="7">
        <v>0</v>
      </c>
      <c r="F8" s="7">
        <v>299.63</v>
      </c>
      <c r="G8" s="7">
        <v>30.040999999999997</v>
      </c>
      <c r="H8" s="7">
        <v>11.935236</v>
      </c>
      <c r="I8" s="7">
        <v>33.802103229663643</v>
      </c>
      <c r="J8" s="7">
        <v>17.624538000000001</v>
      </c>
      <c r="K8" s="7">
        <v>2008.6484373976193</v>
      </c>
    </row>
    <row r="9" spans="1:11" ht="13.5" thickBot="1" x14ac:dyDescent="0.25">
      <c r="A9" s="6">
        <v>1993</v>
      </c>
      <c r="B9" s="7">
        <v>557.90243899999996</v>
      </c>
      <c r="C9" s="7">
        <v>0</v>
      </c>
      <c r="D9" s="7">
        <v>1027.7542736817422</v>
      </c>
      <c r="E9" s="7">
        <v>0</v>
      </c>
      <c r="F9" s="7">
        <v>247.98999999999998</v>
      </c>
      <c r="G9" s="7">
        <v>30.620999999999999</v>
      </c>
      <c r="H9" s="7">
        <v>10.222641999999999</v>
      </c>
      <c r="I9" s="7">
        <v>30.618487668995876</v>
      </c>
      <c r="J9" s="7">
        <v>17.572855999999994</v>
      </c>
      <c r="K9" s="7">
        <v>1922.6816983507381</v>
      </c>
    </row>
    <row r="10" spans="1:11" ht="13.5" thickBot="1" x14ac:dyDescent="0.25">
      <c r="A10" s="6">
        <v>1994</v>
      </c>
      <c r="B10" s="7">
        <v>577.077628</v>
      </c>
      <c r="C10" s="7">
        <v>0</v>
      </c>
      <c r="D10" s="7">
        <v>1033.9430053666504</v>
      </c>
      <c r="E10" s="7">
        <v>0</v>
      </c>
      <c r="F10" s="7">
        <v>230.18099999999998</v>
      </c>
      <c r="G10" s="7">
        <v>33.980000000000004</v>
      </c>
      <c r="H10" s="7">
        <v>11.067360000000001</v>
      </c>
      <c r="I10" s="7">
        <v>33.379573531555259</v>
      </c>
      <c r="J10" s="7">
        <v>17.294264000000002</v>
      </c>
      <c r="K10" s="7">
        <v>1936.9228308982058</v>
      </c>
    </row>
    <row r="11" spans="1:11" ht="13.5" thickBot="1" x14ac:dyDescent="0.25">
      <c r="A11" s="6">
        <v>1995</v>
      </c>
      <c r="B11" s="7">
        <v>585.338616</v>
      </c>
      <c r="C11" s="7">
        <v>0</v>
      </c>
      <c r="D11" s="7">
        <v>1093.5723252777473</v>
      </c>
      <c r="E11" s="7">
        <v>0</v>
      </c>
      <c r="F11" s="7">
        <v>190.601</v>
      </c>
      <c r="G11" s="7">
        <v>35.24</v>
      </c>
      <c r="H11" s="7">
        <v>12.122223999999997</v>
      </c>
      <c r="I11" s="7">
        <v>32.861941495238881</v>
      </c>
      <c r="J11" s="7">
        <v>17.093163000000022</v>
      </c>
      <c r="K11" s="7">
        <v>1966.829269772986</v>
      </c>
    </row>
    <row r="12" spans="1:11" ht="13.5" thickBot="1" x14ac:dyDescent="0.25">
      <c r="A12" s="6">
        <v>1996</v>
      </c>
      <c r="B12" s="7">
        <v>589.03465400000005</v>
      </c>
      <c r="C12" s="7">
        <v>0</v>
      </c>
      <c r="D12" s="7">
        <v>1171.9526259692577</v>
      </c>
      <c r="E12" s="7">
        <v>0</v>
      </c>
      <c r="F12" s="7">
        <v>196.191</v>
      </c>
      <c r="G12" s="7">
        <v>38.14</v>
      </c>
      <c r="H12" s="7">
        <v>7.6920449999999994</v>
      </c>
      <c r="I12" s="7">
        <v>35.20664982988724</v>
      </c>
      <c r="J12" s="7">
        <v>17.140852999999996</v>
      </c>
      <c r="K12" s="7">
        <v>2055.3578277991451</v>
      </c>
    </row>
    <row r="13" spans="1:11" ht="13.5" thickBot="1" x14ac:dyDescent="0.25">
      <c r="A13" s="6">
        <v>1997</v>
      </c>
      <c r="B13" s="7">
        <v>602.78128800000013</v>
      </c>
      <c r="C13" s="7">
        <v>0</v>
      </c>
      <c r="D13" s="7">
        <v>1207.1536917261915</v>
      </c>
      <c r="E13" s="7">
        <v>0</v>
      </c>
      <c r="F13" s="7">
        <v>198.13099999999997</v>
      </c>
      <c r="G13" s="7">
        <v>32.92</v>
      </c>
      <c r="H13" s="7">
        <v>7.0503330000000002</v>
      </c>
      <c r="I13" s="7">
        <v>38.436882690997834</v>
      </c>
      <c r="J13" s="7">
        <v>17.122144000000002</v>
      </c>
      <c r="K13" s="7">
        <v>2103.5953394171893</v>
      </c>
    </row>
    <row r="14" spans="1:11" ht="13.5" thickBot="1" x14ac:dyDescent="0.25">
      <c r="A14" s="6">
        <v>1998</v>
      </c>
      <c r="B14" s="7">
        <v>610.86079900000004</v>
      </c>
      <c r="C14" s="7">
        <v>0</v>
      </c>
      <c r="D14" s="7">
        <v>1253.4216261286208</v>
      </c>
      <c r="E14" s="7">
        <v>0</v>
      </c>
      <c r="F14" s="7">
        <v>198.96100000000004</v>
      </c>
      <c r="G14" s="7">
        <v>38.100000000000009</v>
      </c>
      <c r="H14" s="7">
        <v>6.1088510000000005</v>
      </c>
      <c r="I14" s="7">
        <v>40.504340857833732</v>
      </c>
      <c r="J14" s="7">
        <v>17.193896000000016</v>
      </c>
      <c r="K14" s="7">
        <v>2165.1505129864545</v>
      </c>
    </row>
    <row r="15" spans="1:11" ht="13.5" thickBot="1" x14ac:dyDescent="0.25">
      <c r="A15" s="6">
        <v>1999</v>
      </c>
      <c r="B15" s="7">
        <v>595.17497432312439</v>
      </c>
      <c r="C15" s="7">
        <v>0</v>
      </c>
      <c r="D15" s="7">
        <v>1244.9998486872457</v>
      </c>
      <c r="E15" s="7">
        <v>0</v>
      </c>
      <c r="F15" s="7">
        <v>187.40099999999998</v>
      </c>
      <c r="G15" s="7">
        <v>38.549999999999997</v>
      </c>
      <c r="H15" s="7">
        <v>7.1558599999999997</v>
      </c>
      <c r="I15" s="7">
        <v>41.588586349758842</v>
      </c>
      <c r="J15" s="7">
        <v>17.157011000000022</v>
      </c>
      <c r="K15" s="7">
        <v>2132.0272803601292</v>
      </c>
    </row>
    <row r="16" spans="1:11" ht="13.5" thickBot="1" x14ac:dyDescent="0.25">
      <c r="A16" s="6">
        <v>2000</v>
      </c>
      <c r="B16" s="7">
        <v>605.00228563596795</v>
      </c>
      <c r="C16" s="7">
        <v>0</v>
      </c>
      <c r="D16" s="7">
        <v>1262.5085357353025</v>
      </c>
      <c r="E16" s="7">
        <v>0</v>
      </c>
      <c r="F16" s="7">
        <v>171.00099999999998</v>
      </c>
      <c r="G16" s="7">
        <v>37.309999999999995</v>
      </c>
      <c r="H16" s="7">
        <v>7.801882353148053</v>
      </c>
      <c r="I16" s="7">
        <v>40.256995941758575</v>
      </c>
      <c r="J16" s="7">
        <v>17.13759521705639</v>
      </c>
      <c r="K16" s="7">
        <v>2141.0182948832339</v>
      </c>
    </row>
    <row r="17" spans="1:11" ht="13.5" thickBot="1" x14ac:dyDescent="0.25">
      <c r="A17" s="6">
        <v>2001</v>
      </c>
      <c r="B17" s="7">
        <v>613.00226277960837</v>
      </c>
      <c r="C17" s="7">
        <v>0</v>
      </c>
      <c r="D17" s="7">
        <v>1288.714025733743</v>
      </c>
      <c r="E17" s="7">
        <v>0</v>
      </c>
      <c r="F17" s="7">
        <v>140.36199999999997</v>
      </c>
      <c r="G17" s="7">
        <v>35.83</v>
      </c>
      <c r="H17" s="7">
        <v>7.5888327312496102</v>
      </c>
      <c r="I17" s="7">
        <v>49.019211779827927</v>
      </c>
      <c r="J17" s="7">
        <v>17.500023853031809</v>
      </c>
      <c r="K17" s="7">
        <v>2152.0163568774606</v>
      </c>
    </row>
    <row r="18" spans="1:11" ht="13.5" thickBot="1" x14ac:dyDescent="0.25">
      <c r="A18" s="6">
        <v>2002</v>
      </c>
      <c r="B18" s="7">
        <v>592.0134610021006</v>
      </c>
      <c r="C18" s="7">
        <v>0</v>
      </c>
      <c r="D18" s="7">
        <v>1259.6290038334457</v>
      </c>
      <c r="E18" s="7">
        <v>0</v>
      </c>
      <c r="F18" s="7">
        <v>152.12099999999998</v>
      </c>
      <c r="G18" s="7">
        <v>31.990000000000002</v>
      </c>
      <c r="H18" s="7">
        <v>15.490801252867316</v>
      </c>
      <c r="I18" s="7">
        <v>52.654412855764924</v>
      </c>
      <c r="J18" s="7">
        <v>18.165326506060808</v>
      </c>
      <c r="K18" s="7">
        <v>2122.0640054502396</v>
      </c>
    </row>
    <row r="19" spans="1:11" ht="13.5" thickBot="1" x14ac:dyDescent="0.25">
      <c r="A19" s="6">
        <v>2003</v>
      </c>
      <c r="B19" s="7">
        <v>600.02708767878323</v>
      </c>
      <c r="C19" s="7">
        <v>0</v>
      </c>
      <c r="D19" s="7">
        <v>1285.0380355321993</v>
      </c>
      <c r="E19" s="7">
        <v>0</v>
      </c>
      <c r="F19" s="7">
        <v>129.22200000000001</v>
      </c>
      <c r="G19" s="7">
        <v>29.919999999999995</v>
      </c>
      <c r="H19" s="7">
        <v>13.892930571423436</v>
      </c>
      <c r="I19" s="7">
        <v>47.067231497801522</v>
      </c>
      <c r="J19" s="7">
        <v>17.91025437814595</v>
      </c>
      <c r="K19" s="7">
        <v>2123.0775396583535</v>
      </c>
    </row>
    <row r="20" spans="1:11" ht="13.5" thickBot="1" x14ac:dyDescent="0.25">
      <c r="A20" s="6">
        <v>2004</v>
      </c>
      <c r="B20" s="7">
        <v>652.07259790006731</v>
      </c>
      <c r="C20" s="7">
        <v>0</v>
      </c>
      <c r="D20" s="7">
        <v>1331.7835655502242</v>
      </c>
      <c r="E20" s="7">
        <v>0</v>
      </c>
      <c r="F20" s="7">
        <v>145.10099999999997</v>
      </c>
      <c r="G20" s="7">
        <v>34.420999999999999</v>
      </c>
      <c r="H20" s="7">
        <v>3.1138342528802441</v>
      </c>
      <c r="I20" s="7">
        <v>48.24791272040725</v>
      </c>
      <c r="J20" s="7">
        <v>19.46846046242721</v>
      </c>
      <c r="K20" s="7">
        <v>2234.2083708860064</v>
      </c>
    </row>
    <row r="21" spans="1:11" ht="13.5" thickBot="1" x14ac:dyDescent="0.25">
      <c r="A21" s="6">
        <v>2005</v>
      </c>
      <c r="B21" s="7">
        <v>630.10980936476528</v>
      </c>
      <c r="C21" s="7">
        <v>0</v>
      </c>
      <c r="D21" s="7">
        <v>1292.3568782599066</v>
      </c>
      <c r="E21" s="7">
        <v>0</v>
      </c>
      <c r="F21" s="7">
        <v>155.81300000000002</v>
      </c>
      <c r="G21" s="7">
        <v>37.141000000000005</v>
      </c>
      <c r="H21" s="7">
        <v>3.4207933955463772</v>
      </c>
      <c r="I21" s="7">
        <v>68.441336212230951</v>
      </c>
      <c r="J21" s="7">
        <v>14.235847900515269</v>
      </c>
      <c r="K21" s="7">
        <v>2201.5186651329645</v>
      </c>
    </row>
    <row r="22" spans="1:11" ht="13.5" thickBot="1" x14ac:dyDescent="0.25">
      <c r="A22" s="6">
        <v>2006</v>
      </c>
      <c r="B22" s="7">
        <v>649.1343108568459</v>
      </c>
      <c r="C22" s="7">
        <v>0</v>
      </c>
      <c r="D22" s="7">
        <v>1327.937997503408</v>
      </c>
      <c r="E22" s="7">
        <v>0</v>
      </c>
      <c r="F22" s="7">
        <v>161.47300000000001</v>
      </c>
      <c r="G22" s="7">
        <v>40.941000000000003</v>
      </c>
      <c r="H22" s="7">
        <v>3.1776173314263394</v>
      </c>
      <c r="I22" s="7">
        <v>72.226170913622084</v>
      </c>
      <c r="J22" s="7">
        <v>25.81004322108743</v>
      </c>
      <c r="K22" s="7">
        <v>2280.7001398263897</v>
      </c>
    </row>
    <row r="23" spans="1:11" ht="13.5" thickBot="1" x14ac:dyDescent="0.25">
      <c r="A23" s="6">
        <v>2007</v>
      </c>
      <c r="B23" s="7">
        <v>666.19161904776445</v>
      </c>
      <c r="C23" s="7">
        <v>0</v>
      </c>
      <c r="D23" s="7">
        <v>1402.6875060806515</v>
      </c>
      <c r="E23" s="7">
        <v>0</v>
      </c>
      <c r="F23" s="7">
        <v>132.82199999999997</v>
      </c>
      <c r="G23" s="7">
        <v>43.881</v>
      </c>
      <c r="H23" s="7">
        <v>5.6965866496806479</v>
      </c>
      <c r="I23" s="7">
        <v>60.233343149728498</v>
      </c>
      <c r="J23" s="7">
        <v>21.438341174830281</v>
      </c>
      <c r="K23" s="7">
        <v>2332.9503961026558</v>
      </c>
    </row>
    <row r="24" spans="1:11" ht="13.5" thickBot="1" x14ac:dyDescent="0.25">
      <c r="A24" s="6">
        <v>2008</v>
      </c>
      <c r="B24" s="7">
        <v>667.51652284793772</v>
      </c>
      <c r="C24" s="7">
        <v>0</v>
      </c>
      <c r="D24" s="7">
        <v>1245.8319808915048</v>
      </c>
      <c r="E24" s="7">
        <v>0</v>
      </c>
      <c r="F24" s="7">
        <v>112.79199999999999</v>
      </c>
      <c r="G24" s="7">
        <v>40.381</v>
      </c>
      <c r="H24" s="7">
        <v>12.074833529502866</v>
      </c>
      <c r="I24" s="7">
        <v>218.34598158332997</v>
      </c>
      <c r="J24" s="7">
        <v>28.944936002323765</v>
      </c>
      <c r="K24" s="7">
        <v>2325.8872548545987</v>
      </c>
    </row>
    <row r="25" spans="1:11" ht="13.5" thickBot="1" x14ac:dyDescent="0.25">
      <c r="A25" s="6">
        <v>2009</v>
      </c>
      <c r="B25" s="7">
        <v>670.81434492096264</v>
      </c>
      <c r="C25" s="7">
        <v>0</v>
      </c>
      <c r="D25" s="7">
        <v>1229.1521064149895</v>
      </c>
      <c r="E25" s="7">
        <v>0</v>
      </c>
      <c r="F25" s="7">
        <v>124.18099999999998</v>
      </c>
      <c r="G25" s="7">
        <v>33.221000000000004</v>
      </c>
      <c r="H25" s="7">
        <v>16.582492638808731</v>
      </c>
      <c r="I25" s="7">
        <v>216.03127869999008</v>
      </c>
      <c r="J25" s="7">
        <v>19.475450159081738</v>
      </c>
      <c r="K25" s="7">
        <v>2309.4576728338329</v>
      </c>
    </row>
    <row r="26" spans="1:11" ht="13.5" thickBot="1" x14ac:dyDescent="0.25">
      <c r="A26" s="6">
        <v>2010</v>
      </c>
      <c r="B26" s="7">
        <v>644.26175624044731</v>
      </c>
      <c r="C26" s="7">
        <v>0</v>
      </c>
      <c r="D26" s="7">
        <v>1194.4273026505837</v>
      </c>
      <c r="E26" s="7">
        <v>0</v>
      </c>
      <c r="F26" s="7">
        <v>115.191</v>
      </c>
      <c r="G26" s="7">
        <v>30.1</v>
      </c>
      <c r="H26" s="7">
        <v>11.878969999999999</v>
      </c>
      <c r="I26" s="7">
        <v>205.94848126447673</v>
      </c>
      <c r="J26" s="7">
        <v>17.156174999999998</v>
      </c>
      <c r="K26" s="7">
        <v>2218.9636851555078</v>
      </c>
    </row>
    <row r="27" spans="1:11" ht="13.5" thickBot="1" x14ac:dyDescent="0.25">
      <c r="A27" s="6">
        <v>2011</v>
      </c>
      <c r="B27" s="7">
        <v>630.39843622238186</v>
      </c>
      <c r="C27" s="7">
        <v>0</v>
      </c>
      <c r="D27" s="7">
        <v>1192.4996505534964</v>
      </c>
      <c r="E27" s="7">
        <v>0</v>
      </c>
      <c r="F27" s="7">
        <v>118.3</v>
      </c>
      <c r="G27" s="7">
        <v>28.23</v>
      </c>
      <c r="H27" s="7">
        <v>14.743089999999997</v>
      </c>
      <c r="I27" s="7">
        <v>186.49740196666005</v>
      </c>
      <c r="J27" s="7">
        <v>13.831906999999999</v>
      </c>
      <c r="K27" s="7">
        <v>2184.5004857425379</v>
      </c>
    </row>
    <row r="28" spans="1:11" ht="13.5" thickBot="1" x14ac:dyDescent="0.25">
      <c r="A28" s="6">
        <v>2012</v>
      </c>
      <c r="B28" s="7">
        <v>660.35134374118979</v>
      </c>
      <c r="C28" s="7">
        <v>0</v>
      </c>
      <c r="D28" s="7">
        <v>1216.9167880294572</v>
      </c>
      <c r="E28" s="7">
        <v>0</v>
      </c>
      <c r="F28" s="7">
        <v>109.77</v>
      </c>
      <c r="G28" s="7">
        <v>29.519999999999996</v>
      </c>
      <c r="H28" s="7">
        <v>12.804548</v>
      </c>
      <c r="I28" s="7">
        <v>186.96293683123162</v>
      </c>
      <c r="J28" s="7">
        <v>15.242339390000001</v>
      </c>
      <c r="K28" s="7">
        <v>2231.5679559918785</v>
      </c>
    </row>
    <row r="29" spans="1:11" ht="13.5" thickBot="1" x14ac:dyDescent="0.25">
      <c r="A29" s="6">
        <v>2013</v>
      </c>
      <c r="B29" s="7">
        <v>639.59777122246794</v>
      </c>
      <c r="C29" s="7">
        <v>0.74184884183582223</v>
      </c>
      <c r="D29" s="7">
        <v>1208.5938967435256</v>
      </c>
      <c r="E29" s="7">
        <v>0.94001018536911685</v>
      </c>
      <c r="F29" s="7">
        <v>107.46000000000001</v>
      </c>
      <c r="G29" s="7">
        <v>29.580000000000002</v>
      </c>
      <c r="H29" s="7">
        <v>8.760004529300085</v>
      </c>
      <c r="I29" s="7">
        <v>154.12888778113924</v>
      </c>
      <c r="J29" s="7">
        <v>23.588164057969944</v>
      </c>
      <c r="K29" s="7">
        <v>2171.7087243344026</v>
      </c>
    </row>
    <row r="30" spans="1:11" ht="13.5" thickBot="1" x14ac:dyDescent="0.25">
      <c r="A30" s="6">
        <v>2014</v>
      </c>
      <c r="B30" s="7">
        <v>624.05012873180533</v>
      </c>
      <c r="C30" s="7">
        <v>0.98627914667386074</v>
      </c>
      <c r="D30" s="7">
        <v>1192.4747671330001</v>
      </c>
      <c r="E30" s="7">
        <v>1.4421747703877934</v>
      </c>
      <c r="F30" s="7">
        <v>105.92269219804413</v>
      </c>
      <c r="G30" s="7">
        <v>30.139263632418604</v>
      </c>
      <c r="H30" s="7">
        <v>8.5359504924331908</v>
      </c>
      <c r="I30" s="7">
        <v>154.92426012434328</v>
      </c>
      <c r="J30" s="7">
        <v>23.457246152724863</v>
      </c>
      <c r="K30" s="7">
        <v>2139.5043084647696</v>
      </c>
    </row>
    <row r="31" spans="1:11" ht="13.5" thickBot="1" x14ac:dyDescent="0.25">
      <c r="A31" s="6">
        <v>2015</v>
      </c>
      <c r="B31" s="7">
        <v>640.65069026746357</v>
      </c>
      <c r="C31" s="7">
        <v>1.5515012387056482</v>
      </c>
      <c r="D31" s="7">
        <v>1222.0233850482871</v>
      </c>
      <c r="E31" s="7">
        <v>1.8468758387857691</v>
      </c>
      <c r="F31" s="7">
        <v>107.42052040260003</v>
      </c>
      <c r="G31" s="7">
        <v>30.771278638993987</v>
      </c>
      <c r="H31" s="7">
        <v>8.2447341698198624</v>
      </c>
      <c r="I31" s="7">
        <v>155.81844992642746</v>
      </c>
      <c r="J31" s="7">
        <v>23.50533142844964</v>
      </c>
      <c r="K31" s="7">
        <v>2188.4343898820416</v>
      </c>
    </row>
    <row r="32" spans="1:11" ht="13.5" thickBot="1" x14ac:dyDescent="0.25">
      <c r="A32" s="6">
        <v>2016</v>
      </c>
      <c r="B32" s="7">
        <v>649.30957848031937</v>
      </c>
      <c r="C32" s="7">
        <v>2.065424873242736</v>
      </c>
      <c r="D32" s="7">
        <v>1241.649844259272</v>
      </c>
      <c r="E32" s="7">
        <v>2.2623627166844109</v>
      </c>
      <c r="F32" s="7">
        <v>108.5549454668495</v>
      </c>
      <c r="G32" s="7">
        <v>30.662392378399307</v>
      </c>
      <c r="H32" s="7">
        <v>8.3135462759882461</v>
      </c>
      <c r="I32" s="7">
        <v>158.10759948031105</v>
      </c>
      <c r="J32" s="7">
        <v>23.567881112819169</v>
      </c>
      <c r="K32" s="7">
        <v>2220.1657874539587</v>
      </c>
    </row>
    <row r="33" spans="1:11" ht="13.5" thickBot="1" x14ac:dyDescent="0.25">
      <c r="A33" s="6">
        <v>2017</v>
      </c>
      <c r="B33" s="7">
        <v>656.21558985126239</v>
      </c>
      <c r="C33" s="7">
        <v>2.605274654941379</v>
      </c>
      <c r="D33" s="7">
        <v>1255.6080624094834</v>
      </c>
      <c r="E33" s="7">
        <v>2.6851123389636293</v>
      </c>
      <c r="F33" s="7">
        <v>109.85461249180857</v>
      </c>
      <c r="G33" s="7">
        <v>31.339734364632832</v>
      </c>
      <c r="H33" s="7">
        <v>8.3543138061661111</v>
      </c>
      <c r="I33" s="7">
        <v>159.19132282795258</v>
      </c>
      <c r="J33" s="7">
        <v>23.651656513241761</v>
      </c>
      <c r="K33" s="7">
        <v>2244.2152922645478</v>
      </c>
    </row>
    <row r="34" spans="1:11" ht="13.5" thickBot="1" x14ac:dyDescent="0.25">
      <c r="A34" s="6">
        <v>2018</v>
      </c>
      <c r="B34" s="7">
        <v>662.74719513167611</v>
      </c>
      <c r="C34" s="7">
        <v>3.1503673634467497</v>
      </c>
      <c r="D34" s="7">
        <v>1271.0811318226231</v>
      </c>
      <c r="E34" s="7">
        <v>3.109687545175464</v>
      </c>
      <c r="F34" s="7">
        <v>110.98582497565324</v>
      </c>
      <c r="G34" s="7">
        <v>31.930346986125286</v>
      </c>
      <c r="H34" s="7">
        <v>8.3984555386474877</v>
      </c>
      <c r="I34" s="7">
        <v>158.96813140823127</v>
      </c>
      <c r="J34" s="7">
        <v>23.684286785353532</v>
      </c>
      <c r="K34" s="7">
        <v>2267.7953726483097</v>
      </c>
    </row>
    <row r="35" spans="1:11" ht="13.5" thickBot="1" x14ac:dyDescent="0.25">
      <c r="A35" s="6">
        <v>2019</v>
      </c>
      <c r="B35" s="7">
        <v>673.04824232652732</v>
      </c>
      <c r="C35" s="7">
        <v>3.7112186687164139</v>
      </c>
      <c r="D35" s="7">
        <v>1287.4167241973726</v>
      </c>
      <c r="E35" s="7">
        <v>3.5417681955643001</v>
      </c>
      <c r="F35" s="7">
        <v>111.95678907531747</v>
      </c>
      <c r="G35" s="7">
        <v>32.258546777933852</v>
      </c>
      <c r="H35" s="7">
        <v>8.4417714612591492</v>
      </c>
      <c r="I35" s="7">
        <v>159.3998779627542</v>
      </c>
      <c r="J35" s="7">
        <v>23.730461700704744</v>
      </c>
      <c r="K35" s="7">
        <v>2296.2524135018693</v>
      </c>
    </row>
    <row r="36" spans="1:11" ht="13.5" thickBot="1" x14ac:dyDescent="0.25">
      <c r="A36" s="6">
        <v>2020</v>
      </c>
      <c r="B36" s="7">
        <v>686.5677339268326</v>
      </c>
      <c r="C36" s="7">
        <v>4.2878334968055078</v>
      </c>
      <c r="D36" s="7">
        <v>1308.7359199108441</v>
      </c>
      <c r="E36" s="7">
        <v>3.9619537198316084</v>
      </c>
      <c r="F36" s="7">
        <v>113.07963231845163</v>
      </c>
      <c r="G36" s="7">
        <v>32.603034508467573</v>
      </c>
      <c r="H36" s="7">
        <v>8.5016305594897563</v>
      </c>
      <c r="I36" s="7">
        <v>159.47036206280791</v>
      </c>
      <c r="J36" s="7">
        <v>23.765266532035948</v>
      </c>
      <c r="K36" s="7">
        <v>2332.7235798189304</v>
      </c>
    </row>
    <row r="37" spans="1:11" ht="13.5" thickBot="1" x14ac:dyDescent="0.25">
      <c r="A37" s="6">
        <v>2021</v>
      </c>
      <c r="B37" s="7">
        <v>700.2235105846562</v>
      </c>
      <c r="C37" s="7">
        <v>4.8791061592925384</v>
      </c>
      <c r="D37" s="7">
        <v>1326.9030909663536</v>
      </c>
      <c r="E37" s="7">
        <v>4.3777276200902744</v>
      </c>
      <c r="F37" s="7">
        <v>113.97828106294776</v>
      </c>
      <c r="G37" s="7">
        <v>32.740308938502722</v>
      </c>
      <c r="H37" s="7">
        <v>8.5550642546417102</v>
      </c>
      <c r="I37" s="7">
        <v>159.27591419378408</v>
      </c>
      <c r="J37" s="7">
        <v>23.775127024369159</v>
      </c>
      <c r="K37" s="7">
        <v>2365.4512970252554</v>
      </c>
    </row>
    <row r="38" spans="1:11" ht="13.5" thickBot="1" x14ac:dyDescent="0.25">
      <c r="A38" s="6">
        <v>2022</v>
      </c>
      <c r="B38" s="7">
        <v>713.64437842321365</v>
      </c>
      <c r="C38" s="7">
        <v>5.4994858913185194</v>
      </c>
      <c r="D38" s="7">
        <v>1345.1011555262119</v>
      </c>
      <c r="E38" s="7">
        <v>4.7671265129603126</v>
      </c>
      <c r="F38" s="7">
        <v>115.02047687760732</v>
      </c>
      <c r="G38" s="7">
        <v>32.814840696445984</v>
      </c>
      <c r="H38" s="7">
        <v>8.6086469251490385</v>
      </c>
      <c r="I38" s="7">
        <v>159.22700487210034</v>
      </c>
      <c r="J38" s="7">
        <v>23.783279929791075</v>
      </c>
      <c r="K38" s="7">
        <v>2398.1997832505194</v>
      </c>
    </row>
    <row r="39" spans="1:11" ht="13.5" thickBot="1" x14ac:dyDescent="0.25">
      <c r="A39" s="6">
        <v>2023</v>
      </c>
      <c r="B39" s="7">
        <v>726.7499734707369</v>
      </c>
      <c r="C39" s="7">
        <v>6.1603206975080651</v>
      </c>
      <c r="D39" s="7">
        <v>1353.3966822507616</v>
      </c>
      <c r="E39" s="7">
        <v>5.1666122383247091</v>
      </c>
      <c r="F39" s="7">
        <v>116.06940957297095</v>
      </c>
      <c r="G39" s="7">
        <v>32.896216238981864</v>
      </c>
      <c r="H39" s="7">
        <v>8.6621886638683705</v>
      </c>
      <c r="I39" s="7">
        <v>159.32724007913717</v>
      </c>
      <c r="J39" s="7">
        <v>23.805347215052482</v>
      </c>
      <c r="K39" s="7">
        <v>2420.9070574915086</v>
      </c>
    </row>
    <row r="40" spans="1:11" ht="13.5" thickBot="1" x14ac:dyDescent="0.25">
      <c r="A40" s="6">
        <v>2024</v>
      </c>
      <c r="B40" s="7">
        <v>739.63110733389544</v>
      </c>
      <c r="C40" s="7">
        <v>6.8399941081075184</v>
      </c>
      <c r="D40" s="7">
        <v>1362.0224833206562</v>
      </c>
      <c r="E40" s="7">
        <v>6.3008134312487361</v>
      </c>
      <c r="F40" s="7">
        <v>117.10508099843364</v>
      </c>
      <c r="G40" s="7">
        <v>33.005274324705319</v>
      </c>
      <c r="H40" s="7">
        <v>8.7153080081811023</v>
      </c>
      <c r="I40" s="7">
        <v>159.48850709486109</v>
      </c>
      <c r="J40" s="7">
        <v>23.844868649187745</v>
      </c>
      <c r="K40" s="7">
        <v>2443.8126297299204</v>
      </c>
    </row>
    <row r="41" spans="1:11" ht="13.5" thickBot="1" x14ac:dyDescent="0.25">
      <c r="A41" s="6">
        <v>2025</v>
      </c>
      <c r="B41" s="7">
        <v>752.67856485598668</v>
      </c>
      <c r="C41" s="7">
        <v>7.4859653875240397</v>
      </c>
      <c r="D41" s="7">
        <v>1370.7156822584943</v>
      </c>
      <c r="E41" s="7">
        <v>6.7277176580053677</v>
      </c>
      <c r="F41" s="7">
        <v>118.18955133650674</v>
      </c>
      <c r="G41" s="7">
        <v>33.054437521601209</v>
      </c>
      <c r="H41" s="7">
        <v>8.7698534460102344</v>
      </c>
      <c r="I41" s="7">
        <v>159.69295265124433</v>
      </c>
      <c r="J41" s="7">
        <v>23.877091421371098</v>
      </c>
      <c r="K41" s="7">
        <v>2466.9781334912145</v>
      </c>
    </row>
    <row r="42" spans="1:11" ht="13.5" thickBot="1" x14ac:dyDescent="0.25">
      <c r="A42" s="6">
        <v>2026</v>
      </c>
      <c r="B42" s="7">
        <v>765.89026451930204</v>
      </c>
      <c r="C42" s="7">
        <v>8.1053257094336661</v>
      </c>
      <c r="D42" s="7">
        <v>1380.0699364276475</v>
      </c>
      <c r="E42" s="7">
        <v>7.1465951813696256</v>
      </c>
      <c r="F42" s="7">
        <v>119.56555383157385</v>
      </c>
      <c r="G42" s="7">
        <v>33.000472532330733</v>
      </c>
      <c r="H42" s="7">
        <v>8.8224370810638284</v>
      </c>
      <c r="I42" s="7">
        <v>159.98712027952038</v>
      </c>
      <c r="J42" s="7">
        <v>23.914633404326239</v>
      </c>
      <c r="K42" s="7">
        <v>2491.2504180757642</v>
      </c>
    </row>
    <row r="43" spans="1:11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4.1" customHeight="1" x14ac:dyDescent="0.2">
      <c r="A44" s="22" t="s">
        <v>24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4"/>
    </row>
    <row r="47" spans="1:11" ht="15.75" x14ac:dyDescent="0.25">
      <c r="A47" s="21" t="s">
        <v>26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">
      <c r="A48" s="8" t="s">
        <v>27</v>
      </c>
      <c r="B48" s="13">
        <f>EXP((LN(B16/B6)/10))-1</f>
        <v>3.9049738291354608E-3</v>
      </c>
      <c r="C48" s="14" t="s">
        <v>69</v>
      </c>
      <c r="D48" s="13">
        <f>EXP((LN(D16/D6)/10))-1</f>
        <v>2.7762571953083404E-2</v>
      </c>
      <c r="E48" s="14" t="s">
        <v>69</v>
      </c>
      <c r="F48" s="13">
        <f t="shared" ref="F48:K48" si="0">EXP((LN(F16/F6)/10))-1</f>
        <v>-8.6447703858855918E-2</v>
      </c>
      <c r="G48" s="13">
        <f t="shared" si="0"/>
        <v>2.0332370476161543E-3</v>
      </c>
      <c r="H48" s="13">
        <f t="shared" si="0"/>
        <v>-4.1822355975982273E-2</v>
      </c>
      <c r="I48" s="13">
        <f t="shared" si="0"/>
        <v>1.6813883650000472E-2</v>
      </c>
      <c r="J48" s="13">
        <f t="shared" si="0"/>
        <v>-3.22404402373766E-3</v>
      </c>
      <c r="K48" s="13">
        <f t="shared" si="0"/>
        <v>3.6415607852444687E-3</v>
      </c>
    </row>
    <row r="49" spans="1:11" x14ac:dyDescent="0.2">
      <c r="A49" s="8" t="s">
        <v>28</v>
      </c>
      <c r="B49" s="13">
        <f>EXP((LN(B29/B16)/13))-1</f>
        <v>4.286643049738581E-3</v>
      </c>
      <c r="C49" s="14" t="s">
        <v>69</v>
      </c>
      <c r="D49" s="13">
        <f>EXP((LN(D29/D16)/13))-1</f>
        <v>-3.3515270562329835E-3</v>
      </c>
      <c r="E49" s="14" t="s">
        <v>69</v>
      </c>
      <c r="F49" s="13">
        <f t="shared" ref="F49:K49" si="1">EXP((LN(F29/F16)/13))-1</f>
        <v>-3.5103725227716542E-2</v>
      </c>
      <c r="G49" s="13">
        <f t="shared" si="1"/>
        <v>-1.7700165633397713E-2</v>
      </c>
      <c r="H49" s="13">
        <f t="shared" si="1"/>
        <v>8.949920090950636E-3</v>
      </c>
      <c r="I49" s="13">
        <f t="shared" si="1"/>
        <v>0.10879034854781233</v>
      </c>
      <c r="J49" s="13">
        <f t="shared" si="1"/>
        <v>2.4879096447536497E-2</v>
      </c>
      <c r="K49" s="13">
        <f t="shared" si="1"/>
        <v>1.0954252074382165E-3</v>
      </c>
    </row>
    <row r="50" spans="1:11" x14ac:dyDescent="0.2">
      <c r="A50" s="8" t="s">
        <v>29</v>
      </c>
      <c r="B50" s="13">
        <f t="shared" ref="B50:K50" si="2">EXP((LN(B31/B29)/2))-1</f>
        <v>8.227718375537485E-4</v>
      </c>
      <c r="C50" s="13">
        <f t="shared" si="2"/>
        <v>0.44616668250363856</v>
      </c>
      <c r="D50" s="13">
        <f t="shared" si="2"/>
        <v>5.5404831145635658E-3</v>
      </c>
      <c r="E50" s="13">
        <f t="shared" si="2"/>
        <v>0.40169192110182173</v>
      </c>
      <c r="F50" s="13">
        <f t="shared" si="2"/>
        <v>-1.8371126073146726E-4</v>
      </c>
      <c r="G50" s="13">
        <f t="shared" si="2"/>
        <v>1.9937797871936835E-2</v>
      </c>
      <c r="H50" s="13">
        <f t="shared" si="2"/>
        <v>-2.9856086386851555E-2</v>
      </c>
      <c r="I50" s="13">
        <f t="shared" si="2"/>
        <v>5.4660652095983586E-3</v>
      </c>
      <c r="J50" s="13">
        <f t="shared" si="2"/>
        <v>-1.7573533154947585E-3</v>
      </c>
      <c r="K50" s="13">
        <f t="shared" si="2"/>
        <v>3.8434217986416108E-3</v>
      </c>
    </row>
    <row r="51" spans="1:11" x14ac:dyDescent="0.2">
      <c r="A51" s="8" t="s">
        <v>68</v>
      </c>
      <c r="B51" s="13">
        <f t="shared" ref="B51:K51" si="3">EXP((LN(B42/B29)/13))-1</f>
        <v>1.3958008646178355E-2</v>
      </c>
      <c r="C51" s="13">
        <f t="shared" si="3"/>
        <v>0.20193548622283553</v>
      </c>
      <c r="D51" s="13">
        <f t="shared" si="3"/>
        <v>1.0258147052992106E-2</v>
      </c>
      <c r="E51" s="13">
        <f t="shared" si="3"/>
        <v>0.16887121393910021</v>
      </c>
      <c r="F51" s="13">
        <f t="shared" si="3"/>
        <v>8.2450433980605364E-3</v>
      </c>
      <c r="G51" s="13">
        <f t="shared" si="3"/>
        <v>8.4527105178493489E-3</v>
      </c>
      <c r="H51" s="13">
        <f t="shared" si="3"/>
        <v>5.4643561892508963E-4</v>
      </c>
      <c r="I51" s="13">
        <f t="shared" si="3"/>
        <v>2.8736693805526681E-3</v>
      </c>
      <c r="J51" s="13">
        <f t="shared" si="3"/>
        <v>1.0579041589509064E-3</v>
      </c>
      <c r="K51" s="13">
        <f t="shared" si="3"/>
        <v>1.0615212887623571E-2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3" zoomScale="80" workbookViewId="0">
      <selection activeCell="B49" sqref="B49:B50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14</v>
      </c>
      <c r="C5" s="5" t="s">
        <v>16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32</v>
      </c>
    </row>
    <row r="6" spans="1:11" ht="13.5" thickBot="1" x14ac:dyDescent="0.25">
      <c r="A6" s="6">
        <v>1990</v>
      </c>
      <c r="B6" s="7">
        <v>581.87668500000007</v>
      </c>
      <c r="C6" s="7">
        <v>960.07761474164556</v>
      </c>
      <c r="D6" s="7">
        <v>422.3422361263963</v>
      </c>
      <c r="E6" s="7">
        <v>36.559814000000003</v>
      </c>
      <c r="F6" s="7">
        <v>11.960217000000004</v>
      </c>
      <c r="G6" s="7">
        <v>34.074280098691297</v>
      </c>
      <c r="H6" s="7">
        <v>17.700044000000002</v>
      </c>
      <c r="I6" s="7">
        <v>2064.5908909667332</v>
      </c>
    </row>
    <row r="7" spans="1:11" ht="13.5" thickBot="1" x14ac:dyDescent="0.25">
      <c r="A7" s="6">
        <v>1991</v>
      </c>
      <c r="B7" s="7">
        <v>540.43421799999999</v>
      </c>
      <c r="C7" s="7">
        <v>948.24437832071851</v>
      </c>
      <c r="D7" s="7">
        <v>329.32857568924652</v>
      </c>
      <c r="E7" s="7">
        <v>30.689211</v>
      </c>
      <c r="F7" s="7">
        <v>11.822134</v>
      </c>
      <c r="G7" s="7">
        <v>36.180572023290061</v>
      </c>
      <c r="H7" s="7">
        <v>17.657845999999999</v>
      </c>
      <c r="I7" s="7">
        <v>1914.356935033255</v>
      </c>
    </row>
    <row r="8" spans="1:11" ht="13.5" thickBot="1" x14ac:dyDescent="0.25">
      <c r="A8" s="6">
        <v>1992</v>
      </c>
      <c r="B8" s="7">
        <v>581.73141199999998</v>
      </c>
      <c r="C8" s="7">
        <v>1033.8841481679556</v>
      </c>
      <c r="D8" s="7">
        <v>299.63</v>
      </c>
      <c r="E8" s="7">
        <v>30.040999999999997</v>
      </c>
      <c r="F8" s="7">
        <v>11.935236</v>
      </c>
      <c r="G8" s="7">
        <v>33.802103229663643</v>
      </c>
      <c r="H8" s="7">
        <v>17.624538000000001</v>
      </c>
      <c r="I8" s="7">
        <v>2008.6484373976193</v>
      </c>
    </row>
    <row r="9" spans="1:11" ht="13.5" thickBot="1" x14ac:dyDescent="0.25">
      <c r="A9" s="6">
        <v>1993</v>
      </c>
      <c r="B9" s="7">
        <v>557.90243899999996</v>
      </c>
      <c r="C9" s="7">
        <v>1027.7542736817422</v>
      </c>
      <c r="D9" s="7">
        <v>247.98999999999998</v>
      </c>
      <c r="E9" s="7">
        <v>30.620999999999999</v>
      </c>
      <c r="F9" s="7">
        <v>10.222641999999999</v>
      </c>
      <c r="G9" s="7">
        <v>30.618487668995876</v>
      </c>
      <c r="H9" s="7">
        <v>17.572855999999994</v>
      </c>
      <c r="I9" s="7">
        <v>1922.6816983507381</v>
      </c>
    </row>
    <row r="10" spans="1:11" ht="13.5" thickBot="1" x14ac:dyDescent="0.25">
      <c r="A10" s="6">
        <v>1994</v>
      </c>
      <c r="B10" s="7">
        <v>577.077628</v>
      </c>
      <c r="C10" s="7">
        <v>1033.9430053666504</v>
      </c>
      <c r="D10" s="7">
        <v>230.18099999999998</v>
      </c>
      <c r="E10" s="7">
        <v>33.980000000000004</v>
      </c>
      <c r="F10" s="7">
        <v>11.067360000000001</v>
      </c>
      <c r="G10" s="7">
        <v>33.379573531555259</v>
      </c>
      <c r="H10" s="7">
        <v>17.294264000000002</v>
      </c>
      <c r="I10" s="7">
        <v>1936.9228308982058</v>
      </c>
    </row>
    <row r="11" spans="1:11" ht="13.5" thickBot="1" x14ac:dyDescent="0.25">
      <c r="A11" s="6">
        <v>1995</v>
      </c>
      <c r="B11" s="7">
        <v>585.338616</v>
      </c>
      <c r="C11" s="7">
        <v>1093.5723252777473</v>
      </c>
      <c r="D11" s="7">
        <v>190.601</v>
      </c>
      <c r="E11" s="7">
        <v>35.24</v>
      </c>
      <c r="F11" s="7">
        <v>12.122223999999997</v>
      </c>
      <c r="G11" s="7">
        <v>32.861941495238881</v>
      </c>
      <c r="H11" s="7">
        <v>17.093163000000022</v>
      </c>
      <c r="I11" s="7">
        <v>1966.829269772986</v>
      </c>
    </row>
    <row r="12" spans="1:11" ht="13.5" thickBot="1" x14ac:dyDescent="0.25">
      <c r="A12" s="6">
        <v>1996</v>
      </c>
      <c r="B12" s="7">
        <v>589.03465400000005</v>
      </c>
      <c r="C12" s="7">
        <v>1171.9526259692577</v>
      </c>
      <c r="D12" s="7">
        <v>196.191</v>
      </c>
      <c r="E12" s="7">
        <v>38.14</v>
      </c>
      <c r="F12" s="7">
        <v>7.6920449999999994</v>
      </c>
      <c r="G12" s="7">
        <v>35.20664982988724</v>
      </c>
      <c r="H12" s="7">
        <v>17.140852999999996</v>
      </c>
      <c r="I12" s="7">
        <v>2055.3578277991451</v>
      </c>
    </row>
    <row r="13" spans="1:11" ht="13.5" thickBot="1" x14ac:dyDescent="0.25">
      <c r="A13" s="6">
        <v>1997</v>
      </c>
      <c r="B13" s="7">
        <v>602.78128800000013</v>
      </c>
      <c r="C13" s="7">
        <v>1207.1536917261915</v>
      </c>
      <c r="D13" s="7">
        <v>198.13099999999997</v>
      </c>
      <c r="E13" s="7">
        <v>32.92</v>
      </c>
      <c r="F13" s="7">
        <v>7.0503330000000002</v>
      </c>
      <c r="G13" s="7">
        <v>38.436882690997834</v>
      </c>
      <c r="H13" s="7">
        <v>17.122144000000002</v>
      </c>
      <c r="I13" s="7">
        <v>2103.5953394171893</v>
      </c>
    </row>
    <row r="14" spans="1:11" ht="13.5" thickBot="1" x14ac:dyDescent="0.25">
      <c r="A14" s="6">
        <v>1998</v>
      </c>
      <c r="B14" s="7">
        <v>610.86079900000004</v>
      </c>
      <c r="C14" s="7">
        <v>1253.4216261286208</v>
      </c>
      <c r="D14" s="7">
        <v>198.96100000000004</v>
      </c>
      <c r="E14" s="7">
        <v>38.100000000000009</v>
      </c>
      <c r="F14" s="7">
        <v>6.1088510000000005</v>
      </c>
      <c r="G14" s="7">
        <v>40.504340857833732</v>
      </c>
      <c r="H14" s="7">
        <v>17.193896000000016</v>
      </c>
      <c r="I14" s="7">
        <v>2165.1505129864545</v>
      </c>
    </row>
    <row r="15" spans="1:11" ht="13.5" thickBot="1" x14ac:dyDescent="0.25">
      <c r="A15" s="6">
        <v>1999</v>
      </c>
      <c r="B15" s="7">
        <v>595.17364999999995</v>
      </c>
      <c r="C15" s="7">
        <v>1244.9967585999555</v>
      </c>
      <c r="D15" s="7">
        <v>187.40099999999998</v>
      </c>
      <c r="E15" s="7">
        <v>38.549999999999997</v>
      </c>
      <c r="F15" s="7">
        <v>7.1558599999999997</v>
      </c>
      <c r="G15" s="7">
        <v>41.588586349758842</v>
      </c>
      <c r="H15" s="7">
        <v>17.157011000000022</v>
      </c>
      <c r="I15" s="7">
        <v>2132.0228659497143</v>
      </c>
    </row>
    <row r="16" spans="1:11" ht="13.5" thickBot="1" x14ac:dyDescent="0.25">
      <c r="A16" s="6">
        <v>2000</v>
      </c>
      <c r="B16" s="7">
        <v>605</v>
      </c>
      <c r="C16" s="7">
        <v>1262.5032025847106</v>
      </c>
      <c r="D16" s="7">
        <v>171.00099999999998</v>
      </c>
      <c r="E16" s="7">
        <v>37.309999999999995</v>
      </c>
      <c r="F16" s="7">
        <v>7.801882353148053</v>
      </c>
      <c r="G16" s="7">
        <v>40.256995941758575</v>
      </c>
      <c r="H16" s="7">
        <v>17.13759521705639</v>
      </c>
      <c r="I16" s="7">
        <v>2141.0106760966737</v>
      </c>
    </row>
    <row r="17" spans="1:9" ht="13.5" thickBot="1" x14ac:dyDescent="0.25">
      <c r="A17" s="6">
        <v>2001</v>
      </c>
      <c r="B17" s="7">
        <v>613</v>
      </c>
      <c r="C17" s="7">
        <v>1288.7087459146569</v>
      </c>
      <c r="D17" s="7">
        <v>140.36199999999997</v>
      </c>
      <c r="E17" s="7">
        <v>35.83</v>
      </c>
      <c r="F17" s="7">
        <v>7.5888327312496102</v>
      </c>
      <c r="G17" s="7">
        <v>49.019211779827927</v>
      </c>
      <c r="H17" s="7">
        <v>17.500023853031809</v>
      </c>
      <c r="I17" s="7">
        <v>2152.0088142787663</v>
      </c>
    </row>
    <row r="18" spans="1:9" ht="13.5" thickBot="1" x14ac:dyDescent="0.25">
      <c r="A18" s="6">
        <v>2002</v>
      </c>
      <c r="B18" s="7">
        <v>592</v>
      </c>
      <c r="C18" s="7">
        <v>1259.6012016208156</v>
      </c>
      <c r="D18" s="7">
        <v>152.12099999999998</v>
      </c>
      <c r="E18" s="7">
        <v>31.990000000000002</v>
      </c>
      <c r="F18" s="7">
        <v>15.490801252867316</v>
      </c>
      <c r="G18" s="7">
        <v>52.654412855764924</v>
      </c>
      <c r="H18" s="7">
        <v>18.165326506060808</v>
      </c>
      <c r="I18" s="7">
        <v>2122.0227422355088</v>
      </c>
    </row>
    <row r="19" spans="1:9" ht="13.5" thickBot="1" x14ac:dyDescent="0.25">
      <c r="A19" s="6">
        <v>2003</v>
      </c>
      <c r="B19" s="7">
        <v>600</v>
      </c>
      <c r="C19" s="7">
        <v>1284.9894782850758</v>
      </c>
      <c r="D19" s="7">
        <v>129.22200000000001</v>
      </c>
      <c r="E19" s="7">
        <v>29.919999999999995</v>
      </c>
      <c r="F19" s="7">
        <v>13.892930571423436</v>
      </c>
      <c r="G19" s="7">
        <v>47.067231497801522</v>
      </c>
      <c r="H19" s="7">
        <v>17.91025437814595</v>
      </c>
      <c r="I19" s="7">
        <v>2123.0018947324465</v>
      </c>
    </row>
    <row r="20" spans="1:9" ht="13.5" thickBot="1" x14ac:dyDescent="0.25">
      <c r="A20" s="6">
        <v>2004</v>
      </c>
      <c r="B20" s="7">
        <v>652</v>
      </c>
      <c r="C20" s="7">
        <v>1331.6286713134041</v>
      </c>
      <c r="D20" s="7">
        <v>145.10099999999997</v>
      </c>
      <c r="E20" s="7">
        <v>34.420999999999999</v>
      </c>
      <c r="F20" s="7">
        <v>3.1138342528802441</v>
      </c>
      <c r="G20" s="7">
        <v>48.24791272040725</v>
      </c>
      <c r="H20" s="7">
        <v>19.46846046242721</v>
      </c>
      <c r="I20" s="7">
        <v>2233.9808787491188</v>
      </c>
    </row>
    <row r="21" spans="1:9" ht="13.5" thickBot="1" x14ac:dyDescent="0.25">
      <c r="A21" s="6">
        <v>2005</v>
      </c>
      <c r="B21" s="7">
        <v>630</v>
      </c>
      <c r="C21" s="7">
        <v>1292.0250604459245</v>
      </c>
      <c r="D21" s="7">
        <v>155.81300000000002</v>
      </c>
      <c r="E21" s="7">
        <v>37.087521651468599</v>
      </c>
      <c r="F21" s="7">
        <v>3.4207933955463772</v>
      </c>
      <c r="G21" s="7">
        <v>68.441336212230951</v>
      </c>
      <c r="H21" s="7">
        <v>14.235847900515269</v>
      </c>
      <c r="I21" s="7">
        <v>2201.0235596056855</v>
      </c>
    </row>
    <row r="22" spans="1:9" ht="13.5" thickBot="1" x14ac:dyDescent="0.25">
      <c r="A22" s="6">
        <v>2006</v>
      </c>
      <c r="B22" s="7">
        <v>649</v>
      </c>
      <c r="C22" s="7">
        <v>1327.4321175227738</v>
      </c>
      <c r="D22" s="7">
        <v>161.47300000000001</v>
      </c>
      <c r="E22" s="7">
        <v>40.879643897412002</v>
      </c>
      <c r="F22" s="7">
        <v>3.1776173314263394</v>
      </c>
      <c r="G22" s="7">
        <v>72.226170913622084</v>
      </c>
      <c r="H22" s="7">
        <v>25.81004322108743</v>
      </c>
      <c r="I22" s="7">
        <v>2279.9985928863216</v>
      </c>
    </row>
    <row r="23" spans="1:9" ht="13.5" thickBot="1" x14ac:dyDescent="0.25">
      <c r="A23" s="6">
        <v>2007</v>
      </c>
      <c r="B23" s="7">
        <v>666</v>
      </c>
      <c r="C23" s="7">
        <v>1399.9928454957198</v>
      </c>
      <c r="D23" s="7">
        <v>132.82199999999997</v>
      </c>
      <c r="E23" s="7">
        <v>43.815103545820492</v>
      </c>
      <c r="F23" s="7">
        <v>5.6965866496806479</v>
      </c>
      <c r="G23" s="7">
        <v>60.233343149728498</v>
      </c>
      <c r="H23" s="7">
        <v>21.438341174830281</v>
      </c>
      <c r="I23" s="7">
        <v>2329.9982200157801</v>
      </c>
    </row>
    <row r="24" spans="1:9" ht="13.5" thickBot="1" x14ac:dyDescent="0.25">
      <c r="A24" s="6">
        <v>2008</v>
      </c>
      <c r="B24" s="7">
        <v>667</v>
      </c>
      <c r="C24" s="7">
        <v>1242.5244775095045</v>
      </c>
      <c r="D24" s="7">
        <v>112.79199999999999</v>
      </c>
      <c r="E24" s="7">
        <v>40.31503359986354</v>
      </c>
      <c r="F24" s="7">
        <v>12.074833529502866</v>
      </c>
      <c r="G24" s="7">
        <v>218.34598158332997</v>
      </c>
      <c r="H24" s="7">
        <v>28.944936002323765</v>
      </c>
      <c r="I24" s="7">
        <v>2321.9972622245245</v>
      </c>
    </row>
    <row r="25" spans="1:9" ht="13.5" thickBot="1" x14ac:dyDescent="0.25">
      <c r="A25" s="6">
        <v>2009</v>
      </c>
      <c r="B25" s="7">
        <v>670</v>
      </c>
      <c r="C25" s="7">
        <v>1224.5773467519759</v>
      </c>
      <c r="D25" s="7">
        <v>124.18099999999998</v>
      </c>
      <c r="E25" s="7">
        <v>33.165074341983761</v>
      </c>
      <c r="F25" s="7">
        <v>16.582492638808731</v>
      </c>
      <c r="G25" s="7">
        <v>216.03127869999008</v>
      </c>
      <c r="H25" s="7">
        <v>19.475450159081738</v>
      </c>
      <c r="I25" s="7">
        <v>2304.0126425918406</v>
      </c>
    </row>
    <row r="26" spans="1:9" ht="13.5" thickBot="1" x14ac:dyDescent="0.25">
      <c r="A26" s="6">
        <v>2010</v>
      </c>
      <c r="B26" s="7">
        <v>643</v>
      </c>
      <c r="C26" s="7">
        <v>1188.7891561527731</v>
      </c>
      <c r="D26" s="7">
        <v>115.191</v>
      </c>
      <c r="E26" s="7">
        <v>30.035703533816164</v>
      </c>
      <c r="F26" s="7">
        <v>11.878969999999999</v>
      </c>
      <c r="G26" s="7">
        <v>205.94848126447673</v>
      </c>
      <c r="H26" s="7">
        <v>17.156174999999998</v>
      </c>
      <c r="I26" s="7">
        <v>2211.9994859510662</v>
      </c>
    </row>
    <row r="27" spans="1:9" ht="13.5" thickBot="1" x14ac:dyDescent="0.25">
      <c r="A27" s="6">
        <v>2011</v>
      </c>
      <c r="B27" s="7">
        <v>628.40635399999996</v>
      </c>
      <c r="C27" s="7">
        <v>1187.0053391684623</v>
      </c>
      <c r="D27" s="7">
        <v>118.3</v>
      </c>
      <c r="E27" s="7">
        <v>28.166346498478003</v>
      </c>
      <c r="F27" s="7">
        <v>14.743089999999997</v>
      </c>
      <c r="G27" s="7">
        <v>186.49740196666005</v>
      </c>
      <c r="H27" s="7">
        <v>13.831906999999999</v>
      </c>
      <c r="I27" s="7">
        <v>2176.9504386336002</v>
      </c>
    </row>
    <row r="28" spans="1:9" ht="13.5" thickBot="1" x14ac:dyDescent="0.25">
      <c r="A28" s="6">
        <v>2012</v>
      </c>
      <c r="B28" s="7">
        <v>657.80298500000015</v>
      </c>
      <c r="C28" s="7">
        <v>1209.5018872028445</v>
      </c>
      <c r="D28" s="7">
        <v>109.77</v>
      </c>
      <c r="E28" s="7">
        <v>29.456983033493216</v>
      </c>
      <c r="F28" s="7">
        <v>12.804548</v>
      </c>
      <c r="G28" s="7">
        <v>186.96293683123162</v>
      </c>
      <c r="H28" s="7">
        <v>15.242339390000001</v>
      </c>
      <c r="I28" s="7">
        <v>2221.5416794575694</v>
      </c>
    </row>
    <row r="29" spans="1:9" ht="13.5" thickBot="1" x14ac:dyDescent="0.25">
      <c r="A29" s="6">
        <v>2013</v>
      </c>
      <c r="B29" s="7">
        <v>636.45563099999993</v>
      </c>
      <c r="C29" s="7">
        <v>1199.972449799229</v>
      </c>
      <c r="D29" s="7">
        <v>107.46000000000001</v>
      </c>
      <c r="E29" s="7">
        <v>29.517613203158291</v>
      </c>
      <c r="F29" s="7">
        <v>8.760004529300085</v>
      </c>
      <c r="G29" s="7">
        <v>154.12888778113924</v>
      </c>
      <c r="H29" s="7">
        <v>23.588164057969944</v>
      </c>
      <c r="I29" s="7">
        <v>2159.8827503707967</v>
      </c>
    </row>
    <row r="30" spans="1:9" ht="13.5" thickBot="1" x14ac:dyDescent="0.25">
      <c r="A30" s="6">
        <v>2014</v>
      </c>
      <c r="B30" s="7">
        <v>620.51432788764419</v>
      </c>
      <c r="C30" s="7">
        <v>1180.209419293024</v>
      </c>
      <c r="D30" s="7">
        <v>105.92269219804413</v>
      </c>
      <c r="E30" s="7">
        <v>30.077500703545311</v>
      </c>
      <c r="F30" s="7">
        <v>8.5359504924331908</v>
      </c>
      <c r="G30" s="7">
        <v>154.92426012434328</v>
      </c>
      <c r="H30" s="7">
        <v>23.457246152724863</v>
      </c>
      <c r="I30" s="7">
        <v>2123.6413968517591</v>
      </c>
    </row>
    <row r="31" spans="1:9" ht="13.5" thickBot="1" x14ac:dyDescent="0.25">
      <c r="A31" s="6">
        <v>2015</v>
      </c>
      <c r="B31" s="7">
        <v>634.98492529963869</v>
      </c>
      <c r="C31" s="7">
        <v>1202.929098436606</v>
      </c>
      <c r="D31" s="7">
        <v>107.42052040260003</v>
      </c>
      <c r="E31" s="7">
        <v>30.710133339409428</v>
      </c>
      <c r="F31" s="7">
        <v>8.2447341698198624</v>
      </c>
      <c r="G31" s="7">
        <v>155.81844992642746</v>
      </c>
      <c r="H31" s="7">
        <v>23.50533142844964</v>
      </c>
      <c r="I31" s="7">
        <v>2163.613193002951</v>
      </c>
    </row>
    <row r="32" spans="1:9" ht="13.5" thickBot="1" x14ac:dyDescent="0.25">
      <c r="A32" s="6">
        <v>2016</v>
      </c>
      <c r="B32" s="7">
        <v>641.07608333787073</v>
      </c>
      <c r="C32" s="7">
        <v>1217.1495382681987</v>
      </c>
      <c r="D32" s="7">
        <v>108.5549454668495</v>
      </c>
      <c r="E32" s="7">
        <v>30.601858531810592</v>
      </c>
      <c r="F32" s="7">
        <v>8.3135462759882461</v>
      </c>
      <c r="G32" s="7">
        <v>158.10759948031105</v>
      </c>
      <c r="H32" s="7">
        <v>23.567881112819169</v>
      </c>
      <c r="I32" s="7">
        <v>2187.371452473848</v>
      </c>
    </row>
    <row r="33" spans="1:9" ht="13.5" thickBot="1" x14ac:dyDescent="0.25">
      <c r="A33" s="6">
        <v>2017</v>
      </c>
      <c r="B33" s="7">
        <v>648.0270051006728</v>
      </c>
      <c r="C33" s="7">
        <v>1229.7138834370596</v>
      </c>
      <c r="D33" s="7">
        <v>109.85461249180857</v>
      </c>
      <c r="E33" s="7">
        <v>31.279805856510006</v>
      </c>
      <c r="F33" s="7">
        <v>8.3543138061661111</v>
      </c>
      <c r="G33" s="7">
        <v>159.19132282795258</v>
      </c>
      <c r="H33" s="7">
        <v>23.651656513241761</v>
      </c>
      <c r="I33" s="7">
        <v>2210.0726000334116</v>
      </c>
    </row>
    <row r="34" spans="1:9" ht="13.5" thickBot="1" x14ac:dyDescent="0.25">
      <c r="A34" s="6">
        <v>2018</v>
      </c>
      <c r="B34" s="7">
        <v>654.59853564206719</v>
      </c>
      <c r="C34" s="7">
        <v>1242.9314486649171</v>
      </c>
      <c r="D34" s="7">
        <v>110.98582497565324</v>
      </c>
      <c r="E34" s="7">
        <v>31.871017763083689</v>
      </c>
      <c r="F34" s="7">
        <v>8.3984555386474877</v>
      </c>
      <c r="G34" s="7">
        <v>158.96813140823127</v>
      </c>
      <c r="H34" s="7">
        <v>23.684286785353532</v>
      </c>
      <c r="I34" s="7">
        <v>2231.4377007779535</v>
      </c>
    </row>
    <row r="35" spans="1:9" ht="13.5" thickBot="1" x14ac:dyDescent="0.25">
      <c r="A35" s="6">
        <v>2019</v>
      </c>
      <c r="B35" s="7">
        <v>664.93595859638765</v>
      </c>
      <c r="C35" s="7">
        <v>1256.2429511752605</v>
      </c>
      <c r="D35" s="7">
        <v>111.95678907531747</v>
      </c>
      <c r="E35" s="7">
        <v>32.19981084712267</v>
      </c>
      <c r="F35" s="7">
        <v>8.4417714612591492</v>
      </c>
      <c r="G35" s="7">
        <v>159.3998779627542</v>
      </c>
      <c r="H35" s="7">
        <v>23.730461700704744</v>
      </c>
      <c r="I35" s="7">
        <v>2256.9076208188062</v>
      </c>
    </row>
    <row r="36" spans="1:9" ht="13.5" thickBot="1" x14ac:dyDescent="0.25">
      <c r="A36" s="6">
        <v>2020</v>
      </c>
      <c r="B36" s="7">
        <v>678.48653735364371</v>
      </c>
      <c r="C36" s="7">
        <v>1273.7174740942723</v>
      </c>
      <c r="D36" s="7">
        <v>113.07963231845163</v>
      </c>
      <c r="E36" s="7">
        <v>32.544885936964505</v>
      </c>
      <c r="F36" s="7">
        <v>8.5016305594897563</v>
      </c>
      <c r="G36" s="7">
        <v>159.47036206280791</v>
      </c>
      <c r="H36" s="7">
        <v>23.765266532035948</v>
      </c>
      <c r="I36" s="7">
        <v>2289.5657888576661</v>
      </c>
    </row>
    <row r="37" spans="1:9" ht="13.5" thickBot="1" x14ac:dyDescent="0.25">
      <c r="A37" s="6">
        <v>2021</v>
      </c>
      <c r="B37" s="7">
        <v>692.16586258356369</v>
      </c>
      <c r="C37" s="7">
        <v>1287.3879043835104</v>
      </c>
      <c r="D37" s="7">
        <v>113.97828106294776</v>
      </c>
      <c r="E37" s="7">
        <v>32.682741852714678</v>
      </c>
      <c r="F37" s="7">
        <v>8.5550642546417102</v>
      </c>
      <c r="G37" s="7">
        <v>159.27591419378408</v>
      </c>
      <c r="H37" s="7">
        <v>23.775127024369159</v>
      </c>
      <c r="I37" s="7">
        <v>2317.8208953555318</v>
      </c>
    </row>
    <row r="38" spans="1:9" ht="13.5" thickBot="1" x14ac:dyDescent="0.25">
      <c r="A38" s="6">
        <v>2022</v>
      </c>
      <c r="B38" s="7">
        <v>705.60117644267325</v>
      </c>
      <c r="C38" s="7">
        <v>1300.3652346640747</v>
      </c>
      <c r="D38" s="7">
        <v>115.02047687760732</v>
      </c>
      <c r="E38" s="7">
        <v>32.757849281515824</v>
      </c>
      <c r="F38" s="7">
        <v>8.6086469251490385</v>
      </c>
      <c r="G38" s="7">
        <v>159.22700487210034</v>
      </c>
      <c r="H38" s="7">
        <v>23.783279929791075</v>
      </c>
      <c r="I38" s="7">
        <v>2345.3636689929117</v>
      </c>
    </row>
    <row r="39" spans="1:9" ht="13.5" thickBot="1" x14ac:dyDescent="0.25">
      <c r="A39" s="6">
        <v>2023</v>
      </c>
      <c r="B39" s="7">
        <v>718.71190925296787</v>
      </c>
      <c r="C39" s="7">
        <v>1302.8031157045427</v>
      </c>
      <c r="D39" s="7">
        <v>116.06940957297095</v>
      </c>
      <c r="E39" s="7">
        <v>32.839794738201007</v>
      </c>
      <c r="F39" s="7">
        <v>8.6621886638683705</v>
      </c>
      <c r="G39" s="7">
        <v>159.32724007913717</v>
      </c>
      <c r="H39" s="7">
        <v>23.805347215052482</v>
      </c>
      <c r="I39" s="7">
        <v>2362.2190052267401</v>
      </c>
    </row>
    <row r="40" spans="1:9" ht="13.5" thickBot="1" x14ac:dyDescent="0.25">
      <c r="A40" s="6">
        <v>2024</v>
      </c>
      <c r="B40" s="7">
        <v>731.58859281941182</v>
      </c>
      <c r="C40" s="7">
        <v>1305.1572269030291</v>
      </c>
      <c r="D40" s="7">
        <v>117.10508099843364</v>
      </c>
      <c r="E40" s="7">
        <v>32.949417038932268</v>
      </c>
      <c r="F40" s="7">
        <v>8.7153080081811023</v>
      </c>
      <c r="G40" s="7">
        <v>159.48850709486109</v>
      </c>
      <c r="H40" s="7">
        <v>23.844868649187745</v>
      </c>
      <c r="I40" s="7">
        <v>2378.8490015120369</v>
      </c>
    </row>
    <row r="41" spans="1:9" ht="13.5" thickBot="1" x14ac:dyDescent="0.25">
      <c r="A41" s="6">
        <v>2025</v>
      </c>
      <c r="B41" s="7">
        <v>744.6215848508001</v>
      </c>
      <c r="C41" s="7">
        <v>1307.0104072702075</v>
      </c>
      <c r="D41" s="7">
        <v>118.18955133650674</v>
      </c>
      <c r="E41" s="7">
        <v>32.999138808685892</v>
      </c>
      <c r="F41" s="7">
        <v>8.7698534460102344</v>
      </c>
      <c r="G41" s="7">
        <v>159.69295265124433</v>
      </c>
      <c r="H41" s="7">
        <v>23.877091421371098</v>
      </c>
      <c r="I41" s="7">
        <v>2395.1605797848256</v>
      </c>
    </row>
    <row r="42" spans="1:9" ht="13.5" thickBot="1" x14ac:dyDescent="0.25">
      <c r="A42" s="6">
        <v>2026</v>
      </c>
      <c r="B42" s="7">
        <v>757.80890508267214</v>
      </c>
      <c r="C42" s="7">
        <v>1309.0560022623458</v>
      </c>
      <c r="D42" s="7">
        <v>119.56555383157385</v>
      </c>
      <c r="E42" s="7">
        <v>32.945726806544563</v>
      </c>
      <c r="F42" s="7">
        <v>8.8224370810638284</v>
      </c>
      <c r="G42" s="7">
        <v>159.98712027952038</v>
      </c>
      <c r="H42" s="7">
        <v>23.914633404326239</v>
      </c>
      <c r="I42" s="7">
        <v>2412.1003787480463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33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26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27</v>
      </c>
      <c r="B47" s="13">
        <f t="shared" ref="B47:I47" si="0">EXP((LN(B16/B6)/10))-1</f>
        <v>3.904594563590047E-3</v>
      </c>
      <c r="C47" s="13">
        <f t="shared" si="0"/>
        <v>2.7762137799742348E-2</v>
      </c>
      <c r="D47" s="13">
        <f t="shared" si="0"/>
        <v>-8.6447703858855918E-2</v>
      </c>
      <c r="E47" s="13">
        <f t="shared" si="0"/>
        <v>2.0332370476161543E-3</v>
      </c>
      <c r="F47" s="13">
        <f t="shared" si="0"/>
        <v>-4.1822355975982273E-2</v>
      </c>
      <c r="G47" s="13">
        <f t="shared" si="0"/>
        <v>1.6813883650000472E-2</v>
      </c>
      <c r="H47" s="13">
        <f t="shared" si="0"/>
        <v>-3.22404402373766E-3</v>
      </c>
      <c r="I47" s="13">
        <f t="shared" si="0"/>
        <v>3.6412036400907954E-3</v>
      </c>
    </row>
    <row r="48" spans="1:9" x14ac:dyDescent="0.2">
      <c r="A48" s="8" t="s">
        <v>28</v>
      </c>
      <c r="B48" s="13">
        <f t="shared" ref="B48:I48" si="1">EXP((LN(B29/B16)/13))-1</f>
        <v>3.9065530528139547E-3</v>
      </c>
      <c r="C48" s="13">
        <f t="shared" si="1"/>
        <v>-3.8999002391960635E-3</v>
      </c>
      <c r="D48" s="13">
        <f t="shared" si="1"/>
        <v>-3.5103725227716542E-2</v>
      </c>
      <c r="E48" s="13">
        <f t="shared" si="1"/>
        <v>-1.7859686814355347E-2</v>
      </c>
      <c r="F48" s="13">
        <f t="shared" si="1"/>
        <v>8.949920090950636E-3</v>
      </c>
      <c r="G48" s="13">
        <f t="shared" si="1"/>
        <v>0.10879034854781233</v>
      </c>
      <c r="H48" s="13">
        <f t="shared" si="1"/>
        <v>2.4879096447536497E-2</v>
      </c>
      <c r="I48" s="13">
        <f t="shared" si="1"/>
        <v>6.7530036590723874E-4</v>
      </c>
    </row>
    <row r="49" spans="1:9" x14ac:dyDescent="0.2">
      <c r="A49" s="8" t="s">
        <v>29</v>
      </c>
      <c r="B49" s="13">
        <f t="shared" ref="B49:I49" si="2">EXP((LN(B31/B29)/2))-1</f>
        <v>-1.1560556849522508E-3</v>
      </c>
      <c r="C49" s="13">
        <f t="shared" si="2"/>
        <v>1.2312072806306418E-3</v>
      </c>
      <c r="D49" s="13">
        <f t="shared" si="2"/>
        <v>-1.8371126073146726E-4</v>
      </c>
      <c r="E49" s="13">
        <f t="shared" si="2"/>
        <v>2.0000142202284632E-2</v>
      </c>
      <c r="F49" s="13">
        <f t="shared" si="2"/>
        <v>-2.9856086386851555E-2</v>
      </c>
      <c r="G49" s="13">
        <f t="shared" si="2"/>
        <v>5.4660652095983586E-3</v>
      </c>
      <c r="H49" s="13">
        <f t="shared" si="2"/>
        <v>-1.7573533154947585E-3</v>
      </c>
      <c r="I49" s="13">
        <f t="shared" si="2"/>
        <v>8.6320270441442304E-4</v>
      </c>
    </row>
    <row r="50" spans="1:9" x14ac:dyDescent="0.2">
      <c r="A50" s="8" t="s">
        <v>68</v>
      </c>
      <c r="B50" s="13">
        <f t="shared" ref="B50:I50" si="3">EXP((LN(B42/B29)/13))-1</f>
        <v>1.3514860523571759E-2</v>
      </c>
      <c r="C50" s="13">
        <f t="shared" si="3"/>
        <v>6.7153452193198238E-3</v>
      </c>
      <c r="D50" s="13">
        <f t="shared" si="3"/>
        <v>8.2450433980605364E-3</v>
      </c>
      <c r="E50" s="13">
        <f t="shared" si="3"/>
        <v>8.4876966126119502E-3</v>
      </c>
      <c r="F50" s="13">
        <f t="shared" si="3"/>
        <v>5.4643561892508963E-4</v>
      </c>
      <c r="G50" s="13">
        <f t="shared" si="3"/>
        <v>2.8736693805526681E-3</v>
      </c>
      <c r="H50" s="13">
        <f t="shared" si="3"/>
        <v>1.0579041589509064E-3</v>
      </c>
      <c r="I50" s="13">
        <f t="shared" si="3"/>
        <v>8.5318797358362453E-3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A2" sqref="A2:K2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35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39" thickBot="1" x14ac:dyDescent="0.25">
      <c r="A5" s="5" t="s">
        <v>13</v>
      </c>
      <c r="B5" s="5" t="s">
        <v>23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</row>
    <row r="6" spans="1:11" ht="13.5" thickBot="1" x14ac:dyDescent="0.25">
      <c r="A6" s="6">
        <v>1990</v>
      </c>
      <c r="B6" s="7">
        <v>2064.5908909667332</v>
      </c>
      <c r="C6" s="7">
        <v>132.13381702187104</v>
      </c>
      <c r="D6" s="7">
        <v>2196.7247079886042</v>
      </c>
      <c r="E6" s="7">
        <v>0</v>
      </c>
      <c r="F6" s="7">
        <v>0</v>
      </c>
      <c r="G6" s="7">
        <v>0</v>
      </c>
      <c r="H6" s="7">
        <v>2196.7247079886042</v>
      </c>
    </row>
    <row r="7" spans="1:11" ht="13.5" thickBot="1" x14ac:dyDescent="0.25">
      <c r="A7" s="6">
        <v>1991</v>
      </c>
      <c r="B7" s="7">
        <v>1914.356935033255</v>
      </c>
      <c r="C7" s="7">
        <v>122.51884384212843</v>
      </c>
      <c r="D7" s="7">
        <v>2036.8757788753835</v>
      </c>
      <c r="E7" s="7">
        <v>0</v>
      </c>
      <c r="F7" s="7">
        <v>0</v>
      </c>
      <c r="G7" s="7">
        <v>0</v>
      </c>
      <c r="H7" s="7">
        <v>2036.8757788753835</v>
      </c>
    </row>
    <row r="8" spans="1:11" ht="13.5" thickBot="1" x14ac:dyDescent="0.25">
      <c r="A8" s="6">
        <v>1992</v>
      </c>
      <c r="B8" s="7">
        <v>2008.6484373976191</v>
      </c>
      <c r="C8" s="7">
        <v>128.55349999344773</v>
      </c>
      <c r="D8" s="7">
        <v>2137.2019373910666</v>
      </c>
      <c r="E8" s="7">
        <v>0</v>
      </c>
      <c r="F8" s="7">
        <v>0</v>
      </c>
      <c r="G8" s="7">
        <v>0</v>
      </c>
      <c r="H8" s="7">
        <v>2137.2019373910666</v>
      </c>
    </row>
    <row r="9" spans="1:11" ht="13.5" thickBot="1" x14ac:dyDescent="0.25">
      <c r="A9" s="6">
        <v>1993</v>
      </c>
      <c r="B9" s="7">
        <v>1922.6816983507381</v>
      </c>
      <c r="C9" s="7">
        <v>123.05162869444734</v>
      </c>
      <c r="D9" s="7">
        <v>2045.7333270451854</v>
      </c>
      <c r="E9" s="7">
        <v>0</v>
      </c>
      <c r="F9" s="7">
        <v>0</v>
      </c>
      <c r="G9" s="7">
        <v>0</v>
      </c>
      <c r="H9" s="7">
        <v>2045.7333270451854</v>
      </c>
    </row>
    <row r="10" spans="1:11" ht="13.5" thickBot="1" x14ac:dyDescent="0.25">
      <c r="A10" s="6">
        <v>1994</v>
      </c>
      <c r="B10" s="7">
        <v>1936.9228308982058</v>
      </c>
      <c r="C10" s="7">
        <v>123.96306117748529</v>
      </c>
      <c r="D10" s="7">
        <v>2060.8858920756911</v>
      </c>
      <c r="E10" s="7">
        <v>0</v>
      </c>
      <c r="F10" s="7">
        <v>0</v>
      </c>
      <c r="G10" s="7">
        <v>0</v>
      </c>
      <c r="H10" s="7">
        <v>2060.8858920756911</v>
      </c>
    </row>
    <row r="11" spans="1:11" ht="13.5" thickBot="1" x14ac:dyDescent="0.25">
      <c r="A11" s="6">
        <v>1995</v>
      </c>
      <c r="B11" s="7">
        <v>1966.829269772986</v>
      </c>
      <c r="C11" s="7">
        <v>125.87707326547121</v>
      </c>
      <c r="D11" s="7">
        <v>2092.7063430384574</v>
      </c>
      <c r="E11" s="7">
        <v>0</v>
      </c>
      <c r="F11" s="7">
        <v>0</v>
      </c>
      <c r="G11" s="7">
        <v>0</v>
      </c>
      <c r="H11" s="7">
        <v>2092.7063430384574</v>
      </c>
    </row>
    <row r="12" spans="1:11" ht="13.5" thickBot="1" x14ac:dyDescent="0.25">
      <c r="A12" s="6">
        <v>1996</v>
      </c>
      <c r="B12" s="7">
        <v>2055.3578277991451</v>
      </c>
      <c r="C12" s="7">
        <v>131.5429009791454</v>
      </c>
      <c r="D12" s="7">
        <v>2186.9007287782906</v>
      </c>
      <c r="E12" s="7">
        <v>0</v>
      </c>
      <c r="F12" s="7">
        <v>0</v>
      </c>
      <c r="G12" s="7">
        <v>0</v>
      </c>
      <c r="H12" s="7">
        <v>2186.9007287782906</v>
      </c>
    </row>
    <row r="13" spans="1:11" ht="13.5" thickBot="1" x14ac:dyDescent="0.25">
      <c r="A13" s="6">
        <v>1997</v>
      </c>
      <c r="B13" s="7">
        <v>2103.5953394171893</v>
      </c>
      <c r="C13" s="7">
        <v>134.63010172270023</v>
      </c>
      <c r="D13" s="7">
        <v>2238.2254411398894</v>
      </c>
      <c r="E13" s="7">
        <v>0</v>
      </c>
      <c r="F13" s="7">
        <v>0</v>
      </c>
      <c r="G13" s="7">
        <v>0</v>
      </c>
      <c r="H13" s="7">
        <v>2238.2254411398894</v>
      </c>
    </row>
    <row r="14" spans="1:11" ht="13.5" thickBot="1" x14ac:dyDescent="0.25">
      <c r="A14" s="6">
        <v>1998</v>
      </c>
      <c r="B14" s="7">
        <v>2165.1505129864545</v>
      </c>
      <c r="C14" s="7">
        <v>138.56963283113322</v>
      </c>
      <c r="D14" s="7">
        <v>2303.7201458175878</v>
      </c>
      <c r="E14" s="7">
        <v>0</v>
      </c>
      <c r="F14" s="7">
        <v>0</v>
      </c>
      <c r="G14" s="7">
        <v>0</v>
      </c>
      <c r="H14" s="7">
        <v>2303.7201458175878</v>
      </c>
    </row>
    <row r="15" spans="1:11" ht="13.5" thickBot="1" x14ac:dyDescent="0.25">
      <c r="A15" s="6">
        <v>1999</v>
      </c>
      <c r="B15" s="7">
        <v>2132.0272803601292</v>
      </c>
      <c r="C15" s="7">
        <v>136.44946342078183</v>
      </c>
      <c r="D15" s="7">
        <v>2268.476743780911</v>
      </c>
      <c r="E15" s="7">
        <v>0</v>
      </c>
      <c r="F15" s="7">
        <v>4.4144104147201095E-3</v>
      </c>
      <c r="G15" s="7">
        <v>4.4144104147201095E-3</v>
      </c>
      <c r="H15" s="7">
        <v>2268.472329370496</v>
      </c>
    </row>
    <row r="16" spans="1:11" ht="13.5" thickBot="1" x14ac:dyDescent="0.25">
      <c r="A16" s="6">
        <v>2000</v>
      </c>
      <c r="B16" s="7">
        <v>2141.0182948832339</v>
      </c>
      <c r="C16" s="7">
        <v>137.02468327018724</v>
      </c>
      <c r="D16" s="7">
        <v>2278.0429781534212</v>
      </c>
      <c r="E16" s="7">
        <v>0</v>
      </c>
      <c r="F16" s="7">
        <v>7.6187865600000002E-3</v>
      </c>
      <c r="G16" s="7">
        <v>7.6187865600000002E-3</v>
      </c>
      <c r="H16" s="7">
        <v>2278.035359366861</v>
      </c>
    </row>
    <row r="17" spans="1:8" ht="13.5" thickBot="1" x14ac:dyDescent="0.25">
      <c r="A17" s="6">
        <v>2001</v>
      </c>
      <c r="B17" s="7">
        <v>2152.0163568774606</v>
      </c>
      <c r="C17" s="7">
        <v>137.72856411384117</v>
      </c>
      <c r="D17" s="7">
        <v>2289.7449209913016</v>
      </c>
      <c r="E17" s="7">
        <v>0</v>
      </c>
      <c r="F17" s="7">
        <v>7.5425986944000004E-3</v>
      </c>
      <c r="G17" s="7">
        <v>7.5425986944000004E-3</v>
      </c>
      <c r="H17" s="7">
        <v>2289.7373783926073</v>
      </c>
    </row>
    <row r="18" spans="1:8" ht="13.5" thickBot="1" x14ac:dyDescent="0.25">
      <c r="A18" s="6">
        <v>2002</v>
      </c>
      <c r="B18" s="7">
        <v>2122.0640054502392</v>
      </c>
      <c r="C18" s="7">
        <v>135.80945550307266</v>
      </c>
      <c r="D18" s="7">
        <v>2257.8734609533117</v>
      </c>
      <c r="E18" s="7">
        <v>0</v>
      </c>
      <c r="F18" s="7">
        <v>4.1263214730737997E-2</v>
      </c>
      <c r="G18" s="7">
        <v>4.1263214730737997E-2</v>
      </c>
      <c r="H18" s="7">
        <v>2257.8321977385808</v>
      </c>
    </row>
    <row r="19" spans="1:8" ht="13.5" thickBot="1" x14ac:dyDescent="0.25">
      <c r="A19" s="6">
        <v>2003</v>
      </c>
      <c r="B19" s="7">
        <v>2123.0775396583531</v>
      </c>
      <c r="C19" s="7">
        <v>135.8721212628767</v>
      </c>
      <c r="D19" s="7">
        <v>2258.9496609212297</v>
      </c>
      <c r="E19" s="7">
        <v>0</v>
      </c>
      <c r="F19" s="7">
        <v>7.5644925906619004E-2</v>
      </c>
      <c r="G19" s="7">
        <v>7.5644925906619004E-2</v>
      </c>
      <c r="H19" s="7">
        <v>2258.8740159953231</v>
      </c>
    </row>
    <row r="20" spans="1:8" ht="13.5" thickBot="1" x14ac:dyDescent="0.25">
      <c r="A20" s="6">
        <v>2004</v>
      </c>
      <c r="B20" s="7">
        <v>2234.2083708860064</v>
      </c>
      <c r="C20" s="7">
        <v>142.97477623994374</v>
      </c>
      <c r="D20" s="7">
        <v>2377.1831471259502</v>
      </c>
      <c r="E20" s="7">
        <v>0</v>
      </c>
      <c r="F20" s="7">
        <v>0.22749213688750852</v>
      </c>
      <c r="G20" s="7">
        <v>0.22749213688750852</v>
      </c>
      <c r="H20" s="7">
        <v>2376.9556549890626</v>
      </c>
    </row>
    <row r="21" spans="1:8" ht="13.5" thickBot="1" x14ac:dyDescent="0.25">
      <c r="A21" s="6">
        <v>2005</v>
      </c>
      <c r="B21" s="7">
        <v>2201.5186651329645</v>
      </c>
      <c r="C21" s="7">
        <v>140.86550781476399</v>
      </c>
      <c r="D21" s="7">
        <v>2342.3841729477285</v>
      </c>
      <c r="E21" s="7">
        <v>0</v>
      </c>
      <c r="F21" s="7">
        <v>0.49510552727888479</v>
      </c>
      <c r="G21" s="7">
        <v>0.49510552727888479</v>
      </c>
      <c r="H21" s="7">
        <v>2341.8890674204495</v>
      </c>
    </row>
    <row r="22" spans="1:8" ht="13.5" thickBot="1" x14ac:dyDescent="0.25">
      <c r="A22" s="6">
        <v>2006</v>
      </c>
      <c r="B22" s="7">
        <v>2280.7001398263901</v>
      </c>
      <c r="C22" s="7">
        <v>145.91990994472474</v>
      </c>
      <c r="D22" s="7">
        <v>2426.6200497711147</v>
      </c>
      <c r="E22" s="7">
        <v>9.7272000000000025E-2</v>
      </c>
      <c r="F22" s="7">
        <v>0.60427494006822302</v>
      </c>
      <c r="G22" s="7">
        <v>0.70154694006822305</v>
      </c>
      <c r="H22" s="7">
        <v>2425.9185028310467</v>
      </c>
    </row>
    <row r="23" spans="1:8" ht="13.5" thickBot="1" x14ac:dyDescent="0.25">
      <c r="A23" s="6">
        <v>2007</v>
      </c>
      <c r="B23" s="7">
        <v>2332.9503961026553</v>
      </c>
      <c r="C23" s="7">
        <v>149.11988608101004</v>
      </c>
      <c r="D23" s="7">
        <v>2482.0702821836653</v>
      </c>
      <c r="E23" s="7">
        <v>2.0618631000000001</v>
      </c>
      <c r="F23" s="7">
        <v>0.89031298687548688</v>
      </c>
      <c r="G23" s="7">
        <v>2.9521760868754869</v>
      </c>
      <c r="H23" s="7">
        <v>2479.1181060967897</v>
      </c>
    </row>
    <row r="24" spans="1:8" ht="13.5" thickBot="1" x14ac:dyDescent="0.25">
      <c r="A24" s="6">
        <v>2008</v>
      </c>
      <c r="B24" s="7">
        <v>2325.8872548545987</v>
      </c>
      <c r="C24" s="7">
        <v>148.60782478236968</v>
      </c>
      <c r="D24" s="7">
        <v>2474.4950796369685</v>
      </c>
      <c r="E24" s="7">
        <v>1.6484497920000001</v>
      </c>
      <c r="F24" s="7">
        <v>2.2415428380745532</v>
      </c>
      <c r="G24" s="7">
        <v>3.8899926300745533</v>
      </c>
      <c r="H24" s="7">
        <v>2470.6050870068939</v>
      </c>
    </row>
    <row r="25" spans="1:8" ht="13.5" thickBot="1" x14ac:dyDescent="0.25">
      <c r="A25" s="6">
        <v>2009</v>
      </c>
      <c r="B25" s="7">
        <v>2309.4576728338329</v>
      </c>
      <c r="C25" s="7">
        <v>147.45680912587792</v>
      </c>
      <c r="D25" s="7">
        <v>2456.9144819597109</v>
      </c>
      <c r="E25" s="7">
        <v>1.9315839222899998</v>
      </c>
      <c r="F25" s="7">
        <v>3.5134463197024806</v>
      </c>
      <c r="G25" s="7">
        <v>5.4450302419924803</v>
      </c>
      <c r="H25" s="7">
        <v>2451.4694517177186</v>
      </c>
    </row>
    <row r="26" spans="1:8" ht="13.5" thickBot="1" x14ac:dyDescent="0.25">
      <c r="A26" s="6">
        <v>2010</v>
      </c>
      <c r="B26" s="7">
        <v>2218.9636851555078</v>
      </c>
      <c r="C26" s="7">
        <v>141.56796710086837</v>
      </c>
      <c r="D26" s="7">
        <v>2360.5316522563762</v>
      </c>
      <c r="E26" s="7">
        <v>1.9943125882812005</v>
      </c>
      <c r="F26" s="7">
        <v>4.9698866161604265</v>
      </c>
      <c r="G26" s="7">
        <v>6.964199204441627</v>
      </c>
      <c r="H26" s="7">
        <v>2353.5674530519345</v>
      </c>
    </row>
    <row r="27" spans="1:8" ht="13.5" thickBot="1" x14ac:dyDescent="0.25">
      <c r="A27" s="6">
        <v>2011</v>
      </c>
      <c r="B27" s="7">
        <v>2184.5004857425383</v>
      </c>
      <c r="C27" s="7">
        <v>139.32482807255056</v>
      </c>
      <c r="D27" s="7">
        <v>2323.825313815089</v>
      </c>
      <c r="E27" s="7">
        <v>0.89034464789801948</v>
      </c>
      <c r="F27" s="7">
        <v>6.6597024610398083</v>
      </c>
      <c r="G27" s="7">
        <v>7.5500471089378278</v>
      </c>
      <c r="H27" s="7">
        <v>2316.2752667061513</v>
      </c>
    </row>
    <row r="28" spans="1:8" ht="13.5" thickBot="1" x14ac:dyDescent="0.25">
      <c r="A28" s="6">
        <v>2012</v>
      </c>
      <c r="B28" s="7">
        <v>2231.5679559918785</v>
      </c>
      <c r="C28" s="7">
        <v>142.17866748528456</v>
      </c>
      <c r="D28" s="7">
        <v>2373.7466234771632</v>
      </c>
      <c r="E28" s="7">
        <v>1.4267268583519019</v>
      </c>
      <c r="F28" s="7">
        <v>8.599549675957288</v>
      </c>
      <c r="G28" s="7">
        <v>10.02627653430919</v>
      </c>
      <c r="H28" s="7">
        <v>2363.7203469428541</v>
      </c>
    </row>
    <row r="29" spans="1:8" ht="13.5" thickBot="1" x14ac:dyDescent="0.25">
      <c r="A29" s="6">
        <v>2013</v>
      </c>
      <c r="B29" s="7">
        <v>2171.7087243344031</v>
      </c>
      <c r="C29" s="7">
        <v>138.2324960237311</v>
      </c>
      <c r="D29" s="7">
        <v>2309.9412203581342</v>
      </c>
      <c r="E29" s="7">
        <v>1.41245958976838</v>
      </c>
      <c r="F29" s="7">
        <v>10.413514373837881</v>
      </c>
      <c r="G29" s="7">
        <v>11.825973963606261</v>
      </c>
      <c r="H29" s="7">
        <v>2298.1152463945277</v>
      </c>
    </row>
    <row r="30" spans="1:8" ht="13.5" thickBot="1" x14ac:dyDescent="0.25">
      <c r="A30" s="6">
        <v>2014</v>
      </c>
      <c r="B30" s="7">
        <v>2139.5043084647696</v>
      </c>
      <c r="C30" s="7">
        <v>135.9130493985127</v>
      </c>
      <c r="D30" s="7">
        <v>2275.4173578632822</v>
      </c>
      <c r="E30" s="7">
        <v>2.3397828384577899</v>
      </c>
      <c r="F30" s="7">
        <v>13.523128774552873</v>
      </c>
      <c r="G30" s="7">
        <v>15.862911613010663</v>
      </c>
      <c r="H30" s="7">
        <v>2259.5544462502717</v>
      </c>
    </row>
    <row r="31" spans="1:8" ht="13.5" thickBot="1" x14ac:dyDescent="0.25">
      <c r="A31" s="6">
        <v>2015</v>
      </c>
      <c r="B31" s="7">
        <v>2188.4343898820416</v>
      </c>
      <c r="C31" s="7">
        <v>138.47124435218899</v>
      </c>
      <c r="D31" s="7">
        <v>2326.9056342342305</v>
      </c>
      <c r="E31" s="7">
        <v>5.9932188660011647</v>
      </c>
      <c r="F31" s="7">
        <v>18.827978013089499</v>
      </c>
      <c r="G31" s="7">
        <v>24.821196879090664</v>
      </c>
      <c r="H31" s="7">
        <v>2302.0844373551399</v>
      </c>
    </row>
    <row r="32" spans="1:8" ht="13.5" thickBot="1" x14ac:dyDescent="0.25">
      <c r="A32" s="6">
        <v>2016</v>
      </c>
      <c r="B32" s="7">
        <v>2220.1657874539583</v>
      </c>
      <c r="C32" s="7">
        <v>139.99177295832638</v>
      </c>
      <c r="D32" s="7">
        <v>2360.1575604122845</v>
      </c>
      <c r="E32" s="7">
        <v>7.4360036847803279</v>
      </c>
      <c r="F32" s="7">
        <v>25.358331295330256</v>
      </c>
      <c r="G32" s="7">
        <v>32.794334980110584</v>
      </c>
      <c r="H32" s="7">
        <v>2327.3632254321737</v>
      </c>
    </row>
    <row r="33" spans="1:8" ht="13.5" thickBot="1" x14ac:dyDescent="0.25">
      <c r="A33" s="6">
        <v>2017</v>
      </c>
      <c r="B33" s="7">
        <v>2244.2152922645478</v>
      </c>
      <c r="C33" s="7">
        <v>141.44464640213846</v>
      </c>
      <c r="D33" s="7">
        <v>2385.6599386666862</v>
      </c>
      <c r="E33" s="7">
        <v>7.3626565995466251</v>
      </c>
      <c r="F33" s="7">
        <v>26.780035631589527</v>
      </c>
      <c r="G33" s="7">
        <v>34.142692231136152</v>
      </c>
      <c r="H33" s="7">
        <v>2351.5172464355501</v>
      </c>
    </row>
    <row r="34" spans="1:8" ht="13.5" thickBot="1" x14ac:dyDescent="0.25">
      <c r="A34" s="6">
        <v>2018</v>
      </c>
      <c r="B34" s="7">
        <v>2267.7953726483101</v>
      </c>
      <c r="C34" s="7">
        <v>142.81201284978914</v>
      </c>
      <c r="D34" s="7">
        <v>2410.6073854980991</v>
      </c>
      <c r="E34" s="7">
        <v>7.2900527628623095</v>
      </c>
      <c r="F34" s="7">
        <v>29.067619107494188</v>
      </c>
      <c r="G34" s="7">
        <v>36.357671870356498</v>
      </c>
      <c r="H34" s="7">
        <v>2374.2497136277425</v>
      </c>
    </row>
    <row r="35" spans="1:8" ht="13.5" thickBot="1" x14ac:dyDescent="0.25">
      <c r="A35" s="6">
        <v>2019</v>
      </c>
      <c r="B35" s="7">
        <v>2296.2524135018693</v>
      </c>
      <c r="C35" s="7">
        <v>144.44208773240376</v>
      </c>
      <c r="D35" s="7">
        <v>2440.694501234273</v>
      </c>
      <c r="E35" s="7">
        <v>7.2181535447963938</v>
      </c>
      <c r="F35" s="7">
        <v>32.126639138266469</v>
      </c>
      <c r="G35" s="7">
        <v>39.344792683062863</v>
      </c>
      <c r="H35" s="7">
        <v>2401.3497085512104</v>
      </c>
    </row>
    <row r="36" spans="1:8" ht="13.5" thickBot="1" x14ac:dyDescent="0.25">
      <c r="A36" s="6">
        <v>2020</v>
      </c>
      <c r="B36" s="7">
        <v>2332.7235798189299</v>
      </c>
      <c r="C36" s="7">
        <v>146.53221048689076</v>
      </c>
      <c r="D36" s="7">
        <v>2479.2557903058205</v>
      </c>
      <c r="E36" s="7">
        <v>7.1469504867390228</v>
      </c>
      <c r="F36" s="7">
        <v>36.010840474524763</v>
      </c>
      <c r="G36" s="7">
        <v>43.157790961263785</v>
      </c>
      <c r="H36" s="7">
        <v>2436.0979993445567</v>
      </c>
    </row>
    <row r="37" spans="1:8" ht="13.5" thickBot="1" x14ac:dyDescent="0.25">
      <c r="A37" s="6">
        <v>2021</v>
      </c>
      <c r="B37" s="7">
        <v>2365.4512970252554</v>
      </c>
      <c r="C37" s="7">
        <v>148.34053730275417</v>
      </c>
      <c r="D37" s="7">
        <v>2513.7918343280094</v>
      </c>
      <c r="E37" s="7">
        <v>7.0764004234246798</v>
      </c>
      <c r="F37" s="7">
        <v>40.554001246299052</v>
      </c>
      <c r="G37" s="7">
        <v>47.630401669723732</v>
      </c>
      <c r="H37" s="7">
        <v>2466.1614326582858</v>
      </c>
    </row>
    <row r="38" spans="1:8" ht="13.5" thickBot="1" x14ac:dyDescent="0.25">
      <c r="A38" s="6">
        <v>2022</v>
      </c>
      <c r="B38" s="7">
        <v>2398.1997832505194</v>
      </c>
      <c r="C38" s="7">
        <v>150.10327481554648</v>
      </c>
      <c r="D38" s="7">
        <v>2548.3030580660661</v>
      </c>
      <c r="E38" s="7">
        <v>7.0065197920352347</v>
      </c>
      <c r="F38" s="7">
        <v>45.829594465572548</v>
      </c>
      <c r="G38" s="7">
        <v>52.836114257607782</v>
      </c>
      <c r="H38" s="7">
        <v>2495.4669438084584</v>
      </c>
    </row>
    <row r="39" spans="1:8" ht="13.5" thickBot="1" x14ac:dyDescent="0.25">
      <c r="A39" s="6">
        <v>2023</v>
      </c>
      <c r="B39" s="7">
        <v>2420.907057491509</v>
      </c>
      <c r="C39" s="7">
        <v>151.1820163345115</v>
      </c>
      <c r="D39" s="7">
        <v>2572.0890738260205</v>
      </c>
      <c r="E39" s="7">
        <v>6.9373196593447375</v>
      </c>
      <c r="F39" s="7">
        <v>51.750732605424048</v>
      </c>
      <c r="G39" s="7">
        <v>58.688052264768785</v>
      </c>
      <c r="H39" s="7">
        <v>2513.4010215612516</v>
      </c>
    </row>
    <row r="40" spans="1:8" ht="13.5" thickBot="1" x14ac:dyDescent="0.25">
      <c r="A40" s="6">
        <v>2024</v>
      </c>
      <c r="B40" s="7">
        <v>2443.8126297299209</v>
      </c>
      <c r="C40" s="7">
        <v>152.24633609677051</v>
      </c>
      <c r="D40" s="7">
        <v>2596.0589658266913</v>
      </c>
      <c r="E40" s="7">
        <v>6.8687677056822878</v>
      </c>
      <c r="F40" s="7">
        <v>58.094860512201478</v>
      </c>
      <c r="G40" s="7">
        <v>64.963628217883766</v>
      </c>
      <c r="H40" s="7">
        <v>2531.0953376088073</v>
      </c>
    </row>
    <row r="41" spans="1:8" ht="13.5" thickBot="1" x14ac:dyDescent="0.25">
      <c r="A41" s="6">
        <v>2025</v>
      </c>
      <c r="B41" s="7">
        <v>2466.9781334912145</v>
      </c>
      <c r="C41" s="7">
        <v>153.29027710622898</v>
      </c>
      <c r="D41" s="7">
        <v>2620.2684105974436</v>
      </c>
      <c r="E41" s="7">
        <v>6.8008318938874197</v>
      </c>
      <c r="F41" s="7">
        <v>65.016721812501501</v>
      </c>
      <c r="G41" s="7">
        <v>71.817553706388921</v>
      </c>
      <c r="H41" s="7">
        <v>2548.4508568910546</v>
      </c>
    </row>
    <row r="42" spans="1:8" ht="13.5" thickBot="1" x14ac:dyDescent="0.25">
      <c r="A42" s="6">
        <v>2026</v>
      </c>
      <c r="B42" s="7">
        <v>2491.2504180757642</v>
      </c>
      <c r="C42" s="7">
        <v>154.37442423987511</v>
      </c>
      <c r="D42" s="7">
        <v>2645.6248423156394</v>
      </c>
      <c r="E42" s="7">
        <v>6.7335477920215538</v>
      </c>
      <c r="F42" s="7">
        <v>72.416491535696196</v>
      </c>
      <c r="G42" s="7">
        <v>79.150039327717749</v>
      </c>
      <c r="H42" s="7">
        <v>2566.4748029879215</v>
      </c>
    </row>
    <row r="43" spans="1:8" ht="14.1" customHeight="1" x14ac:dyDescent="0.2">
      <c r="A43" s="4"/>
    </row>
    <row r="44" spans="1:8" ht="15.75" x14ac:dyDescent="0.25">
      <c r="A44" s="21" t="s">
        <v>26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8" t="s">
        <v>27</v>
      </c>
      <c r="B45" s="13">
        <f>EXP((LN(B16/B6)/10))-1</f>
        <v>3.6415607852444687E-3</v>
      </c>
      <c r="C45" s="13">
        <f t="shared" ref="C45:H45" si="0">EXP((LN(C16/C6)/10))-1</f>
        <v>3.6412036400910175E-3</v>
      </c>
      <c r="D45" s="13">
        <f t="shared" si="0"/>
        <v>3.6415393028617071E-3</v>
      </c>
      <c r="E45" s="14" t="s">
        <v>69</v>
      </c>
      <c r="F45" s="14" t="s">
        <v>69</v>
      </c>
      <c r="G45" s="14" t="s">
        <v>69</v>
      </c>
      <c r="H45" s="13">
        <f t="shared" si="0"/>
        <v>3.6412036400910175E-3</v>
      </c>
    </row>
    <row r="46" spans="1:8" x14ac:dyDescent="0.2">
      <c r="A46" s="8" t="s">
        <v>28</v>
      </c>
      <c r="B46" s="13">
        <f>EXP((LN(B29/B16)/13))-1</f>
        <v>1.0954252074384385E-3</v>
      </c>
      <c r="C46" s="13">
        <f t="shared" ref="C46:H46" si="1">EXP((LN(C29/C16)/13))-1</f>
        <v>6.7530036590723874E-4</v>
      </c>
      <c r="D46" s="13">
        <f t="shared" si="1"/>
        <v>1.070214349078169E-3</v>
      </c>
      <c r="E46" s="14" t="s">
        <v>69</v>
      </c>
      <c r="F46" s="13">
        <f t="shared" si="1"/>
        <v>0.74264360938775664</v>
      </c>
      <c r="G46" s="13">
        <f t="shared" si="1"/>
        <v>0.75977756957657827</v>
      </c>
      <c r="H46" s="13">
        <f t="shared" si="1"/>
        <v>6.7530036590723874E-4</v>
      </c>
    </row>
    <row r="47" spans="1:8" x14ac:dyDescent="0.2">
      <c r="A47" s="8" t="s">
        <v>29</v>
      </c>
      <c r="B47" s="13">
        <f>EXP((LN(B31/B29)/2))-1</f>
        <v>3.8434217986413888E-3</v>
      </c>
      <c r="C47" s="13">
        <f t="shared" ref="C47:H47" si="2">EXP((LN(C31/C29)/2))-1</f>
        <v>8.6320270441442304E-4</v>
      </c>
      <c r="D47" s="13">
        <f t="shared" si="2"/>
        <v>3.6653271816196042E-3</v>
      </c>
      <c r="E47" s="13">
        <f t="shared" si="2"/>
        <v>1.0598806273491514</v>
      </c>
      <c r="F47" s="13">
        <f t="shared" si="2"/>
        <v>0.3446311897378338</v>
      </c>
      <c r="G47" s="13">
        <f t="shared" si="2"/>
        <v>0.44874817012965273</v>
      </c>
      <c r="H47" s="13">
        <f t="shared" si="2"/>
        <v>8.6320270441442304E-4</v>
      </c>
    </row>
    <row r="48" spans="1:8" x14ac:dyDescent="0.2">
      <c r="A48" s="8" t="s">
        <v>68</v>
      </c>
      <c r="B48" s="13">
        <f>EXP((LN(B42/B29)/13))-1</f>
        <v>1.0615212887623571E-2</v>
      </c>
      <c r="C48" s="13">
        <f t="shared" ref="C48:H48" si="3">EXP((LN(C42/C29)/13))-1</f>
        <v>8.5318797358362453E-3</v>
      </c>
      <c r="D48" s="13">
        <f t="shared" si="3"/>
        <v>1.0491981482176893E-2</v>
      </c>
      <c r="E48" s="13">
        <f t="shared" si="3"/>
        <v>0.12765033957854643</v>
      </c>
      <c r="F48" s="13">
        <f t="shared" si="3"/>
        <v>0.16088100361530522</v>
      </c>
      <c r="G48" s="13">
        <f t="shared" si="3"/>
        <v>0.1574674477034621</v>
      </c>
      <c r="H48" s="13">
        <f t="shared" si="3"/>
        <v>8.5318797358362453E-3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3" zoomScale="80" workbookViewId="0">
      <selection activeCell="B47" sqref="B47:B50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42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43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44</v>
      </c>
      <c r="C5" s="5" t="s">
        <v>36</v>
      </c>
      <c r="D5" s="5" t="s">
        <v>37</v>
      </c>
      <c r="E5" s="5" t="s">
        <v>45</v>
      </c>
      <c r="F5" s="5" t="s">
        <v>39</v>
      </c>
      <c r="G5" s="5" t="s">
        <v>46</v>
      </c>
      <c r="H5" s="5" t="s">
        <v>47</v>
      </c>
      <c r="I5" s="5" t="s">
        <v>48</v>
      </c>
    </row>
    <row r="6" spans="1:11" ht="13.5" thickBot="1" x14ac:dyDescent="0.25">
      <c r="A6" s="6">
        <v>1990</v>
      </c>
      <c r="B6" s="7">
        <v>514.33275083649266</v>
      </c>
      <c r="C6" s="7">
        <v>26.230970292661123</v>
      </c>
      <c r="D6" s="7">
        <v>540.56372112915381</v>
      </c>
      <c r="E6" s="7">
        <v>0</v>
      </c>
      <c r="F6" s="7">
        <v>0</v>
      </c>
      <c r="G6" s="7">
        <v>0</v>
      </c>
      <c r="H6" s="7">
        <v>540.56372112915381</v>
      </c>
      <c r="I6" s="10">
        <v>46.390027840839551</v>
      </c>
    </row>
    <row r="7" spans="1:11" ht="13.5" thickBot="1" x14ac:dyDescent="0.25">
      <c r="A7" s="6">
        <v>1991</v>
      </c>
      <c r="B7" s="7">
        <v>477.63988546316364</v>
      </c>
      <c r="C7" s="7">
        <v>24.359634158621343</v>
      </c>
      <c r="D7" s="7">
        <v>501.99951962178494</v>
      </c>
      <c r="E7" s="7">
        <v>0</v>
      </c>
      <c r="F7" s="7">
        <v>0</v>
      </c>
      <c r="G7" s="7">
        <v>0</v>
      </c>
      <c r="H7" s="7">
        <v>501.99951962178494</v>
      </c>
      <c r="I7" s="10">
        <v>46.318782587052951</v>
      </c>
    </row>
    <row r="8" spans="1:11" ht="13.5" thickBot="1" x14ac:dyDescent="0.25">
      <c r="A8" s="6">
        <v>1992</v>
      </c>
      <c r="B8" s="7">
        <v>509.90430156729809</v>
      </c>
      <c r="C8" s="7">
        <v>26.0051193799322</v>
      </c>
      <c r="D8" s="7">
        <v>535.90942094723027</v>
      </c>
      <c r="E8" s="7">
        <v>0</v>
      </c>
      <c r="F8" s="7">
        <v>0</v>
      </c>
      <c r="G8" s="7">
        <v>0</v>
      </c>
      <c r="H8" s="7">
        <v>535.90942094723027</v>
      </c>
      <c r="I8" s="10">
        <v>45.525011199068516</v>
      </c>
    </row>
    <row r="9" spans="1:11" ht="13.5" thickBot="1" x14ac:dyDescent="0.25">
      <c r="A9" s="6">
        <v>1993</v>
      </c>
      <c r="B9" s="7">
        <v>446.24167459562324</v>
      </c>
      <c r="C9" s="7">
        <v>22.758325404376784</v>
      </c>
      <c r="D9" s="7">
        <v>469</v>
      </c>
      <c r="E9" s="7">
        <v>0</v>
      </c>
      <c r="F9" s="7">
        <v>0</v>
      </c>
      <c r="G9" s="7">
        <v>0</v>
      </c>
      <c r="H9" s="7">
        <v>469</v>
      </c>
      <c r="I9" s="10">
        <v>49.793433202022797</v>
      </c>
    </row>
    <row r="10" spans="1:11" ht="13.5" thickBot="1" x14ac:dyDescent="0.25">
      <c r="A10" s="6">
        <v>1994</v>
      </c>
      <c r="B10" s="7">
        <v>498.57278782112274</v>
      </c>
      <c r="C10" s="7">
        <v>25.427212178877259</v>
      </c>
      <c r="D10" s="7">
        <v>524</v>
      </c>
      <c r="E10" s="7">
        <v>0</v>
      </c>
      <c r="F10" s="7">
        <v>0</v>
      </c>
      <c r="G10" s="7">
        <v>0</v>
      </c>
      <c r="H10" s="7">
        <v>524</v>
      </c>
      <c r="I10" s="10">
        <v>44.897127210683784</v>
      </c>
    </row>
    <row r="11" spans="1:11" ht="13.5" thickBot="1" x14ac:dyDescent="0.25">
      <c r="A11" s="6">
        <v>1995</v>
      </c>
      <c r="B11" s="7">
        <v>491.91246431969557</v>
      </c>
      <c r="C11" s="7">
        <v>25.087535680304473</v>
      </c>
      <c r="D11" s="7">
        <v>517</v>
      </c>
      <c r="E11" s="7">
        <v>0</v>
      </c>
      <c r="F11" s="7">
        <v>0</v>
      </c>
      <c r="G11" s="7">
        <v>0</v>
      </c>
      <c r="H11" s="7">
        <v>517</v>
      </c>
      <c r="I11" s="10">
        <v>46.207624401368477</v>
      </c>
    </row>
    <row r="12" spans="1:11" ht="13.5" thickBot="1" x14ac:dyDescent="0.25">
      <c r="A12" s="6">
        <v>1996</v>
      </c>
      <c r="B12" s="7">
        <v>494.76688867745008</v>
      </c>
      <c r="C12" s="7">
        <v>25.233111322549952</v>
      </c>
      <c r="D12" s="7">
        <v>520</v>
      </c>
      <c r="E12" s="7">
        <v>0</v>
      </c>
      <c r="F12" s="7">
        <v>0</v>
      </c>
      <c r="G12" s="7">
        <v>0</v>
      </c>
      <c r="H12" s="7">
        <v>520</v>
      </c>
      <c r="I12" s="10">
        <v>48.008884983717302</v>
      </c>
    </row>
    <row r="13" spans="1:11" ht="13.5" thickBot="1" x14ac:dyDescent="0.25">
      <c r="A13" s="6">
        <v>1997</v>
      </c>
      <c r="B13" s="7">
        <v>539.48620361560427</v>
      </c>
      <c r="C13" s="7">
        <v>27.513796384395818</v>
      </c>
      <c r="D13" s="7">
        <v>567</v>
      </c>
      <c r="E13" s="7">
        <v>0</v>
      </c>
      <c r="F13" s="7">
        <v>0</v>
      </c>
      <c r="G13" s="7">
        <v>0</v>
      </c>
      <c r="H13" s="7">
        <v>567</v>
      </c>
      <c r="I13" s="10">
        <v>45.062643270676588</v>
      </c>
    </row>
    <row r="14" spans="1:11" ht="13.5" thickBot="1" x14ac:dyDescent="0.25">
      <c r="A14" s="6">
        <v>1998</v>
      </c>
      <c r="B14" s="7">
        <v>569.9333967649859</v>
      </c>
      <c r="C14" s="7">
        <v>29.066603235014281</v>
      </c>
      <c r="D14" s="7">
        <v>599.00000000000011</v>
      </c>
      <c r="E14" s="7">
        <v>0</v>
      </c>
      <c r="F14" s="7">
        <v>0</v>
      </c>
      <c r="G14" s="7">
        <v>0</v>
      </c>
      <c r="H14" s="7">
        <v>599.00000000000011</v>
      </c>
      <c r="I14" s="10">
        <v>43.903464408290596</v>
      </c>
    </row>
    <row r="15" spans="1:11" ht="13.5" thickBot="1" x14ac:dyDescent="0.25">
      <c r="A15" s="6">
        <v>1999</v>
      </c>
      <c r="B15" s="7">
        <v>529.02158097050426</v>
      </c>
      <c r="C15" s="7">
        <v>26.980019029495711</v>
      </c>
      <c r="D15" s="7">
        <v>556.00159999999994</v>
      </c>
      <c r="E15" s="7">
        <v>0</v>
      </c>
      <c r="F15" s="7">
        <v>1.5999999999999999E-3</v>
      </c>
      <c r="G15" s="7">
        <v>1.5999999999999999E-3</v>
      </c>
      <c r="H15" s="7">
        <v>555.99999999999989</v>
      </c>
      <c r="I15" s="10">
        <v>46.575184976070446</v>
      </c>
    </row>
    <row r="16" spans="1:11" ht="13.5" thickBot="1" x14ac:dyDescent="0.25">
      <c r="A16" s="6">
        <v>2000</v>
      </c>
      <c r="B16" s="7">
        <v>526.16714061274968</v>
      </c>
      <c r="C16" s="7">
        <v>26.834443387250232</v>
      </c>
      <c r="D16" s="7">
        <v>553.00158399999987</v>
      </c>
      <c r="E16" s="7">
        <v>0</v>
      </c>
      <c r="F16" s="7">
        <v>1.5840000000000001E-3</v>
      </c>
      <c r="G16" s="7">
        <v>1.5840000000000001E-3</v>
      </c>
      <c r="H16" s="7">
        <v>552.99999999999989</v>
      </c>
      <c r="I16" s="10">
        <v>47.025261945363638</v>
      </c>
    </row>
    <row r="17" spans="1:9" ht="13.5" thickBot="1" x14ac:dyDescent="0.25">
      <c r="A17" s="6">
        <v>2001</v>
      </c>
      <c r="B17" s="7">
        <v>466.22421325990484</v>
      </c>
      <c r="C17" s="7">
        <v>23.777354900095148</v>
      </c>
      <c r="D17" s="7">
        <v>490.00156815999998</v>
      </c>
      <c r="E17" s="7">
        <v>0</v>
      </c>
      <c r="F17" s="7">
        <v>1.5681600000000001E-3</v>
      </c>
      <c r="G17" s="7">
        <v>1.5681600000000001E-3</v>
      </c>
      <c r="H17" s="7">
        <v>490</v>
      </c>
      <c r="I17" s="10">
        <v>53.343988873185339</v>
      </c>
    </row>
    <row r="18" spans="1:9" ht="13.5" thickBot="1" x14ac:dyDescent="0.25">
      <c r="A18" s="6">
        <v>2002</v>
      </c>
      <c r="B18" s="7">
        <v>521.42701192155903</v>
      </c>
      <c r="C18" s="7">
        <v>26.591817316841109</v>
      </c>
      <c r="D18" s="7">
        <v>548.01882923840003</v>
      </c>
      <c r="E18" s="7">
        <v>0</v>
      </c>
      <c r="F18" s="7">
        <v>1.88292384E-2</v>
      </c>
      <c r="G18" s="7">
        <v>1.88292384E-2</v>
      </c>
      <c r="H18" s="7">
        <v>548</v>
      </c>
      <c r="I18" s="10">
        <v>47.033467439476489</v>
      </c>
    </row>
    <row r="19" spans="1:9" ht="13.5" thickBot="1" x14ac:dyDescent="0.25">
      <c r="A19" s="6">
        <v>2003</v>
      </c>
      <c r="B19" s="7">
        <v>526.18723755876567</v>
      </c>
      <c r="C19" s="7">
        <v>26.834443387250232</v>
      </c>
      <c r="D19" s="7">
        <v>553.02168094601586</v>
      </c>
      <c r="E19" s="7">
        <v>0</v>
      </c>
      <c r="F19" s="7">
        <v>2.1680946015999999E-2</v>
      </c>
      <c r="G19" s="7">
        <v>2.1680946015999999E-2</v>
      </c>
      <c r="H19" s="7">
        <v>552.99999999999989</v>
      </c>
      <c r="I19" s="10">
        <v>46.629716201279109</v>
      </c>
    </row>
    <row r="20" spans="1:9" ht="13.5" thickBot="1" x14ac:dyDescent="0.25">
      <c r="A20" s="6">
        <v>2004</v>
      </c>
      <c r="B20" s="7">
        <v>528.14505032114198</v>
      </c>
      <c r="C20" s="7">
        <v>26.931493815413891</v>
      </c>
      <c r="D20" s="7">
        <v>555.07654413655587</v>
      </c>
      <c r="E20" s="7">
        <v>0</v>
      </c>
      <c r="F20" s="7">
        <v>7.6544136555839998E-2</v>
      </c>
      <c r="G20" s="7">
        <v>7.6544136555839998E-2</v>
      </c>
      <c r="H20" s="7">
        <v>555</v>
      </c>
      <c r="I20" s="10">
        <v>48.890444999569354</v>
      </c>
    </row>
    <row r="21" spans="1:9" ht="13.5" thickBot="1" x14ac:dyDescent="0.25">
      <c r="A21" s="6">
        <v>2005</v>
      </c>
      <c r="B21" s="7">
        <v>561.49126912291251</v>
      </c>
      <c r="C21" s="7">
        <v>28.629876308277833</v>
      </c>
      <c r="D21" s="7">
        <v>590.12114543119037</v>
      </c>
      <c r="E21" s="7">
        <v>0</v>
      </c>
      <c r="F21" s="7">
        <v>0.12114543119028159</v>
      </c>
      <c r="G21" s="7">
        <v>0.12114543119028159</v>
      </c>
      <c r="H21" s="7">
        <v>590.00000000000011</v>
      </c>
      <c r="I21" s="10">
        <v>45.311683836786024</v>
      </c>
    </row>
    <row r="22" spans="1:9" ht="13.5" thickBot="1" x14ac:dyDescent="0.25">
      <c r="A22" s="6">
        <v>2006</v>
      </c>
      <c r="B22" s="7">
        <v>610.99298653634571</v>
      </c>
      <c r="C22" s="7">
        <v>31.153187440532832</v>
      </c>
      <c r="D22" s="7">
        <v>642.14617397687857</v>
      </c>
      <c r="E22" s="7">
        <v>0</v>
      </c>
      <c r="F22" s="7">
        <v>0.1461739768783788</v>
      </c>
      <c r="G22" s="7">
        <v>0.1461739768783788</v>
      </c>
      <c r="H22" s="7">
        <v>642.00000000000023</v>
      </c>
      <c r="I22" s="10">
        <v>43.135722108974626</v>
      </c>
    </row>
    <row r="23" spans="1:9" ht="13.5" thickBot="1" x14ac:dyDescent="0.25">
      <c r="A23" s="6">
        <v>2007</v>
      </c>
      <c r="B23" s="7">
        <v>606.61322467022285</v>
      </c>
      <c r="C23" s="7">
        <v>30.910561370123695</v>
      </c>
      <c r="D23" s="7">
        <v>637.52378604034652</v>
      </c>
      <c r="E23" s="7">
        <v>0.27825</v>
      </c>
      <c r="F23" s="7">
        <v>0.2455360403463949</v>
      </c>
      <c r="G23" s="7">
        <v>0.52378604034639487</v>
      </c>
      <c r="H23" s="7">
        <v>637.00000000000011</v>
      </c>
      <c r="I23" s="10">
        <v>44.427684460133285</v>
      </c>
    </row>
    <row r="24" spans="1:9" ht="13.5" thickBot="1" x14ac:dyDescent="0.25">
      <c r="A24" s="6">
        <v>2008</v>
      </c>
      <c r="B24" s="7">
        <v>566.22155443461975</v>
      </c>
      <c r="C24" s="7">
        <v>28.829737605311919</v>
      </c>
      <c r="D24" s="7">
        <v>595.05129203993158</v>
      </c>
      <c r="E24" s="7">
        <v>0.23550000000000004</v>
      </c>
      <c r="F24" s="7">
        <v>0.69708178144485089</v>
      </c>
      <c r="G24" s="7">
        <v>0.93258178144485093</v>
      </c>
      <c r="H24" s="7">
        <v>594.11871025848677</v>
      </c>
      <c r="I24" s="10">
        <v>47.470739316754319</v>
      </c>
    </row>
    <row r="25" spans="1:9" ht="13.5" thickBot="1" x14ac:dyDescent="0.25">
      <c r="A25" s="6">
        <v>2009</v>
      </c>
      <c r="B25" s="7">
        <v>549.4837239378503</v>
      </c>
      <c r="C25" s="7">
        <v>27.953296180508357</v>
      </c>
      <c r="D25" s="7">
        <v>577.43702011835865</v>
      </c>
      <c r="E25" s="7">
        <v>0.32250000000000001</v>
      </c>
      <c r="F25" s="7">
        <v>1.057377261215783</v>
      </c>
      <c r="G25" s="7">
        <v>1.379877261215783</v>
      </c>
      <c r="H25" s="7">
        <v>576.05714285714282</v>
      </c>
      <c r="I25" s="10">
        <v>48.57992204361576</v>
      </c>
    </row>
    <row r="26" spans="1:9" ht="13.5" thickBot="1" x14ac:dyDescent="0.25">
      <c r="A26" s="6">
        <v>2010</v>
      </c>
      <c r="B26" s="7">
        <v>626.67482210473804</v>
      </c>
      <c r="C26" s="7">
        <v>31.870706346503429</v>
      </c>
      <c r="D26" s="7">
        <v>658.54552845124147</v>
      </c>
      <c r="E26" s="7">
        <v>0.3165</v>
      </c>
      <c r="F26" s="7">
        <v>1.4425113889845531</v>
      </c>
      <c r="G26" s="7">
        <v>1.7590113889845531</v>
      </c>
      <c r="H26" s="7">
        <v>656.78651706225696</v>
      </c>
      <c r="I26" s="10">
        <v>40.907064426881377</v>
      </c>
    </row>
    <row r="27" spans="1:9" ht="13.5" thickBot="1" x14ac:dyDescent="0.25">
      <c r="A27" s="6">
        <v>2011</v>
      </c>
      <c r="B27" s="7">
        <v>591.90208554436208</v>
      </c>
      <c r="C27" s="7">
        <v>30.085632730732634</v>
      </c>
      <c r="D27" s="7">
        <v>621.98771827509472</v>
      </c>
      <c r="E27" s="7">
        <v>0.2432000000000003</v>
      </c>
      <c r="F27" s="7">
        <v>1.744518275094693</v>
      </c>
      <c r="G27" s="7">
        <v>1.9877182750946933</v>
      </c>
      <c r="H27" s="7">
        <v>620</v>
      </c>
      <c r="I27" s="10">
        <v>42.647578190936649</v>
      </c>
    </row>
    <row r="28" spans="1:9" ht="13.5" thickBot="1" x14ac:dyDescent="0.25">
      <c r="A28" s="6">
        <v>2012</v>
      </c>
      <c r="B28" s="7">
        <v>576.29018300100222</v>
      </c>
      <c r="C28" s="7">
        <v>29.26070409134158</v>
      </c>
      <c r="D28" s="7">
        <v>605.55088709234371</v>
      </c>
      <c r="E28" s="7">
        <v>0.22104999999999997</v>
      </c>
      <c r="F28" s="7">
        <v>2.3298370923437508</v>
      </c>
      <c r="G28" s="7">
        <v>2.5508870923437508</v>
      </c>
      <c r="H28" s="7">
        <v>603</v>
      </c>
      <c r="I28" s="10">
        <v>44.748107766775981</v>
      </c>
    </row>
    <row r="29" spans="1:9" ht="13.5" thickBot="1" x14ac:dyDescent="0.25">
      <c r="A29" s="6">
        <v>2013</v>
      </c>
      <c r="B29" s="7">
        <v>587.08877127517894</v>
      </c>
      <c r="C29" s="7">
        <v>29.794481446241686</v>
      </c>
      <c r="D29" s="7">
        <v>616.88325272142049</v>
      </c>
      <c r="E29" s="7">
        <v>0.22104999999999997</v>
      </c>
      <c r="F29" s="7">
        <v>2.6622027214203223</v>
      </c>
      <c r="G29" s="7">
        <v>2.8832527214203223</v>
      </c>
      <c r="H29" s="7">
        <v>614.00000000000011</v>
      </c>
      <c r="I29" s="10">
        <v>42.726697574006202</v>
      </c>
    </row>
    <row r="30" spans="1:9" ht="13.5" thickBot="1" x14ac:dyDescent="0.25">
      <c r="A30" s="6">
        <v>2014</v>
      </c>
      <c r="B30" s="7">
        <v>561.65284300793644</v>
      </c>
      <c r="C30" s="7">
        <v>28.484300666032347</v>
      </c>
      <c r="D30" s="7">
        <v>590.13714367396881</v>
      </c>
      <c r="E30" s="7">
        <v>0.22109444998496253</v>
      </c>
      <c r="F30" s="7">
        <v>2.9160492239838147</v>
      </c>
      <c r="G30" s="7">
        <v>3.1371436739687772</v>
      </c>
      <c r="H30" s="7">
        <v>587</v>
      </c>
      <c r="I30" s="10">
        <v>43.942079264005343</v>
      </c>
    </row>
    <row r="31" spans="1:9" ht="13.5" thickBot="1" x14ac:dyDescent="0.25">
      <c r="A31" s="6">
        <v>2015</v>
      </c>
      <c r="B31" s="7">
        <v>579.22894177477963</v>
      </c>
      <c r="C31" s="7">
        <v>29.316792189849966</v>
      </c>
      <c r="D31" s="7">
        <v>608.54573396462956</v>
      </c>
      <c r="E31" s="7">
        <v>0.93356805878393789</v>
      </c>
      <c r="F31" s="7">
        <v>3.4563111699178739</v>
      </c>
      <c r="G31" s="7">
        <v>4.3898792287018118</v>
      </c>
      <c r="H31" s="7">
        <v>604.15585473592773</v>
      </c>
      <c r="I31" s="10">
        <v>43.497886354209292</v>
      </c>
    </row>
    <row r="32" spans="1:9" ht="13.5" thickBot="1" x14ac:dyDescent="0.25">
      <c r="A32" s="6">
        <v>2016</v>
      </c>
      <c r="B32" s="7">
        <v>585.92868636558865</v>
      </c>
      <c r="C32" s="7">
        <v>29.624522302012956</v>
      </c>
      <c r="D32" s="7">
        <v>615.55320866760155</v>
      </c>
      <c r="E32" s="7">
        <v>0.9336229318389746</v>
      </c>
      <c r="F32" s="7">
        <v>4.1220771197700827</v>
      </c>
      <c r="G32" s="7">
        <v>5.0557000516090573</v>
      </c>
      <c r="H32" s="7">
        <v>610.4975086159925</v>
      </c>
      <c r="I32" s="10">
        <v>43.518725260505306</v>
      </c>
    </row>
    <row r="33" spans="1:9" ht="13.5" thickBot="1" x14ac:dyDescent="0.25">
      <c r="A33" s="6">
        <v>2017</v>
      </c>
      <c r="B33" s="7">
        <v>592.93765768323954</v>
      </c>
      <c r="C33" s="7">
        <v>29.974980949312627</v>
      </c>
      <c r="D33" s="7">
        <v>622.91263863255222</v>
      </c>
      <c r="E33" s="7">
        <v>0.93367296445538273</v>
      </c>
      <c r="F33" s="7">
        <v>4.2592602224581322</v>
      </c>
      <c r="G33" s="7">
        <v>5.1929331869135149</v>
      </c>
      <c r="H33" s="7">
        <v>617.71970544563874</v>
      </c>
      <c r="I33" s="10">
        <v>43.456285992509208</v>
      </c>
    </row>
    <row r="34" spans="1:9" ht="13.5" thickBot="1" x14ac:dyDescent="0.25">
      <c r="A34" s="6">
        <v>2018</v>
      </c>
      <c r="B34" s="7">
        <v>598.95828098697154</v>
      </c>
      <c r="C34" s="7">
        <v>30.270393837606449</v>
      </c>
      <c r="D34" s="7">
        <v>629.22867482457798</v>
      </c>
      <c r="E34" s="7">
        <v>0.93372448592042456</v>
      </c>
      <c r="F34" s="7">
        <v>4.487422430336415</v>
      </c>
      <c r="G34" s="7">
        <v>5.4211469162568395</v>
      </c>
      <c r="H34" s="7">
        <v>623.80752790832116</v>
      </c>
      <c r="I34" s="10">
        <v>43.448188777190722</v>
      </c>
    </row>
    <row r="35" spans="1:9" ht="13.5" thickBot="1" x14ac:dyDescent="0.25">
      <c r="A35" s="6">
        <v>2019</v>
      </c>
      <c r="B35" s="7">
        <v>605.26705072993855</v>
      </c>
      <c r="C35" s="7">
        <v>30.576402883169553</v>
      </c>
      <c r="D35" s="7">
        <v>635.84345361310807</v>
      </c>
      <c r="E35" s="7">
        <v>0.93377320448250689</v>
      </c>
      <c r="F35" s="7">
        <v>4.7959660907588839</v>
      </c>
      <c r="G35" s="7">
        <v>5.7297392952413908</v>
      </c>
      <c r="H35" s="7">
        <v>630.11371431786665</v>
      </c>
      <c r="I35" s="10">
        <v>43.504318796665906</v>
      </c>
    </row>
    <row r="36" spans="1:9" ht="13.5" thickBot="1" x14ac:dyDescent="0.25">
      <c r="A36" s="6">
        <v>2020</v>
      </c>
      <c r="B36" s="7">
        <v>613.82592267409109</v>
      </c>
      <c r="C36" s="7">
        <v>30.992808603266131</v>
      </c>
      <c r="D36" s="7">
        <v>644.81873127735719</v>
      </c>
      <c r="E36" s="7">
        <v>0.93381886504140432</v>
      </c>
      <c r="F36" s="7">
        <v>5.1899743332431649</v>
      </c>
      <c r="G36" s="7">
        <v>6.1237931982845693</v>
      </c>
      <c r="H36" s="7">
        <v>638.69493807907259</v>
      </c>
      <c r="I36" s="10">
        <v>43.540877238983633</v>
      </c>
    </row>
    <row r="37" spans="1:9" ht="13.5" thickBot="1" x14ac:dyDescent="0.25">
      <c r="A37" s="6">
        <v>2021</v>
      </c>
      <c r="B37" s="7">
        <v>621.41622538456295</v>
      </c>
      <c r="C37" s="7">
        <v>31.356274425649662</v>
      </c>
      <c r="D37" s="7">
        <v>652.77249981021259</v>
      </c>
      <c r="E37" s="7">
        <v>0.93385597511688712</v>
      </c>
      <c r="F37" s="7">
        <v>5.6534591025898431</v>
      </c>
      <c r="G37" s="7">
        <v>6.5873150777067302</v>
      </c>
      <c r="H37" s="7">
        <v>646.18518473250583</v>
      </c>
      <c r="I37" s="10">
        <v>43.567275194843333</v>
      </c>
    </row>
    <row r="38" spans="1:9" ht="13.5" thickBot="1" x14ac:dyDescent="0.25">
      <c r="A38" s="6">
        <v>2022</v>
      </c>
      <c r="B38" s="7">
        <v>629.15275671586323</v>
      </c>
      <c r="C38" s="7">
        <v>31.723265720659317</v>
      </c>
      <c r="D38" s="7">
        <v>660.87602243652259</v>
      </c>
      <c r="E38" s="7">
        <v>0.93388843024407997</v>
      </c>
      <c r="F38" s="7">
        <v>6.1940502334756982</v>
      </c>
      <c r="G38" s="7">
        <v>7.1279386637197781</v>
      </c>
      <c r="H38" s="7">
        <v>653.74808377280283</v>
      </c>
      <c r="I38" s="10">
        <v>43.574989014407301</v>
      </c>
    </row>
    <row r="39" spans="1:9" ht="13.5" thickBot="1" x14ac:dyDescent="0.25">
      <c r="A39" s="6">
        <v>2023</v>
      </c>
      <c r="B39" s="7">
        <v>633.79637002108393</v>
      </c>
      <c r="C39" s="7">
        <v>31.929052615131187</v>
      </c>
      <c r="D39" s="7">
        <v>665.72542263621517</v>
      </c>
      <c r="E39" s="7">
        <v>0.93391875715774919</v>
      </c>
      <c r="F39" s="7">
        <v>6.8025960652754085</v>
      </c>
      <c r="G39" s="7">
        <v>7.7365148224331577</v>
      </c>
      <c r="H39" s="7">
        <v>657.98890781378202</v>
      </c>
      <c r="I39" s="10">
        <v>43.605282920203905</v>
      </c>
    </row>
    <row r="40" spans="1:9" ht="13.5" thickBot="1" x14ac:dyDescent="0.25">
      <c r="A40" s="6">
        <v>2024</v>
      </c>
      <c r="B40" s="7">
        <v>638.71049882219563</v>
      </c>
      <c r="C40" s="7">
        <v>32.146364289922452</v>
      </c>
      <c r="D40" s="7">
        <v>670.85686311211805</v>
      </c>
      <c r="E40" s="7">
        <v>0.93394451142521895</v>
      </c>
      <c r="F40" s="7">
        <v>7.4556858809183311</v>
      </c>
      <c r="G40" s="7">
        <v>8.38963039234355</v>
      </c>
      <c r="H40" s="7">
        <v>662.46723271977453</v>
      </c>
      <c r="I40" s="10">
        <v>43.615413662303745</v>
      </c>
    </row>
    <row r="41" spans="1:9" ht="13.5" thickBot="1" x14ac:dyDescent="0.25">
      <c r="A41" s="6">
        <v>2025</v>
      </c>
      <c r="B41" s="7">
        <v>643.33367250502181</v>
      </c>
      <c r="C41" s="7">
        <v>32.345733443923805</v>
      </c>
      <c r="D41" s="7">
        <v>675.6794059489456</v>
      </c>
      <c r="E41" s="7">
        <v>0.93396106738175</v>
      </c>
      <c r="F41" s="7">
        <v>8.1696439097222573</v>
      </c>
      <c r="G41" s="7">
        <v>9.1036049771040073</v>
      </c>
      <c r="H41" s="7">
        <v>666.57580097184155</v>
      </c>
      <c r="I41" s="10">
        <v>43.643805725643567</v>
      </c>
    </row>
    <row r="42" spans="1:9" ht="13.5" thickBot="1" x14ac:dyDescent="0.25">
      <c r="A42" s="6">
        <v>2026</v>
      </c>
      <c r="B42" s="7">
        <v>648.22387776035021</v>
      </c>
      <c r="C42" s="7">
        <v>32.55615584123418</v>
      </c>
      <c r="D42" s="7">
        <v>680.78003360158425</v>
      </c>
      <c r="E42" s="7">
        <v>0.93397414077486474</v>
      </c>
      <c r="F42" s="7">
        <v>8.9339067326305663</v>
      </c>
      <c r="G42" s="7">
        <v>9.8678808734054311</v>
      </c>
      <c r="H42" s="7">
        <v>670.91215272817885</v>
      </c>
      <c r="I42" s="10">
        <v>43.668396002695843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49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26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27</v>
      </c>
      <c r="B47" s="13">
        <f>EXP((LN(B16/B6)/10))-1</f>
        <v>2.2774383234669404E-3</v>
      </c>
      <c r="C47" s="13">
        <f t="shared" ref="C47:I47" si="0">EXP((LN(C16/C6)/10))-1</f>
        <v>2.2771365924216802E-3</v>
      </c>
      <c r="D47" s="13">
        <f t="shared" si="0"/>
        <v>2.277423681922297E-3</v>
      </c>
      <c r="E47" s="14" t="s">
        <v>69</v>
      </c>
      <c r="F47" s="14" t="s">
        <v>69</v>
      </c>
      <c r="G47" s="14" t="s">
        <v>69</v>
      </c>
      <c r="H47" s="13">
        <f t="shared" si="0"/>
        <v>2.2771365924216802E-3</v>
      </c>
      <c r="I47" s="13">
        <f t="shared" si="0"/>
        <v>1.3609679377770689E-3</v>
      </c>
    </row>
    <row r="48" spans="1:9" x14ac:dyDescent="0.2">
      <c r="A48" s="8" t="s">
        <v>50</v>
      </c>
      <c r="B48" s="13">
        <f>EXP((LN(B29/B16)/13))-1</f>
        <v>8.4630816398201247E-3</v>
      </c>
      <c r="C48" s="13">
        <f t="shared" ref="C48:I48" si="1">EXP((LN(C29/C16)/13))-1</f>
        <v>8.0814745967661139E-3</v>
      </c>
      <c r="D48" s="13">
        <f t="shared" si="1"/>
        <v>8.444604082594509E-3</v>
      </c>
      <c r="E48" s="14" t="s">
        <v>69</v>
      </c>
      <c r="F48" s="13">
        <f t="shared" si="1"/>
        <v>0.77057490096030201</v>
      </c>
      <c r="G48" s="13">
        <f t="shared" si="1"/>
        <v>0.78147216506889183</v>
      </c>
      <c r="H48" s="13">
        <f t="shared" si="1"/>
        <v>8.0814745967661139E-3</v>
      </c>
      <c r="I48" s="13">
        <f t="shared" si="1"/>
        <v>-7.346801243244161E-3</v>
      </c>
    </row>
    <row r="49" spans="1:9" x14ac:dyDescent="0.2">
      <c r="A49" s="8" t="s">
        <v>51</v>
      </c>
      <c r="B49" s="13">
        <f>EXP((LN(B31/B29)/2))-1</f>
        <v>-6.716457485716032E-3</v>
      </c>
      <c r="C49" s="13">
        <f t="shared" ref="C49:I49" si="2">EXP((LN(C31/C29)/2))-1</f>
        <v>-8.0487965007248752E-3</v>
      </c>
      <c r="D49" s="13">
        <f t="shared" si="2"/>
        <v>-6.7807662682904946E-3</v>
      </c>
      <c r="E49" s="13">
        <f t="shared" si="2"/>
        <v>1.0550752670501069</v>
      </c>
      <c r="F49" s="13">
        <f t="shared" si="2"/>
        <v>0.13942529352349586</v>
      </c>
      <c r="G49" s="13">
        <f t="shared" si="2"/>
        <v>0.23391411115957861</v>
      </c>
      <c r="H49" s="13">
        <f t="shared" si="2"/>
        <v>-8.0487965007247642E-3</v>
      </c>
      <c r="I49" s="13">
        <f t="shared" si="2"/>
        <v>8.9843121049710817E-3</v>
      </c>
    </row>
    <row r="50" spans="1:9" x14ac:dyDescent="0.2">
      <c r="A50" s="8" t="s">
        <v>71</v>
      </c>
      <c r="B50" s="13">
        <f>EXP((LN(B42/B29)/13))-1</f>
        <v>7.6491130517515327E-3</v>
      </c>
      <c r="C50" s="13">
        <f t="shared" ref="C50:I50" si="3">EXP((LN(C42/C29)/13))-1</f>
        <v>6.8420142300136266E-3</v>
      </c>
      <c r="D50" s="13">
        <f t="shared" si="3"/>
        <v>7.6103092857584542E-3</v>
      </c>
      <c r="E50" s="13">
        <f t="shared" si="3"/>
        <v>0.11722815507364137</v>
      </c>
      <c r="F50" s="13">
        <f t="shared" si="3"/>
        <v>9.7605251483047661E-2</v>
      </c>
      <c r="G50" s="13">
        <f t="shared" si="3"/>
        <v>9.9266943341317804E-2</v>
      </c>
      <c r="H50" s="13">
        <f t="shared" si="3"/>
        <v>6.8420142300136266E-3</v>
      </c>
      <c r="I50" s="13">
        <f t="shared" si="3"/>
        <v>1.6783819923475995E-3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A2" sqref="A2:K2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52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53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54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59</v>
      </c>
      <c r="H5" s="5" t="s">
        <v>60</v>
      </c>
    </row>
    <row r="6" spans="1:11" ht="13.5" thickBot="1" x14ac:dyDescent="0.25">
      <c r="A6" s="6">
        <v>2013</v>
      </c>
      <c r="B6" s="7">
        <v>614.00000000000011</v>
      </c>
      <c r="C6" s="11">
        <v>1.109</v>
      </c>
      <c r="D6" s="7">
        <v>680.92600000000016</v>
      </c>
      <c r="E6" s="11">
        <v>1.141</v>
      </c>
      <c r="F6" s="7">
        <v>700.57400000000018</v>
      </c>
      <c r="G6" s="11">
        <v>1.1659999999999999</v>
      </c>
      <c r="H6" s="7">
        <v>715.92400000000009</v>
      </c>
    </row>
    <row r="7" spans="1:11" ht="13.5" thickBot="1" x14ac:dyDescent="0.25">
      <c r="A7" s="6">
        <v>2014</v>
      </c>
      <c r="B7" s="7">
        <v>587</v>
      </c>
      <c r="C7" s="11">
        <v>1.109</v>
      </c>
      <c r="D7" s="7">
        <v>650.98299999999995</v>
      </c>
      <c r="E7" s="11">
        <v>1.141</v>
      </c>
      <c r="F7" s="7">
        <v>669.76700000000005</v>
      </c>
      <c r="G7" s="11">
        <v>1.1659999999999999</v>
      </c>
      <c r="H7" s="7">
        <v>684.44200000000001</v>
      </c>
    </row>
    <row r="8" spans="1:11" ht="13.5" thickBot="1" x14ac:dyDescent="0.25">
      <c r="A8" s="6">
        <v>2015</v>
      </c>
      <c r="B8" s="7">
        <v>604.15585473592773</v>
      </c>
      <c r="C8" s="11">
        <v>1.109</v>
      </c>
      <c r="D8" s="7">
        <v>670.0088429021439</v>
      </c>
      <c r="E8" s="11">
        <v>1.141</v>
      </c>
      <c r="F8" s="7">
        <v>689.3418302536935</v>
      </c>
      <c r="G8" s="11">
        <v>1.1659999999999999</v>
      </c>
      <c r="H8" s="7">
        <v>704.44572662209168</v>
      </c>
    </row>
    <row r="9" spans="1:11" ht="13.5" thickBot="1" x14ac:dyDescent="0.25">
      <c r="A9" s="6">
        <v>2016</v>
      </c>
      <c r="B9" s="7">
        <v>610.4975086159925</v>
      </c>
      <c r="C9" s="11">
        <v>1.109</v>
      </c>
      <c r="D9" s="7">
        <v>677.04173705513563</v>
      </c>
      <c r="E9" s="11">
        <v>1.141</v>
      </c>
      <c r="F9" s="7">
        <v>696.5776573308475</v>
      </c>
      <c r="G9" s="11">
        <v>1.1659999999999999</v>
      </c>
      <c r="H9" s="7">
        <v>711.84009504624726</v>
      </c>
    </row>
    <row r="10" spans="1:11" ht="13.5" thickBot="1" x14ac:dyDescent="0.25">
      <c r="A10" s="6">
        <v>2017</v>
      </c>
      <c r="B10" s="7">
        <v>617.71970544563874</v>
      </c>
      <c r="C10" s="11">
        <v>1.109</v>
      </c>
      <c r="D10" s="7">
        <v>685.05115333921333</v>
      </c>
      <c r="E10" s="11">
        <v>1.141</v>
      </c>
      <c r="F10" s="7">
        <v>704.81818391347383</v>
      </c>
      <c r="G10" s="11">
        <v>1.1659999999999999</v>
      </c>
      <c r="H10" s="7">
        <v>720.26117654961467</v>
      </c>
    </row>
    <row r="11" spans="1:11" ht="13.5" thickBot="1" x14ac:dyDescent="0.25">
      <c r="A11" s="6">
        <v>2018</v>
      </c>
      <c r="B11" s="7">
        <v>623.80752790832116</v>
      </c>
      <c r="C11" s="11">
        <v>1.109</v>
      </c>
      <c r="D11" s="7">
        <v>691.80254845032812</v>
      </c>
      <c r="E11" s="11">
        <v>1.141</v>
      </c>
      <c r="F11" s="7">
        <v>711.76438934339444</v>
      </c>
      <c r="G11" s="11">
        <v>1.1659999999999999</v>
      </c>
      <c r="H11" s="7">
        <v>727.35957754110245</v>
      </c>
    </row>
    <row r="12" spans="1:11" ht="13.5" thickBot="1" x14ac:dyDescent="0.25">
      <c r="A12" s="6">
        <v>2019</v>
      </c>
      <c r="B12" s="7">
        <v>630.11371431786665</v>
      </c>
      <c r="C12" s="11">
        <v>1.109</v>
      </c>
      <c r="D12" s="7">
        <v>698.79610917851414</v>
      </c>
      <c r="E12" s="11">
        <v>1.141</v>
      </c>
      <c r="F12" s="7">
        <v>718.95974803668582</v>
      </c>
      <c r="G12" s="11">
        <v>1.1659999999999999</v>
      </c>
      <c r="H12" s="7">
        <v>734.71259089463251</v>
      </c>
    </row>
    <row r="13" spans="1:11" ht="13.5" thickBot="1" x14ac:dyDescent="0.25">
      <c r="A13" s="6">
        <v>2020</v>
      </c>
      <c r="B13" s="7">
        <v>638.69493807907259</v>
      </c>
      <c r="C13" s="11">
        <v>1.109</v>
      </c>
      <c r="D13" s="7">
        <v>708.31268632969147</v>
      </c>
      <c r="E13" s="11">
        <v>1.141</v>
      </c>
      <c r="F13" s="7">
        <v>728.75092434822182</v>
      </c>
      <c r="G13" s="11">
        <v>1.1659999999999999</v>
      </c>
      <c r="H13" s="7">
        <v>744.71829780019857</v>
      </c>
    </row>
    <row r="14" spans="1:11" ht="13.5" thickBot="1" x14ac:dyDescent="0.25">
      <c r="A14" s="6">
        <v>2021</v>
      </c>
      <c r="B14" s="7">
        <v>646.18518473250583</v>
      </c>
      <c r="C14" s="11">
        <v>1.109</v>
      </c>
      <c r="D14" s="7">
        <v>716.61936986834894</v>
      </c>
      <c r="E14" s="11">
        <v>1.141</v>
      </c>
      <c r="F14" s="7">
        <v>737.29729577978912</v>
      </c>
      <c r="G14" s="11">
        <v>1.1659999999999999</v>
      </c>
      <c r="H14" s="7">
        <v>753.45192539810171</v>
      </c>
    </row>
    <row r="15" spans="1:11" ht="13.5" thickBot="1" x14ac:dyDescent="0.25">
      <c r="A15" s="6">
        <v>2022</v>
      </c>
      <c r="B15" s="7">
        <v>653.74808377280283</v>
      </c>
      <c r="C15" s="11">
        <v>1.109</v>
      </c>
      <c r="D15" s="7">
        <v>725.00662490403829</v>
      </c>
      <c r="E15" s="11">
        <v>1.141</v>
      </c>
      <c r="F15" s="7">
        <v>745.92656358476802</v>
      </c>
      <c r="G15" s="11">
        <v>1.1659999999999999</v>
      </c>
      <c r="H15" s="7">
        <v>762.27026567908808</v>
      </c>
    </row>
    <row r="16" spans="1:11" ht="13.5" thickBot="1" x14ac:dyDescent="0.25">
      <c r="A16" s="6">
        <v>2023</v>
      </c>
      <c r="B16" s="7">
        <v>657.98890781378202</v>
      </c>
      <c r="C16" s="11">
        <v>1.109</v>
      </c>
      <c r="D16" s="7">
        <v>729.70969876548429</v>
      </c>
      <c r="E16" s="11">
        <v>1.141</v>
      </c>
      <c r="F16" s="7">
        <v>750.76534381552528</v>
      </c>
      <c r="G16" s="11">
        <v>1.1659999999999999</v>
      </c>
      <c r="H16" s="7">
        <v>767.21506651086975</v>
      </c>
    </row>
    <row r="17" spans="1:8" ht="13.5" thickBot="1" x14ac:dyDescent="0.25">
      <c r="A17" s="6">
        <v>2024</v>
      </c>
      <c r="B17" s="7">
        <v>662.46723271977453</v>
      </c>
      <c r="C17" s="11">
        <v>1.109</v>
      </c>
      <c r="D17" s="7">
        <v>734.67616108622997</v>
      </c>
      <c r="E17" s="11">
        <v>1.141</v>
      </c>
      <c r="F17" s="7">
        <v>755.87511253326272</v>
      </c>
      <c r="G17" s="11">
        <v>1.1659999999999999</v>
      </c>
      <c r="H17" s="7">
        <v>772.43679335125705</v>
      </c>
    </row>
    <row r="18" spans="1:8" ht="13.5" thickBot="1" x14ac:dyDescent="0.25">
      <c r="A18" s="6">
        <v>2025</v>
      </c>
      <c r="B18" s="7">
        <v>666.57580097184155</v>
      </c>
      <c r="C18" s="11">
        <v>1.109</v>
      </c>
      <c r="D18" s="7">
        <v>739.23256327777221</v>
      </c>
      <c r="E18" s="11">
        <v>1.141</v>
      </c>
      <c r="F18" s="7">
        <v>760.56298890887126</v>
      </c>
      <c r="G18" s="11">
        <v>1.1659999999999999</v>
      </c>
      <c r="H18" s="7">
        <v>777.22738393316718</v>
      </c>
    </row>
    <row r="19" spans="1:8" ht="14.1" customHeight="1" thickBot="1" x14ac:dyDescent="0.25">
      <c r="A19" s="6">
        <v>2026</v>
      </c>
      <c r="B19" s="7">
        <v>670.91215272817885</v>
      </c>
      <c r="C19" s="11">
        <v>1.109</v>
      </c>
      <c r="D19" s="7">
        <v>744.04157737555033</v>
      </c>
      <c r="E19" s="11">
        <v>1.141</v>
      </c>
      <c r="F19" s="7">
        <v>765.51076626285203</v>
      </c>
      <c r="G19" s="11">
        <v>1.1659999999999999</v>
      </c>
      <c r="H19" s="7">
        <v>782.2835700810565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A2" sqref="A2:K2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61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62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14</v>
      </c>
      <c r="C5" s="5" t="s">
        <v>16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23</v>
      </c>
    </row>
    <row r="6" spans="1:11" ht="13.5" thickBot="1" x14ac:dyDescent="0.25">
      <c r="A6" s="6">
        <v>1990</v>
      </c>
      <c r="B6" s="7">
        <f>'Form 1.1-High'!B6-'Form 1.1b-High'!B6</f>
        <v>0</v>
      </c>
      <c r="C6" s="7">
        <f>'Form 1.1-High'!D6-'Form 1.1b-High'!C6</f>
        <v>0</v>
      </c>
      <c r="D6" s="7">
        <f>'Form 1.1-High'!F6-'Form 1.1b-High'!D6</f>
        <v>0</v>
      </c>
      <c r="E6" s="7">
        <f>'Form 1.1-High'!G6-'Form 1.1b-High'!E6</f>
        <v>0</v>
      </c>
      <c r="F6" s="7">
        <f>'Form 1.1-High'!H6-'Form 1.1b-High'!F6</f>
        <v>0</v>
      </c>
      <c r="G6" s="7">
        <f>'Form 1.1-High'!I6-'Form 1.1b-High'!G6</f>
        <v>0</v>
      </c>
      <c r="H6" s="7">
        <f>SUM(B6:G6)</f>
        <v>0</v>
      </c>
    </row>
    <row r="7" spans="1:11" ht="13.5" thickBot="1" x14ac:dyDescent="0.25">
      <c r="A7" s="6">
        <v>1991</v>
      </c>
      <c r="B7" s="7">
        <f>'Form 1.1-High'!B7-'Form 1.1b-High'!B7</f>
        <v>0</v>
      </c>
      <c r="C7" s="7">
        <f>'Form 1.1-High'!D7-'Form 1.1b-High'!C7</f>
        <v>0</v>
      </c>
      <c r="D7" s="7">
        <f>'Form 1.1-High'!F7-'Form 1.1b-High'!D7</f>
        <v>0</v>
      </c>
      <c r="E7" s="7">
        <f>'Form 1.1-High'!G7-'Form 1.1b-High'!E7</f>
        <v>0</v>
      </c>
      <c r="F7" s="7">
        <f>'Form 1.1-High'!H7-'Form 1.1b-High'!F7</f>
        <v>0</v>
      </c>
      <c r="G7" s="7">
        <f>'Form 1.1-High'!I7-'Form 1.1b-High'!G7</f>
        <v>0</v>
      </c>
      <c r="H7" s="7">
        <f t="shared" ref="H7:H42" si="0">SUM(B7:G7)</f>
        <v>0</v>
      </c>
    </row>
    <row r="8" spans="1:11" ht="13.5" thickBot="1" x14ac:dyDescent="0.25">
      <c r="A8" s="6">
        <v>1992</v>
      </c>
      <c r="B8" s="7">
        <f>'Form 1.1-High'!B8-'Form 1.1b-High'!B8</f>
        <v>0</v>
      </c>
      <c r="C8" s="7">
        <f>'Form 1.1-High'!D8-'Form 1.1b-High'!C8</f>
        <v>0</v>
      </c>
      <c r="D8" s="7">
        <f>'Form 1.1-High'!F8-'Form 1.1b-High'!D8</f>
        <v>0</v>
      </c>
      <c r="E8" s="7">
        <f>'Form 1.1-High'!G8-'Form 1.1b-High'!E8</f>
        <v>0</v>
      </c>
      <c r="F8" s="7">
        <f>'Form 1.1-High'!H8-'Form 1.1b-High'!F8</f>
        <v>0</v>
      </c>
      <c r="G8" s="7">
        <f>'Form 1.1-High'!I8-'Form 1.1b-High'!G8</f>
        <v>0</v>
      </c>
      <c r="H8" s="7">
        <f t="shared" si="0"/>
        <v>0</v>
      </c>
    </row>
    <row r="9" spans="1:11" ht="13.5" thickBot="1" x14ac:dyDescent="0.25">
      <c r="A9" s="6">
        <v>1993</v>
      </c>
      <c r="B9" s="7">
        <f>'Form 1.1-High'!B9-'Form 1.1b-High'!B9</f>
        <v>0</v>
      </c>
      <c r="C9" s="7">
        <f>'Form 1.1-High'!D9-'Form 1.1b-High'!C9</f>
        <v>0</v>
      </c>
      <c r="D9" s="7">
        <f>'Form 1.1-High'!F9-'Form 1.1b-High'!D9</f>
        <v>0</v>
      </c>
      <c r="E9" s="7">
        <f>'Form 1.1-High'!G9-'Form 1.1b-High'!E9</f>
        <v>0</v>
      </c>
      <c r="F9" s="7">
        <f>'Form 1.1-High'!H9-'Form 1.1b-High'!F9</f>
        <v>0</v>
      </c>
      <c r="G9" s="7">
        <f>'Form 1.1-High'!I9-'Form 1.1b-High'!G9</f>
        <v>0</v>
      </c>
      <c r="H9" s="7">
        <f t="shared" si="0"/>
        <v>0</v>
      </c>
    </row>
    <row r="10" spans="1:11" ht="13.5" thickBot="1" x14ac:dyDescent="0.25">
      <c r="A10" s="6">
        <v>1994</v>
      </c>
      <c r="B10" s="7">
        <f>'Form 1.1-High'!B10-'Form 1.1b-High'!B10</f>
        <v>0</v>
      </c>
      <c r="C10" s="7">
        <f>'Form 1.1-High'!D10-'Form 1.1b-High'!C10</f>
        <v>0</v>
      </c>
      <c r="D10" s="7">
        <f>'Form 1.1-High'!F10-'Form 1.1b-High'!D10</f>
        <v>0</v>
      </c>
      <c r="E10" s="7">
        <f>'Form 1.1-High'!G10-'Form 1.1b-High'!E10</f>
        <v>0</v>
      </c>
      <c r="F10" s="7">
        <f>'Form 1.1-High'!H10-'Form 1.1b-High'!F10</f>
        <v>0</v>
      </c>
      <c r="G10" s="7">
        <f>'Form 1.1-High'!I10-'Form 1.1b-High'!G10</f>
        <v>0</v>
      </c>
      <c r="H10" s="7">
        <f t="shared" si="0"/>
        <v>0</v>
      </c>
    </row>
    <row r="11" spans="1:11" ht="13.5" thickBot="1" x14ac:dyDescent="0.25">
      <c r="A11" s="6">
        <v>1995</v>
      </c>
      <c r="B11" s="7">
        <f>'Form 1.1-High'!B11-'Form 1.1b-High'!B11</f>
        <v>0</v>
      </c>
      <c r="C11" s="7">
        <f>'Form 1.1-High'!D11-'Form 1.1b-High'!C11</f>
        <v>0</v>
      </c>
      <c r="D11" s="7">
        <f>'Form 1.1-High'!F11-'Form 1.1b-High'!D11</f>
        <v>0</v>
      </c>
      <c r="E11" s="7">
        <f>'Form 1.1-High'!G11-'Form 1.1b-High'!E11</f>
        <v>0</v>
      </c>
      <c r="F11" s="7">
        <f>'Form 1.1-High'!H11-'Form 1.1b-High'!F11</f>
        <v>0</v>
      </c>
      <c r="G11" s="7">
        <f>'Form 1.1-High'!I11-'Form 1.1b-High'!G11</f>
        <v>0</v>
      </c>
      <c r="H11" s="7">
        <f t="shared" si="0"/>
        <v>0</v>
      </c>
    </row>
    <row r="12" spans="1:11" ht="13.5" thickBot="1" x14ac:dyDescent="0.25">
      <c r="A12" s="6">
        <v>1996</v>
      </c>
      <c r="B12" s="7">
        <f>'Form 1.1-High'!B12-'Form 1.1b-High'!B12</f>
        <v>0</v>
      </c>
      <c r="C12" s="7">
        <f>'Form 1.1-High'!D12-'Form 1.1b-High'!C12</f>
        <v>0</v>
      </c>
      <c r="D12" s="7">
        <f>'Form 1.1-High'!F12-'Form 1.1b-High'!D12</f>
        <v>0</v>
      </c>
      <c r="E12" s="7">
        <f>'Form 1.1-High'!G12-'Form 1.1b-High'!E12</f>
        <v>0</v>
      </c>
      <c r="F12" s="7">
        <f>'Form 1.1-High'!H12-'Form 1.1b-High'!F12</f>
        <v>0</v>
      </c>
      <c r="G12" s="7">
        <f>'Form 1.1-High'!I12-'Form 1.1b-High'!G12</f>
        <v>0</v>
      </c>
      <c r="H12" s="7">
        <f t="shared" si="0"/>
        <v>0</v>
      </c>
    </row>
    <row r="13" spans="1:11" ht="13.5" thickBot="1" x14ac:dyDescent="0.25">
      <c r="A13" s="6">
        <v>1997</v>
      </c>
      <c r="B13" s="7">
        <f>'Form 1.1-High'!B13-'Form 1.1b-High'!B13</f>
        <v>0</v>
      </c>
      <c r="C13" s="7">
        <f>'Form 1.1-High'!D13-'Form 1.1b-High'!C13</f>
        <v>0</v>
      </c>
      <c r="D13" s="7">
        <f>'Form 1.1-High'!F13-'Form 1.1b-High'!D13</f>
        <v>0</v>
      </c>
      <c r="E13" s="7">
        <f>'Form 1.1-High'!G13-'Form 1.1b-High'!E13</f>
        <v>0</v>
      </c>
      <c r="F13" s="7">
        <f>'Form 1.1-High'!H13-'Form 1.1b-High'!F13</f>
        <v>0</v>
      </c>
      <c r="G13" s="7">
        <f>'Form 1.1-High'!I13-'Form 1.1b-High'!G13</f>
        <v>0</v>
      </c>
      <c r="H13" s="7">
        <f t="shared" si="0"/>
        <v>0</v>
      </c>
    </row>
    <row r="14" spans="1:11" ht="13.5" thickBot="1" x14ac:dyDescent="0.25">
      <c r="A14" s="6">
        <v>1998</v>
      </c>
      <c r="B14" s="7">
        <f>'Form 1.1-High'!B14-'Form 1.1b-High'!B14</f>
        <v>0</v>
      </c>
      <c r="C14" s="7">
        <f>'Form 1.1-High'!D14-'Form 1.1b-High'!C14</f>
        <v>0</v>
      </c>
      <c r="D14" s="7">
        <f>'Form 1.1-High'!F14-'Form 1.1b-High'!D14</f>
        <v>0</v>
      </c>
      <c r="E14" s="7">
        <f>'Form 1.1-High'!G14-'Form 1.1b-High'!E14</f>
        <v>0</v>
      </c>
      <c r="F14" s="7">
        <f>'Form 1.1-High'!H14-'Form 1.1b-High'!F14</f>
        <v>0</v>
      </c>
      <c r="G14" s="7">
        <f>'Form 1.1-High'!I14-'Form 1.1b-High'!G14</f>
        <v>0</v>
      </c>
      <c r="H14" s="7">
        <f t="shared" si="0"/>
        <v>0</v>
      </c>
    </row>
    <row r="15" spans="1:11" ht="13.5" thickBot="1" x14ac:dyDescent="0.25">
      <c r="A15" s="6">
        <v>1999</v>
      </c>
      <c r="B15" s="7">
        <f>'Form 1.1-High'!B15-'Form 1.1b-High'!B15</f>
        <v>1.3243231244359777E-3</v>
      </c>
      <c r="C15" s="7">
        <f>'Form 1.1-High'!D15-'Form 1.1b-High'!C15</f>
        <v>3.0900872902748233E-3</v>
      </c>
      <c r="D15" s="7">
        <f>'Form 1.1-High'!F15-'Form 1.1b-High'!D15</f>
        <v>0</v>
      </c>
      <c r="E15" s="7">
        <f>'Form 1.1-High'!G15-'Form 1.1b-High'!E15</f>
        <v>0</v>
      </c>
      <c r="F15" s="7">
        <f>'Form 1.1-High'!H15-'Form 1.1b-High'!F15</f>
        <v>0</v>
      </c>
      <c r="G15" s="7">
        <f>'Form 1.1-High'!I15-'Form 1.1b-High'!G15</f>
        <v>0</v>
      </c>
      <c r="H15" s="7">
        <f t="shared" si="0"/>
        <v>4.414410414710801E-3</v>
      </c>
    </row>
    <row r="16" spans="1:11" ht="13.5" thickBot="1" x14ac:dyDescent="0.25">
      <c r="A16" s="6">
        <v>2000</v>
      </c>
      <c r="B16" s="7">
        <f>'Form 1.1-High'!B16-'Form 1.1b-High'!B16</f>
        <v>2.2856359679508387E-3</v>
      </c>
      <c r="C16" s="7">
        <f>'Form 1.1-High'!D16-'Form 1.1b-High'!C16</f>
        <v>5.3331505919231859E-3</v>
      </c>
      <c r="D16" s="7">
        <f>'Form 1.1-High'!F16-'Form 1.1b-High'!D16</f>
        <v>0</v>
      </c>
      <c r="E16" s="7">
        <f>'Form 1.1-High'!G16-'Form 1.1b-High'!E16</f>
        <v>0</v>
      </c>
      <c r="F16" s="7">
        <f>'Form 1.1-High'!H16-'Form 1.1b-High'!F16</f>
        <v>0</v>
      </c>
      <c r="G16" s="7">
        <f>'Form 1.1-High'!I16-'Form 1.1b-High'!G16</f>
        <v>0</v>
      </c>
      <c r="H16" s="7">
        <f t="shared" si="0"/>
        <v>7.6187865598740245E-3</v>
      </c>
    </row>
    <row r="17" spans="1:8" ht="13.5" thickBot="1" x14ac:dyDescent="0.25">
      <c r="A17" s="6">
        <v>2001</v>
      </c>
      <c r="B17" s="7">
        <f>'Form 1.1-High'!B17-'Form 1.1b-High'!B17</f>
        <v>2.2627796083725116E-3</v>
      </c>
      <c r="C17" s="7">
        <f>'Form 1.1-High'!D17-'Form 1.1b-High'!C17</f>
        <v>5.2798190861267358E-3</v>
      </c>
      <c r="D17" s="7">
        <f>'Form 1.1-High'!F17-'Form 1.1b-High'!D17</f>
        <v>0</v>
      </c>
      <c r="E17" s="7">
        <f>'Form 1.1-High'!G17-'Form 1.1b-High'!E17</f>
        <v>0</v>
      </c>
      <c r="F17" s="7">
        <f>'Form 1.1-High'!H17-'Form 1.1b-High'!F17</f>
        <v>0</v>
      </c>
      <c r="G17" s="7">
        <f>'Form 1.1-High'!I17-'Form 1.1b-High'!G17</f>
        <v>0</v>
      </c>
      <c r="H17" s="7">
        <f t="shared" si="0"/>
        <v>7.5425986944992474E-3</v>
      </c>
    </row>
    <row r="18" spans="1:8" ht="13.5" thickBot="1" x14ac:dyDescent="0.25">
      <c r="A18" s="6">
        <v>2002</v>
      </c>
      <c r="B18" s="7">
        <f>'Form 1.1-High'!B18-'Form 1.1b-High'!B18</f>
        <v>1.3461002100598307E-2</v>
      </c>
      <c r="C18" s="7">
        <f>'Form 1.1-High'!D18-'Form 1.1b-High'!C18</f>
        <v>2.780221263014937E-2</v>
      </c>
      <c r="D18" s="7">
        <f>'Form 1.1-High'!F18-'Form 1.1b-High'!D18</f>
        <v>0</v>
      </c>
      <c r="E18" s="7">
        <f>'Form 1.1-High'!G18-'Form 1.1b-High'!E18</f>
        <v>0</v>
      </c>
      <c r="F18" s="7">
        <f>'Form 1.1-High'!H18-'Form 1.1b-High'!F18</f>
        <v>0</v>
      </c>
      <c r="G18" s="7">
        <f>'Form 1.1-High'!I18-'Form 1.1b-High'!G18</f>
        <v>0</v>
      </c>
      <c r="H18" s="7">
        <f t="shared" si="0"/>
        <v>4.1263214730747677E-2</v>
      </c>
    </row>
    <row r="19" spans="1:8" ht="13.5" thickBot="1" x14ac:dyDescent="0.25">
      <c r="A19" s="6">
        <v>2003</v>
      </c>
      <c r="B19" s="7">
        <f>'Form 1.1-High'!B19-'Form 1.1b-High'!B19</f>
        <v>2.708767878323215E-2</v>
      </c>
      <c r="C19" s="7">
        <f>'Form 1.1-High'!D19-'Form 1.1b-High'!C19</f>
        <v>4.855724712342635E-2</v>
      </c>
      <c r="D19" s="7">
        <f>'Form 1.1-High'!F19-'Form 1.1b-High'!D19</f>
        <v>0</v>
      </c>
      <c r="E19" s="7">
        <f>'Form 1.1-High'!G19-'Form 1.1b-High'!E19</f>
        <v>0</v>
      </c>
      <c r="F19" s="7">
        <f>'Form 1.1-High'!H19-'Form 1.1b-High'!F19</f>
        <v>0</v>
      </c>
      <c r="G19" s="7">
        <f>'Form 1.1-High'!I19-'Form 1.1b-High'!G19</f>
        <v>0</v>
      </c>
      <c r="H19" s="7">
        <f t="shared" si="0"/>
        <v>7.56449259066585E-2</v>
      </c>
    </row>
    <row r="20" spans="1:8" ht="13.5" thickBot="1" x14ac:dyDescent="0.25">
      <c r="A20" s="6">
        <v>2004</v>
      </c>
      <c r="B20" s="7">
        <f>'Form 1.1-High'!B20-'Form 1.1b-High'!B20</f>
        <v>7.2597900067307819E-2</v>
      </c>
      <c r="C20" s="7">
        <f>'Form 1.1-High'!D20-'Form 1.1b-High'!C20</f>
        <v>0.15489423682015513</v>
      </c>
      <c r="D20" s="7">
        <f>'Form 1.1-High'!F20-'Form 1.1b-High'!D20</f>
        <v>0</v>
      </c>
      <c r="E20" s="7">
        <f>'Form 1.1-High'!G20-'Form 1.1b-High'!E20</f>
        <v>0</v>
      </c>
      <c r="F20" s="7">
        <f>'Form 1.1-High'!H20-'Form 1.1b-High'!F20</f>
        <v>0</v>
      </c>
      <c r="G20" s="7">
        <f>'Form 1.1-High'!I20-'Form 1.1b-High'!G20</f>
        <v>0</v>
      </c>
      <c r="H20" s="7">
        <f t="shared" si="0"/>
        <v>0.22749213688746295</v>
      </c>
    </row>
    <row r="21" spans="1:8" ht="13.5" thickBot="1" x14ac:dyDescent="0.25">
      <c r="A21" s="6">
        <v>2005</v>
      </c>
      <c r="B21" s="7">
        <f>'Form 1.1-High'!B21-'Form 1.1b-High'!B21</f>
        <v>0.10980936476528314</v>
      </c>
      <c r="C21" s="7">
        <f>'Form 1.1-High'!D21-'Form 1.1b-High'!C21</f>
        <v>0.33181781398207022</v>
      </c>
      <c r="D21" s="7">
        <f>'Form 1.1-High'!F21-'Form 1.1b-High'!D21</f>
        <v>0</v>
      </c>
      <c r="E21" s="7">
        <f>'Form 1.1-High'!G21-'Form 1.1b-High'!E21</f>
        <v>5.3478348531406539E-2</v>
      </c>
      <c r="F21" s="7">
        <f>'Form 1.1-High'!H21-'Form 1.1b-High'!F21</f>
        <v>0</v>
      </c>
      <c r="G21" s="7">
        <f>'Form 1.1-High'!I21-'Form 1.1b-High'!G21</f>
        <v>0</v>
      </c>
      <c r="H21" s="7">
        <f t="shared" si="0"/>
        <v>0.49510552727875989</v>
      </c>
    </row>
    <row r="22" spans="1:8" ht="13.5" thickBot="1" x14ac:dyDescent="0.25">
      <c r="A22" s="6">
        <v>2006</v>
      </c>
      <c r="B22" s="7">
        <f>'Form 1.1-High'!B22-'Form 1.1b-High'!B22</f>
        <v>0.13431085684590016</v>
      </c>
      <c r="C22" s="7">
        <f>'Form 1.1-High'!D22-'Form 1.1b-High'!C22</f>
        <v>0.5058799806342904</v>
      </c>
      <c r="D22" s="7">
        <f>'Form 1.1-High'!F22-'Form 1.1b-High'!D22</f>
        <v>0</v>
      </c>
      <c r="E22" s="7">
        <f>'Form 1.1-High'!G22-'Form 1.1b-High'!E22</f>
        <v>6.1356102588000283E-2</v>
      </c>
      <c r="F22" s="7">
        <f>'Form 1.1-High'!H22-'Form 1.1b-High'!F22</f>
        <v>0</v>
      </c>
      <c r="G22" s="7">
        <f>'Form 1.1-High'!I22-'Form 1.1b-High'!G22</f>
        <v>0</v>
      </c>
      <c r="H22" s="7">
        <f t="shared" si="0"/>
        <v>0.70154694006819085</v>
      </c>
    </row>
    <row r="23" spans="1:8" ht="13.5" thickBot="1" x14ac:dyDescent="0.25">
      <c r="A23" s="6">
        <v>2007</v>
      </c>
      <c r="B23" s="7">
        <f>'Form 1.1-High'!B23-'Form 1.1b-High'!B23</f>
        <v>0.19161904776444771</v>
      </c>
      <c r="C23" s="7">
        <f>'Form 1.1-High'!D23-'Form 1.1b-High'!C23</f>
        <v>2.6946605849316256</v>
      </c>
      <c r="D23" s="7">
        <f>'Form 1.1-High'!F23-'Form 1.1b-High'!D23</f>
        <v>0</v>
      </c>
      <c r="E23" s="7">
        <f>'Form 1.1-High'!G23-'Form 1.1b-High'!E23</f>
        <v>6.5896454179508623E-2</v>
      </c>
      <c r="F23" s="7">
        <f>'Form 1.1-High'!H23-'Form 1.1b-High'!F23</f>
        <v>0</v>
      </c>
      <c r="G23" s="7">
        <f>'Form 1.1-High'!I23-'Form 1.1b-High'!G23</f>
        <v>0</v>
      </c>
      <c r="H23" s="7">
        <f t="shared" si="0"/>
        <v>2.952176086875582</v>
      </c>
    </row>
    <row r="24" spans="1:8" ht="13.5" thickBot="1" x14ac:dyDescent="0.25">
      <c r="A24" s="6">
        <v>2008</v>
      </c>
      <c r="B24" s="7">
        <f>'Form 1.1-High'!B24-'Form 1.1b-High'!B24</f>
        <v>0.51652284793772196</v>
      </c>
      <c r="C24" s="7">
        <f>'Form 1.1-High'!D24-'Form 1.1b-High'!C24</f>
        <v>3.3075033820002773</v>
      </c>
      <c r="D24" s="7">
        <f>'Form 1.1-High'!F24-'Form 1.1b-High'!D24</f>
        <v>0</v>
      </c>
      <c r="E24" s="7">
        <f>'Form 1.1-High'!G24-'Form 1.1b-High'!E24</f>
        <v>6.5966400136460379E-2</v>
      </c>
      <c r="F24" s="7">
        <f>'Form 1.1-High'!H24-'Form 1.1b-High'!F24</f>
        <v>0</v>
      </c>
      <c r="G24" s="7">
        <f>'Form 1.1-High'!I24-'Form 1.1b-High'!G24</f>
        <v>0</v>
      </c>
      <c r="H24" s="7">
        <f t="shared" si="0"/>
        <v>3.8899926300744596</v>
      </c>
    </row>
    <row r="25" spans="1:8" ht="13.5" thickBot="1" x14ac:dyDescent="0.25">
      <c r="A25" s="6">
        <v>2009</v>
      </c>
      <c r="B25" s="7">
        <f>'Form 1.1-High'!B25-'Form 1.1b-High'!B25</f>
        <v>0.81434492096263966</v>
      </c>
      <c r="C25" s="7">
        <f>'Form 1.1-High'!D25-'Form 1.1b-High'!C25</f>
        <v>4.5747596630135376</v>
      </c>
      <c r="D25" s="7">
        <f>'Form 1.1-High'!F25-'Form 1.1b-High'!D25</f>
        <v>0</v>
      </c>
      <c r="E25" s="7">
        <f>'Form 1.1-High'!G25-'Form 1.1b-High'!E25</f>
        <v>5.5925658016242608E-2</v>
      </c>
      <c r="F25" s="7">
        <f>'Form 1.1-High'!H25-'Form 1.1b-High'!F25</f>
        <v>0</v>
      </c>
      <c r="G25" s="7">
        <f>'Form 1.1-High'!I25-'Form 1.1b-High'!G25</f>
        <v>0</v>
      </c>
      <c r="H25" s="7">
        <f t="shared" si="0"/>
        <v>5.4450302419924199</v>
      </c>
    </row>
    <row r="26" spans="1:8" ht="13.5" thickBot="1" x14ac:dyDescent="0.25">
      <c r="A26" s="6">
        <v>2010</v>
      </c>
      <c r="B26" s="7">
        <f>'Form 1.1-High'!B26-'Form 1.1b-High'!B26</f>
        <v>1.2617562404473119</v>
      </c>
      <c r="C26" s="7">
        <f>'Form 1.1-High'!D26-'Form 1.1b-High'!C26</f>
        <v>5.6381464978105669</v>
      </c>
      <c r="D26" s="7">
        <f>'Form 1.1-High'!F26-'Form 1.1b-High'!D26</f>
        <v>0</v>
      </c>
      <c r="E26" s="7">
        <f>'Form 1.1-High'!G26-'Form 1.1b-High'!E26</f>
        <v>6.4296466183836998E-2</v>
      </c>
      <c r="F26" s="7">
        <f>'Form 1.1-High'!H26-'Form 1.1b-High'!F26</f>
        <v>0</v>
      </c>
      <c r="G26" s="7">
        <f>'Form 1.1-High'!I26-'Form 1.1b-High'!G26</f>
        <v>0</v>
      </c>
      <c r="H26" s="7">
        <f t="shared" si="0"/>
        <v>6.9641992044417158</v>
      </c>
    </row>
    <row r="27" spans="1:8" ht="13.5" thickBot="1" x14ac:dyDescent="0.25">
      <c r="A27" s="6">
        <v>2011</v>
      </c>
      <c r="B27" s="7">
        <f>'Form 1.1-High'!B27-'Form 1.1b-High'!B27</f>
        <v>1.9920822223818959</v>
      </c>
      <c r="C27" s="7">
        <f>'Form 1.1-High'!D27-'Form 1.1b-High'!C27</f>
        <v>5.4943113850340524</v>
      </c>
      <c r="D27" s="7">
        <f>'Form 1.1-High'!F27-'Form 1.1b-High'!D27</f>
        <v>0</v>
      </c>
      <c r="E27" s="7">
        <f>'Form 1.1-High'!G27-'Form 1.1b-High'!E27</f>
        <v>6.3653501521997669E-2</v>
      </c>
      <c r="F27" s="7">
        <f>'Form 1.1-High'!H27-'Form 1.1b-High'!F27</f>
        <v>0</v>
      </c>
      <c r="G27" s="7">
        <f>'Form 1.1-High'!I27-'Form 1.1b-High'!G27</f>
        <v>0</v>
      </c>
      <c r="H27" s="7">
        <f t="shared" si="0"/>
        <v>7.5500471089379459</v>
      </c>
    </row>
    <row r="28" spans="1:8" ht="13.5" thickBot="1" x14ac:dyDescent="0.25">
      <c r="A28" s="6">
        <v>2012</v>
      </c>
      <c r="B28" s="7">
        <f>'Form 1.1-High'!B28-'Form 1.1b-High'!B28</f>
        <v>2.5483587411896451</v>
      </c>
      <c r="C28" s="7">
        <f>'Form 1.1-High'!D28-'Form 1.1b-High'!C28</f>
        <v>7.4149008266126657</v>
      </c>
      <c r="D28" s="7">
        <f>'Form 1.1-High'!F28-'Form 1.1b-High'!D28</f>
        <v>0</v>
      </c>
      <c r="E28" s="7">
        <f>'Form 1.1-High'!G28-'Form 1.1b-High'!E28</f>
        <v>6.3016966506779681E-2</v>
      </c>
      <c r="F28" s="7">
        <f>'Form 1.1-High'!H28-'Form 1.1b-High'!F28</f>
        <v>0</v>
      </c>
      <c r="G28" s="7">
        <f>'Form 1.1-High'!I28-'Form 1.1b-High'!G28</f>
        <v>0</v>
      </c>
      <c r="H28" s="7">
        <f t="shared" si="0"/>
        <v>10.02627653430909</v>
      </c>
    </row>
    <row r="29" spans="1:8" ht="13.5" thickBot="1" x14ac:dyDescent="0.25">
      <c r="A29" s="6">
        <v>2013</v>
      </c>
      <c r="B29" s="7">
        <f>'Form 1.1-High'!B29-'Form 1.1b-High'!B29</f>
        <v>3.1421402224680151</v>
      </c>
      <c r="C29" s="7">
        <f>'Form 1.1-High'!D29-'Form 1.1b-High'!C29</f>
        <v>8.621446944296622</v>
      </c>
      <c r="D29" s="7">
        <f>'Form 1.1-High'!F29-'Form 1.1b-High'!D29</f>
        <v>0</v>
      </c>
      <c r="E29" s="7">
        <f>'Form 1.1-High'!G29-'Form 1.1b-High'!E29</f>
        <v>6.238679684171089E-2</v>
      </c>
      <c r="F29" s="7">
        <f>'Form 1.1-High'!H29-'Form 1.1b-High'!F29</f>
        <v>0</v>
      </c>
      <c r="G29" s="7">
        <f>'Form 1.1-High'!I29-'Form 1.1b-High'!G29</f>
        <v>0</v>
      </c>
      <c r="H29" s="7">
        <f t="shared" si="0"/>
        <v>11.825973963606348</v>
      </c>
    </row>
    <row r="30" spans="1:8" ht="13.5" thickBot="1" x14ac:dyDescent="0.25">
      <c r="A30" s="6">
        <v>2014</v>
      </c>
      <c r="B30" s="7">
        <f>'Form 1.1-High'!B30-'Form 1.1b-High'!B30</f>
        <v>3.5358008441611446</v>
      </c>
      <c r="C30" s="7">
        <f>'Form 1.1-High'!D30-'Form 1.1b-High'!C30</f>
        <v>12.26534783997613</v>
      </c>
      <c r="D30" s="7">
        <f>'Form 1.1-High'!F30-'Form 1.1b-High'!D30</f>
        <v>0</v>
      </c>
      <c r="E30" s="7">
        <f>'Form 1.1-High'!G30-'Form 1.1b-High'!E30</f>
        <v>6.1762928873292822E-2</v>
      </c>
      <c r="F30" s="7">
        <f>'Form 1.1-High'!H30-'Form 1.1b-High'!F30</f>
        <v>0</v>
      </c>
      <c r="G30" s="7">
        <f>'Form 1.1-High'!I30-'Form 1.1b-High'!G30</f>
        <v>0</v>
      </c>
      <c r="H30" s="7">
        <f t="shared" si="0"/>
        <v>15.862911613010567</v>
      </c>
    </row>
    <row r="31" spans="1:8" ht="13.5" thickBot="1" x14ac:dyDescent="0.25">
      <c r="A31" s="6">
        <v>2015</v>
      </c>
      <c r="B31" s="7">
        <f>'Form 1.1-High'!B31-'Form 1.1b-High'!B31</f>
        <v>5.6657649678248845</v>
      </c>
      <c r="C31" s="7">
        <f>'Form 1.1-High'!D31-'Form 1.1b-High'!C31</f>
        <v>19.094286611681127</v>
      </c>
      <c r="D31" s="7">
        <f>'Form 1.1-High'!F31-'Form 1.1b-High'!D31</f>
        <v>0</v>
      </c>
      <c r="E31" s="7">
        <f>'Form 1.1-High'!G31-'Form 1.1b-High'!E31</f>
        <v>6.1145299584559609E-2</v>
      </c>
      <c r="F31" s="7">
        <f>'Form 1.1-High'!H31-'Form 1.1b-High'!F31</f>
        <v>0</v>
      </c>
      <c r="G31" s="7">
        <f>'Form 1.1-High'!I31-'Form 1.1b-High'!G31</f>
        <v>0</v>
      </c>
      <c r="H31" s="7">
        <f t="shared" si="0"/>
        <v>24.821196879090571</v>
      </c>
    </row>
    <row r="32" spans="1:8" ht="13.5" thickBot="1" x14ac:dyDescent="0.25">
      <c r="A32" s="6">
        <v>2016</v>
      </c>
      <c r="B32" s="7">
        <f>'Form 1.1-High'!B32-'Form 1.1b-High'!B32</f>
        <v>8.2334951424486462</v>
      </c>
      <c r="C32" s="7">
        <f>'Form 1.1-High'!D32-'Form 1.1b-High'!C32</f>
        <v>24.500305991073219</v>
      </c>
      <c r="D32" s="7">
        <f>'Form 1.1-High'!F32-'Form 1.1b-High'!D32</f>
        <v>0</v>
      </c>
      <c r="E32" s="7">
        <f>'Form 1.1-High'!G32-'Form 1.1b-High'!E32</f>
        <v>6.0533846588715079E-2</v>
      </c>
      <c r="F32" s="7">
        <f>'Form 1.1-High'!H32-'Form 1.1b-High'!F32</f>
        <v>0</v>
      </c>
      <c r="G32" s="7">
        <f>'Form 1.1-High'!I32-'Form 1.1b-High'!G32</f>
        <v>0</v>
      </c>
      <c r="H32" s="7">
        <f t="shared" si="0"/>
        <v>32.794334980110577</v>
      </c>
    </row>
    <row r="33" spans="1:8" ht="13.5" thickBot="1" x14ac:dyDescent="0.25">
      <c r="A33" s="6">
        <v>2017</v>
      </c>
      <c r="B33" s="7">
        <f>'Form 1.1-High'!B33-'Form 1.1b-High'!B33</f>
        <v>8.1885847505895981</v>
      </c>
      <c r="C33" s="7">
        <f>'Form 1.1-High'!D33-'Form 1.1b-High'!C33</f>
        <v>25.894178972423788</v>
      </c>
      <c r="D33" s="7">
        <f>'Form 1.1-High'!F33-'Form 1.1b-High'!D33</f>
        <v>0</v>
      </c>
      <c r="E33" s="7">
        <f>'Form 1.1-High'!G33-'Form 1.1b-High'!E33</f>
        <v>5.9928508122826685E-2</v>
      </c>
      <c r="F33" s="7">
        <f>'Form 1.1-High'!H33-'Form 1.1b-High'!F33</f>
        <v>0</v>
      </c>
      <c r="G33" s="7">
        <f>'Form 1.1-High'!I33-'Form 1.1b-High'!G33</f>
        <v>0</v>
      </c>
      <c r="H33" s="7">
        <f t="shared" si="0"/>
        <v>34.142692231136209</v>
      </c>
    </row>
    <row r="34" spans="1:8" ht="13.5" thickBot="1" x14ac:dyDescent="0.25">
      <c r="A34" s="6">
        <v>2018</v>
      </c>
      <c r="B34" s="7">
        <f>'Form 1.1-High'!B34-'Form 1.1b-High'!B34</f>
        <v>8.1486594896089173</v>
      </c>
      <c r="C34" s="7">
        <f>'Form 1.1-High'!D34-'Form 1.1b-High'!C34</f>
        <v>28.149683157706022</v>
      </c>
      <c r="D34" s="7">
        <f>'Form 1.1-High'!F34-'Form 1.1b-High'!D34</f>
        <v>0</v>
      </c>
      <c r="E34" s="7">
        <f>'Form 1.1-High'!G34-'Form 1.1b-High'!E34</f>
        <v>5.9329223041597601E-2</v>
      </c>
      <c r="F34" s="7">
        <f>'Form 1.1-High'!H34-'Form 1.1b-High'!F34</f>
        <v>0</v>
      </c>
      <c r="G34" s="7">
        <f>'Form 1.1-High'!I34-'Form 1.1b-High'!G34</f>
        <v>0</v>
      </c>
      <c r="H34" s="7">
        <f t="shared" si="0"/>
        <v>36.35767187035654</v>
      </c>
    </row>
    <row r="35" spans="1:8" ht="13.5" thickBot="1" x14ac:dyDescent="0.25">
      <c r="A35" s="6">
        <v>2019</v>
      </c>
      <c r="B35" s="7">
        <f>'Form 1.1-High'!B35-'Form 1.1b-High'!B35</f>
        <v>8.1122837301396657</v>
      </c>
      <c r="C35" s="7">
        <f>'Form 1.1-High'!D35-'Form 1.1b-High'!C35</f>
        <v>31.173773022112073</v>
      </c>
      <c r="D35" s="7">
        <f>'Form 1.1-High'!F35-'Form 1.1b-High'!D35</f>
        <v>0</v>
      </c>
      <c r="E35" s="7">
        <f>'Form 1.1-High'!G35-'Form 1.1b-High'!E35</f>
        <v>5.8735930811181447E-2</v>
      </c>
      <c r="F35" s="7">
        <f>'Form 1.1-High'!H35-'Form 1.1b-High'!F35</f>
        <v>0</v>
      </c>
      <c r="G35" s="7">
        <f>'Form 1.1-High'!I35-'Form 1.1b-High'!G35</f>
        <v>0</v>
      </c>
      <c r="H35" s="7">
        <f t="shared" si="0"/>
        <v>39.34479268306292</v>
      </c>
    </row>
    <row r="36" spans="1:8" ht="13.5" thickBot="1" x14ac:dyDescent="0.25">
      <c r="A36" s="6">
        <v>2020</v>
      </c>
      <c r="B36" s="7">
        <f>'Form 1.1-High'!B36-'Form 1.1b-High'!B36</f>
        <v>8.0811965731888904</v>
      </c>
      <c r="C36" s="7">
        <f>'Form 1.1-High'!D36-'Form 1.1b-High'!C36</f>
        <v>35.018445816571784</v>
      </c>
      <c r="D36" s="7">
        <f>'Form 1.1-High'!F36-'Form 1.1b-High'!D36</f>
        <v>0</v>
      </c>
      <c r="E36" s="7">
        <f>'Form 1.1-High'!G36-'Form 1.1b-High'!E36</f>
        <v>5.8148571503068069E-2</v>
      </c>
      <c r="F36" s="7">
        <f>'Form 1.1-High'!H36-'Form 1.1b-High'!F36</f>
        <v>0</v>
      </c>
      <c r="G36" s="7">
        <f>'Form 1.1-High'!I36-'Form 1.1b-High'!G36</f>
        <v>0</v>
      </c>
      <c r="H36" s="7">
        <f t="shared" si="0"/>
        <v>43.157790961263743</v>
      </c>
    </row>
    <row r="37" spans="1:8" ht="13.5" thickBot="1" x14ac:dyDescent="0.25">
      <c r="A37" s="6">
        <v>2021</v>
      </c>
      <c r="B37" s="7">
        <f>'Form 1.1-High'!B37-'Form 1.1b-High'!B37</f>
        <v>8.0576480010925025</v>
      </c>
      <c r="C37" s="7">
        <f>'Form 1.1-High'!D37-'Form 1.1b-High'!C37</f>
        <v>39.515186582843171</v>
      </c>
      <c r="D37" s="7">
        <f>'Form 1.1-High'!F37-'Form 1.1b-High'!D37</f>
        <v>0</v>
      </c>
      <c r="E37" s="7">
        <f>'Form 1.1-High'!G37-'Form 1.1b-High'!E37</f>
        <v>5.7567085788043926E-2</v>
      </c>
      <c r="F37" s="7">
        <f>'Form 1.1-High'!H37-'Form 1.1b-High'!F37</f>
        <v>0</v>
      </c>
      <c r="G37" s="7">
        <f>'Form 1.1-High'!I37-'Form 1.1b-High'!G37</f>
        <v>0</v>
      </c>
      <c r="H37" s="7">
        <f t="shared" si="0"/>
        <v>47.630401669723717</v>
      </c>
    </row>
    <row r="38" spans="1:8" ht="13.5" thickBot="1" x14ac:dyDescent="0.25">
      <c r="A38" s="6">
        <v>2022</v>
      </c>
      <c r="B38" s="7">
        <f>'Form 1.1-High'!B38-'Form 1.1b-High'!B38</f>
        <v>8.0432019805404025</v>
      </c>
      <c r="C38" s="7">
        <f>'Form 1.1-High'!D38-'Form 1.1b-High'!C38</f>
        <v>44.735920862137164</v>
      </c>
      <c r="D38" s="7">
        <f>'Form 1.1-High'!F38-'Form 1.1b-High'!D38</f>
        <v>0</v>
      </c>
      <c r="E38" s="7">
        <f>'Form 1.1-High'!G38-'Form 1.1b-High'!E38</f>
        <v>5.6991414930159578E-2</v>
      </c>
      <c r="F38" s="7">
        <f>'Form 1.1-High'!H38-'Form 1.1b-High'!F38</f>
        <v>0</v>
      </c>
      <c r="G38" s="7">
        <f>'Form 1.1-High'!I38-'Form 1.1b-High'!G38</f>
        <v>0</v>
      </c>
      <c r="H38" s="7">
        <f t="shared" si="0"/>
        <v>52.836114257607726</v>
      </c>
    </row>
    <row r="39" spans="1:8" ht="13.5" thickBot="1" x14ac:dyDescent="0.25">
      <c r="A39" s="6">
        <v>2023</v>
      </c>
      <c r="B39" s="7">
        <f>'Form 1.1-High'!B39-'Form 1.1b-High'!B39</f>
        <v>8.0380642177690333</v>
      </c>
      <c r="C39" s="7">
        <f>'Form 1.1-High'!D39-'Form 1.1b-High'!C39</f>
        <v>50.593566546218881</v>
      </c>
      <c r="D39" s="7">
        <f>'Form 1.1-High'!F39-'Form 1.1b-High'!D39</f>
        <v>0</v>
      </c>
      <c r="E39" s="7">
        <f>'Form 1.1-High'!G39-'Form 1.1b-High'!E39</f>
        <v>5.6421500780857059E-2</v>
      </c>
      <c r="F39" s="7">
        <f>'Form 1.1-High'!H39-'Form 1.1b-High'!F39</f>
        <v>0</v>
      </c>
      <c r="G39" s="7">
        <f>'Form 1.1-High'!I39-'Form 1.1b-High'!G39</f>
        <v>0</v>
      </c>
      <c r="H39" s="7">
        <f t="shared" si="0"/>
        <v>58.688052264768771</v>
      </c>
    </row>
    <row r="40" spans="1:8" ht="13.5" thickBot="1" x14ac:dyDescent="0.25">
      <c r="A40" s="6">
        <v>2024</v>
      </c>
      <c r="B40" s="7">
        <f>'Form 1.1-High'!B40-'Form 1.1b-High'!B40</f>
        <v>8.0425145144836279</v>
      </c>
      <c r="C40" s="7">
        <f>'Form 1.1-High'!D40-'Form 1.1b-High'!C40</f>
        <v>56.865256417627052</v>
      </c>
      <c r="D40" s="7">
        <f>'Form 1.1-High'!F40-'Form 1.1b-High'!D40</f>
        <v>0</v>
      </c>
      <c r="E40" s="7">
        <f>'Form 1.1-High'!G40-'Form 1.1b-High'!E40</f>
        <v>5.5857285773051046E-2</v>
      </c>
      <c r="F40" s="7">
        <f>'Form 1.1-High'!H40-'Form 1.1b-High'!F40</f>
        <v>0</v>
      </c>
      <c r="G40" s="7">
        <f>'Form 1.1-High'!I40-'Form 1.1b-High'!G40</f>
        <v>0</v>
      </c>
      <c r="H40" s="7">
        <f t="shared" si="0"/>
        <v>64.963628217883723</v>
      </c>
    </row>
    <row r="41" spans="1:8" ht="13.5" thickBot="1" x14ac:dyDescent="0.25">
      <c r="A41" s="6">
        <v>2025</v>
      </c>
      <c r="B41" s="7">
        <f>'Form 1.1-High'!B41-'Form 1.1b-High'!B41</f>
        <v>8.0569800051865741</v>
      </c>
      <c r="C41" s="7">
        <f>'Form 1.1-High'!D41-'Form 1.1b-High'!C41</f>
        <v>63.705274988286874</v>
      </c>
      <c r="D41" s="7">
        <f>'Form 1.1-High'!F41-'Form 1.1b-High'!D41</f>
        <v>0</v>
      </c>
      <c r="E41" s="7">
        <f>'Form 1.1-High'!G41-'Form 1.1b-High'!E41</f>
        <v>5.5298712915316628E-2</v>
      </c>
      <c r="F41" s="7">
        <f>'Form 1.1-High'!H41-'Form 1.1b-High'!F41</f>
        <v>0</v>
      </c>
      <c r="G41" s="7">
        <f>'Form 1.1-High'!I41-'Form 1.1b-High'!G41</f>
        <v>0</v>
      </c>
      <c r="H41" s="7">
        <f t="shared" si="0"/>
        <v>71.817553706388765</v>
      </c>
    </row>
    <row r="42" spans="1:8" ht="13.5" thickBot="1" x14ac:dyDescent="0.25">
      <c r="A42" s="6">
        <v>2026</v>
      </c>
      <c r="B42" s="7">
        <f>'Form 1.1-High'!B42-'Form 1.1b-High'!B42</f>
        <v>8.0813594366298958</v>
      </c>
      <c r="C42" s="7">
        <f>'Form 1.1-High'!D42-'Form 1.1b-High'!C42</f>
        <v>71.013934165301634</v>
      </c>
      <c r="D42" s="7">
        <f>'Form 1.1-High'!F42-'Form 1.1b-High'!D42</f>
        <v>0</v>
      </c>
      <c r="E42" s="7">
        <f>'Form 1.1-High'!G42-'Form 1.1b-High'!E42</f>
        <v>5.474572578616943E-2</v>
      </c>
      <c r="F42" s="7">
        <f>'Form 1.1-High'!H42-'Form 1.1b-High'!F42</f>
        <v>0</v>
      </c>
      <c r="G42" s="7">
        <f>'Form 1.1-High'!I42-'Form 1.1b-High'!G42</f>
        <v>0</v>
      </c>
      <c r="H42" s="7">
        <f t="shared" si="0"/>
        <v>79.150039327717707</v>
      </c>
    </row>
    <row r="43" spans="1:8" ht="14.1" customHeight="1" x14ac:dyDescent="0.2">
      <c r="A43" s="4"/>
    </row>
    <row r="44" spans="1:8" ht="15.75" x14ac:dyDescent="0.25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8"/>
      <c r="B45" s="9"/>
      <c r="C45" s="9"/>
      <c r="D45" s="9"/>
      <c r="E45" s="9"/>
      <c r="F45" s="9"/>
      <c r="G45" s="9"/>
      <c r="H45" s="9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opLeftCell="A11" zoomScale="80" workbookViewId="0">
      <selection activeCell="B45" sqref="B45:B48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63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64</v>
      </c>
      <c r="B3" s="20"/>
      <c r="C3" s="20"/>
      <c r="D3" s="20"/>
      <c r="E3" s="20"/>
      <c r="F3" s="20"/>
      <c r="G3" s="20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72</v>
      </c>
      <c r="C5" s="5" t="s">
        <v>73</v>
      </c>
      <c r="D5" s="5" t="s">
        <v>74</v>
      </c>
      <c r="E5" s="5" t="s">
        <v>75</v>
      </c>
      <c r="F5" s="5" t="s">
        <v>76</v>
      </c>
      <c r="G5" s="5" t="s">
        <v>77</v>
      </c>
    </row>
    <row r="6" spans="1:11" ht="13.5" thickBot="1" x14ac:dyDescent="0.25">
      <c r="A6" s="6">
        <v>1990</v>
      </c>
      <c r="B6" s="7">
        <v>108073.6308088392</v>
      </c>
      <c r="C6" s="17">
        <v>2.4992359089973153</v>
      </c>
      <c r="D6" s="18">
        <v>270101.49893316947</v>
      </c>
      <c r="E6" s="7">
        <v>9216.9979438536811</v>
      </c>
      <c r="F6" s="7">
        <v>1167.9285750804722</v>
      </c>
      <c r="G6" s="17">
        <v>50.713460423436096</v>
      </c>
    </row>
    <row r="7" spans="1:11" ht="13.5" thickBot="1" x14ac:dyDescent="0.25">
      <c r="A7" s="6">
        <v>1991</v>
      </c>
      <c r="B7" s="7">
        <v>109643.39695672556</v>
      </c>
      <c r="C7" s="17">
        <v>2.5003324006296714</v>
      </c>
      <c r="D7" s="18">
        <v>274144.93792600161</v>
      </c>
      <c r="E7" s="7">
        <v>9047.8729530829387</v>
      </c>
      <c r="F7" s="7">
        <v>1126.7012555190045</v>
      </c>
      <c r="G7" s="17">
        <v>52.452995874409382</v>
      </c>
    </row>
    <row r="8" spans="1:11" ht="13.5" thickBot="1" x14ac:dyDescent="0.25">
      <c r="A8" s="6">
        <v>1992</v>
      </c>
      <c r="B8" s="7">
        <v>110637.577821905</v>
      </c>
      <c r="C8" s="17">
        <v>2.5074106927901778</v>
      </c>
      <c r="D8" s="18">
        <v>277413.84565505001</v>
      </c>
      <c r="E8" s="7">
        <v>9199.8807981135124</v>
      </c>
      <c r="F8" s="7">
        <v>1089.5369080369671</v>
      </c>
      <c r="G8" s="17">
        <v>53.289188754884677</v>
      </c>
    </row>
    <row r="9" spans="1:11" ht="13.5" thickBot="1" x14ac:dyDescent="0.25">
      <c r="A9" s="6">
        <v>1993</v>
      </c>
      <c r="B9" s="7">
        <v>111172.60179100529</v>
      </c>
      <c r="C9" s="17">
        <v>2.5053103177992377</v>
      </c>
      <c r="D9" s="18">
        <v>278521.86632359156</v>
      </c>
      <c r="E9" s="7">
        <v>9038.3459312964023</v>
      </c>
      <c r="F9" s="7">
        <v>1087.6543347213067</v>
      </c>
      <c r="G9" s="17">
        <v>53.911527574788956</v>
      </c>
    </row>
    <row r="10" spans="1:11" ht="13.5" thickBot="1" x14ac:dyDescent="0.25">
      <c r="A10" s="6">
        <v>1994</v>
      </c>
      <c r="B10" s="7">
        <v>111824.46777940908</v>
      </c>
      <c r="C10" s="17">
        <v>2.5209445141686979</v>
      </c>
      <c r="D10" s="18">
        <v>281903.27859833563</v>
      </c>
      <c r="E10" s="7">
        <v>9141.5393140975593</v>
      </c>
      <c r="F10" s="7">
        <v>1097.5560095866465</v>
      </c>
      <c r="G10" s="17">
        <v>54.79929135588003</v>
      </c>
    </row>
    <row r="11" spans="1:11" ht="13.5" thickBot="1" x14ac:dyDescent="0.25">
      <c r="A11" s="6">
        <v>1995</v>
      </c>
      <c r="B11" s="7">
        <v>112139.64669583975</v>
      </c>
      <c r="C11" s="17">
        <v>2.5177897934046394</v>
      </c>
      <c r="D11" s="18">
        <v>282344.05788678763</v>
      </c>
      <c r="E11" s="7">
        <v>9316.6252308611838</v>
      </c>
      <c r="F11" s="7">
        <v>1131.612404227707</v>
      </c>
      <c r="G11" s="17">
        <v>55.23376727226799</v>
      </c>
    </row>
    <row r="12" spans="1:11" ht="13.5" thickBot="1" x14ac:dyDescent="0.25">
      <c r="A12" s="6">
        <v>1996</v>
      </c>
      <c r="B12" s="7">
        <v>112598.10033977336</v>
      </c>
      <c r="C12" s="17">
        <v>2.5088573018046465</v>
      </c>
      <c r="D12" s="18">
        <v>282492.56620677264</v>
      </c>
      <c r="E12" s="7">
        <v>9592.291483351315</v>
      </c>
      <c r="F12" s="7">
        <v>1196.8637305773893</v>
      </c>
      <c r="G12" s="17">
        <v>55.588576394719126</v>
      </c>
    </row>
    <row r="13" spans="1:11" ht="13.5" thickBot="1" x14ac:dyDescent="0.25">
      <c r="A13" s="6">
        <v>1997</v>
      </c>
      <c r="B13" s="7">
        <v>112807.52613146114</v>
      </c>
      <c r="C13" s="17">
        <v>2.5173421681728203</v>
      </c>
      <c r="D13" s="18">
        <v>283975.14241798449</v>
      </c>
      <c r="E13" s="7">
        <v>9816.6883788901559</v>
      </c>
      <c r="F13" s="7">
        <v>1283.9121774390549</v>
      </c>
      <c r="G13" s="17">
        <v>55.612931543330639</v>
      </c>
    </row>
    <row r="14" spans="1:11" ht="13.5" thickBot="1" x14ac:dyDescent="0.25">
      <c r="A14" s="6">
        <v>1998</v>
      </c>
      <c r="B14" s="7">
        <v>113056.83708054225</v>
      </c>
      <c r="C14" s="17">
        <v>2.5262007074400157</v>
      </c>
      <c r="D14" s="18">
        <v>285604.26181379642</v>
      </c>
      <c r="E14" s="7">
        <v>10580.068324307529</v>
      </c>
      <c r="F14" s="7">
        <v>1411.0519418592799</v>
      </c>
      <c r="G14" s="17">
        <v>55.78143903325455</v>
      </c>
    </row>
    <row r="15" spans="1:11" ht="13.5" thickBot="1" x14ac:dyDescent="0.25">
      <c r="A15" s="6">
        <v>1999</v>
      </c>
      <c r="B15" s="7">
        <v>113308.67870426664</v>
      </c>
      <c r="C15" s="17">
        <v>2.5477510764070046</v>
      </c>
      <c r="D15" s="18">
        <v>288682.30813505076</v>
      </c>
      <c r="E15" s="7">
        <v>10861.060996991968</v>
      </c>
      <c r="F15" s="7">
        <v>1565.4882378497318</v>
      </c>
      <c r="G15" s="17">
        <v>56.036037058215257</v>
      </c>
    </row>
    <row r="16" spans="1:11" ht="13.5" thickBot="1" x14ac:dyDescent="0.25">
      <c r="A16" s="6">
        <v>2000</v>
      </c>
      <c r="B16" s="7">
        <v>113708.23465197247</v>
      </c>
      <c r="C16" s="17">
        <v>2.571125003306499</v>
      </c>
      <c r="D16" s="18">
        <v>292358.08519552887</v>
      </c>
      <c r="E16" s="7">
        <v>11172.933796713427</v>
      </c>
      <c r="F16" s="7">
        <v>1793.2067703355012</v>
      </c>
      <c r="G16" s="17">
        <v>56.703467516825668</v>
      </c>
    </row>
    <row r="17" spans="1:7" ht="13.5" thickBot="1" x14ac:dyDescent="0.25">
      <c r="A17" s="6">
        <v>2001</v>
      </c>
      <c r="B17" s="7">
        <v>113825.65790281791</v>
      </c>
      <c r="C17" s="17">
        <v>2.5867818932947282</v>
      </c>
      <c r="D17" s="18">
        <v>294442.15085536934</v>
      </c>
      <c r="E17" s="7">
        <v>11683.294054540625</v>
      </c>
      <c r="F17" s="7">
        <v>1672.980331385724</v>
      </c>
      <c r="G17" s="17">
        <v>57.277801254829463</v>
      </c>
    </row>
    <row r="18" spans="1:7" ht="13.5" thickBot="1" x14ac:dyDescent="0.25">
      <c r="A18" s="6">
        <v>2002</v>
      </c>
      <c r="B18" s="7">
        <v>113690.70631338967</v>
      </c>
      <c r="C18" s="17">
        <v>2.6043271609301013</v>
      </c>
      <c r="D18" s="18">
        <v>296087.79439728806</v>
      </c>
      <c r="E18" s="7">
        <v>11799.210786397336</v>
      </c>
      <c r="F18" s="7">
        <v>1531.6416597140005</v>
      </c>
      <c r="G18" s="17">
        <v>57.960737968132072</v>
      </c>
    </row>
    <row r="19" spans="1:7" ht="13.5" thickBot="1" x14ac:dyDescent="0.25">
      <c r="A19" s="6">
        <v>2003</v>
      </c>
      <c r="B19" s="7">
        <v>113750.68263750366</v>
      </c>
      <c r="C19" s="17">
        <v>2.6164348524003138</v>
      </c>
      <c r="D19" s="18">
        <v>297621.25053709181</v>
      </c>
      <c r="E19" s="7">
        <v>11992.422500779285</v>
      </c>
      <c r="F19" s="7">
        <v>1659.683991560004</v>
      </c>
      <c r="G19" s="17">
        <v>58.860707608965612</v>
      </c>
    </row>
    <row r="20" spans="1:7" ht="13.5" thickBot="1" x14ac:dyDescent="0.25">
      <c r="A20" s="6">
        <v>2004</v>
      </c>
      <c r="B20" s="7">
        <v>113736.96945569842</v>
      </c>
      <c r="C20" s="17">
        <v>2.62208488498006</v>
      </c>
      <c r="D20" s="18">
        <v>298227.98847322556</v>
      </c>
      <c r="E20" s="7">
        <v>12251.126891241496</v>
      </c>
      <c r="F20" s="7">
        <v>1679.81100464937</v>
      </c>
      <c r="G20" s="17">
        <v>59.305207199765597</v>
      </c>
    </row>
    <row r="21" spans="1:7" ht="13.5" thickBot="1" x14ac:dyDescent="0.25">
      <c r="A21" s="6">
        <v>2005</v>
      </c>
      <c r="B21" s="7">
        <v>113585.52148706332</v>
      </c>
      <c r="C21" s="17">
        <v>2.614104818853324</v>
      </c>
      <c r="D21" s="18">
        <v>296924.45907129999</v>
      </c>
      <c r="E21" s="7">
        <v>12520.080045059425</v>
      </c>
      <c r="F21" s="7">
        <v>1821.9387532659493</v>
      </c>
      <c r="G21" s="17">
        <v>59.678237409071059</v>
      </c>
    </row>
    <row r="22" spans="1:7" ht="13.5" thickBot="1" x14ac:dyDescent="0.25">
      <c r="A22" s="6">
        <v>2006</v>
      </c>
      <c r="B22" s="7">
        <v>113709.63262321097</v>
      </c>
      <c r="C22" s="17">
        <v>2.5958053868033857</v>
      </c>
      <c r="D22" s="18">
        <v>295168.07689476502</v>
      </c>
      <c r="E22" s="7">
        <v>13071.945474620761</v>
      </c>
      <c r="F22" s="7">
        <v>1879.3895443276899</v>
      </c>
      <c r="G22" s="17">
        <v>60.135834292698519</v>
      </c>
    </row>
    <row r="23" spans="1:7" ht="13.5" thickBot="1" x14ac:dyDescent="0.25">
      <c r="A23" s="6">
        <v>2007</v>
      </c>
      <c r="B23" s="7">
        <v>113865.34090291627</v>
      </c>
      <c r="C23" s="17">
        <v>2.5809498750164446</v>
      </c>
      <c r="D23" s="18">
        <v>293880.73737208662</v>
      </c>
      <c r="E23" s="7">
        <v>13162.643728760155</v>
      </c>
      <c r="F23" s="7">
        <v>1933.5892126074791</v>
      </c>
      <c r="G23" s="17">
        <v>60.56818342466385</v>
      </c>
    </row>
    <row r="24" spans="1:7" ht="13.5" thickBot="1" x14ac:dyDescent="0.25">
      <c r="A24" s="6">
        <v>2008</v>
      </c>
      <c r="B24" s="7">
        <v>114295.48626676839</v>
      </c>
      <c r="C24" s="17">
        <v>2.5694252350356277</v>
      </c>
      <c r="D24" s="18">
        <v>293673.70666450274</v>
      </c>
      <c r="E24" s="7">
        <v>13124.466691292622</v>
      </c>
      <c r="F24" s="7">
        <v>2020.1762968074388</v>
      </c>
      <c r="G24" s="17">
        <v>60.916072031854483</v>
      </c>
    </row>
    <row r="25" spans="1:7" ht="13.5" thickBot="1" x14ac:dyDescent="0.25">
      <c r="A25" s="6">
        <v>2009</v>
      </c>
      <c r="B25" s="7">
        <v>114181.02004057654</v>
      </c>
      <c r="C25" s="17">
        <v>2.5665907897040801</v>
      </c>
      <c r="D25" s="18">
        <v>293055.95439516072</v>
      </c>
      <c r="E25" s="7">
        <v>12612.532512532915</v>
      </c>
      <c r="F25" s="7">
        <v>1896.0681204062694</v>
      </c>
      <c r="G25" s="17">
        <v>61.385793948274561</v>
      </c>
    </row>
    <row r="26" spans="1:7" ht="13.5" thickBot="1" x14ac:dyDescent="0.25">
      <c r="A26" s="6">
        <v>2010</v>
      </c>
      <c r="B26" s="7">
        <v>114275.19240721523</v>
      </c>
      <c r="C26" s="17">
        <v>2.5659711581399014</v>
      </c>
      <c r="D26" s="18">
        <v>293226.84780780214</v>
      </c>
      <c r="E26" s="7">
        <v>12674.674749927093</v>
      </c>
      <c r="F26" s="7">
        <v>1781.9772708826322</v>
      </c>
      <c r="G26" s="17">
        <v>61.66564014955771</v>
      </c>
    </row>
    <row r="27" spans="1:7" ht="13.5" thickBot="1" x14ac:dyDescent="0.25">
      <c r="A27" s="6">
        <v>2011</v>
      </c>
      <c r="B27" s="7">
        <v>114732.96000163742</v>
      </c>
      <c r="C27" s="17">
        <v>2.5703449600223456</v>
      </c>
      <c r="D27" s="18">
        <v>294903.2854886541</v>
      </c>
      <c r="E27" s="7">
        <v>13043.805767314172</v>
      </c>
      <c r="F27" s="7">
        <v>1641.7666328656996</v>
      </c>
      <c r="G27" s="17">
        <v>61.628936855445893</v>
      </c>
    </row>
    <row r="28" spans="1:7" ht="13.5" thickBot="1" x14ac:dyDescent="0.25">
      <c r="A28" s="6">
        <v>2012</v>
      </c>
      <c r="B28" s="7">
        <v>115244.52914284941</v>
      </c>
      <c r="C28" s="17">
        <v>2.576608891448918</v>
      </c>
      <c r="D28" s="18">
        <v>296940.07848030975</v>
      </c>
      <c r="E28" s="7">
        <v>13692.213301915564</v>
      </c>
      <c r="F28" s="7">
        <v>1674.906405146543</v>
      </c>
      <c r="G28" s="17">
        <v>61.693560765187854</v>
      </c>
    </row>
    <row r="29" spans="1:7" ht="13.5" thickBot="1" x14ac:dyDescent="0.25">
      <c r="A29" s="6">
        <v>2013</v>
      </c>
      <c r="B29" s="7">
        <v>115239.30358027887</v>
      </c>
      <c r="C29" s="17">
        <v>2.5897791621949411</v>
      </c>
      <c r="D29" s="18">
        <v>298444.34707806306</v>
      </c>
      <c r="E29" s="7">
        <v>13816.427973042837</v>
      </c>
      <c r="F29" s="7">
        <v>1709.7012535651563</v>
      </c>
      <c r="G29" s="17">
        <v>62.451522100994218</v>
      </c>
    </row>
    <row r="30" spans="1:7" ht="13.5" thickBot="1" x14ac:dyDescent="0.25">
      <c r="A30" s="6">
        <v>2014</v>
      </c>
      <c r="B30" s="7">
        <v>115586.95994739971</v>
      </c>
      <c r="C30" s="17">
        <v>2.6023681602420323</v>
      </c>
      <c r="D30" s="18">
        <v>300799.82430628408</v>
      </c>
      <c r="E30" s="7">
        <v>14194.718457566923</v>
      </c>
      <c r="F30" s="7">
        <v>1733.4716393821784</v>
      </c>
      <c r="G30" s="17">
        <v>63.281902164376916</v>
      </c>
    </row>
    <row r="31" spans="1:7" ht="13.5" thickBot="1" x14ac:dyDescent="0.25">
      <c r="A31" s="6">
        <v>2015</v>
      </c>
      <c r="B31" s="7">
        <v>116350.11849004222</v>
      </c>
      <c r="C31" s="17">
        <v>2.6046142875171916</v>
      </c>
      <c r="D31" s="18">
        <v>303047.18097348214</v>
      </c>
      <c r="E31" s="7">
        <v>14987.23523285941</v>
      </c>
      <c r="F31" s="7">
        <v>1817.5063211663885</v>
      </c>
      <c r="G31" s="17">
        <v>64.112331416296044</v>
      </c>
    </row>
    <row r="32" spans="1:7" ht="13.5" thickBot="1" x14ac:dyDescent="0.25">
      <c r="A32" s="6">
        <v>2016</v>
      </c>
      <c r="B32" s="7">
        <v>117130.79949099063</v>
      </c>
      <c r="C32" s="17">
        <v>2.6068623534449258</v>
      </c>
      <c r="D32" s="18">
        <v>305343.87162196956</v>
      </c>
      <c r="E32" s="7">
        <v>15823.621188542711</v>
      </c>
      <c r="F32" s="7">
        <v>1943.2165543283957</v>
      </c>
      <c r="G32" s="17">
        <v>64.953099150825949</v>
      </c>
    </row>
    <row r="33" spans="1:7" ht="13.5" thickBot="1" x14ac:dyDescent="0.25">
      <c r="A33" s="6">
        <v>2017</v>
      </c>
      <c r="B33" s="7">
        <v>117860.85109611091</v>
      </c>
      <c r="C33" s="17">
        <v>2.6091123596985049</v>
      </c>
      <c r="D33" s="18">
        <v>307512.20331944805</v>
      </c>
      <c r="E33" s="7">
        <v>16679.858571863246</v>
      </c>
      <c r="F33" s="7">
        <v>2070.506129682049</v>
      </c>
      <c r="G33" s="17">
        <v>65.870788074041414</v>
      </c>
    </row>
    <row r="34" spans="1:7" ht="13.5" thickBot="1" x14ac:dyDescent="0.25">
      <c r="A34" s="6">
        <v>2018</v>
      </c>
      <c r="B34" s="7">
        <v>118566.08817286504</v>
      </c>
      <c r="C34" s="17">
        <v>2.6113643079526399</v>
      </c>
      <c r="D34" s="18">
        <v>309619.2507881854</v>
      </c>
      <c r="E34" s="7">
        <v>17302.702455399267</v>
      </c>
      <c r="F34" s="7">
        <v>2180.9443091327621</v>
      </c>
      <c r="G34" s="17">
        <v>66.866063963686557</v>
      </c>
    </row>
    <row r="35" spans="1:7" ht="13.5" thickBot="1" x14ac:dyDescent="0.25">
      <c r="A35" s="6">
        <v>2019</v>
      </c>
      <c r="B35" s="7">
        <v>119244.80843344079</v>
      </c>
      <c r="C35" s="17">
        <v>2.6136181998834895</v>
      </c>
      <c r="D35" s="18">
        <v>311660.40156326105</v>
      </c>
      <c r="E35" s="7">
        <v>17818.978069784138</v>
      </c>
      <c r="F35" s="7">
        <v>2277.4954621131274</v>
      </c>
      <c r="G35" s="17">
        <v>67.855660301446449</v>
      </c>
    </row>
    <row r="36" spans="1:7" ht="13.5" thickBot="1" x14ac:dyDescent="0.25">
      <c r="A36" s="6">
        <v>2020</v>
      </c>
      <c r="B36" s="7">
        <v>119916.41373553636</v>
      </c>
      <c r="C36" s="17">
        <v>2.6158740371686586</v>
      </c>
      <c r="D36" s="18">
        <v>313686.23332116468</v>
      </c>
      <c r="E36" s="7">
        <v>18328.653676506394</v>
      </c>
      <c r="F36" s="7">
        <v>2372.9411357985473</v>
      </c>
      <c r="G36" s="17">
        <v>68.803515874047292</v>
      </c>
    </row>
    <row r="37" spans="1:7" ht="13.5" thickBot="1" x14ac:dyDescent="0.25">
      <c r="A37" s="6">
        <v>2021</v>
      </c>
      <c r="B37" s="7">
        <v>120591.20413130151</v>
      </c>
      <c r="C37" s="17">
        <v>2.6181318214871996</v>
      </c>
      <c r="D37" s="18">
        <v>315723.66892761912</v>
      </c>
      <c r="E37" s="7">
        <v>18816.769657169294</v>
      </c>
      <c r="F37" s="7">
        <v>2468.3911868567684</v>
      </c>
      <c r="G37" s="17">
        <v>69.700602900365311</v>
      </c>
    </row>
    <row r="38" spans="1:7" ht="13.5" thickBot="1" x14ac:dyDescent="0.25">
      <c r="A38" s="6">
        <v>2022</v>
      </c>
      <c r="B38" s="7">
        <v>121255.32105324318</v>
      </c>
      <c r="C38" s="17">
        <v>2.6203915545196153</v>
      </c>
      <c r="D38" s="18">
        <v>317736.41922848293</v>
      </c>
      <c r="E38" s="7">
        <v>19348.120924574407</v>
      </c>
      <c r="F38" s="7">
        <v>2563.1493946904102</v>
      </c>
      <c r="G38" s="17">
        <v>70.573841639669439</v>
      </c>
    </row>
    <row r="39" spans="1:7" ht="13.5" thickBot="1" x14ac:dyDescent="0.25">
      <c r="A39" s="6">
        <v>2023</v>
      </c>
      <c r="B39" s="7">
        <v>121932.39676376726</v>
      </c>
      <c r="C39" s="17">
        <v>2.6226532379478562</v>
      </c>
      <c r="D39" s="18">
        <v>319786.39518323692</v>
      </c>
      <c r="E39" s="7">
        <v>19947.196107944164</v>
      </c>
      <c r="F39" s="7">
        <v>2674.0403174331886</v>
      </c>
      <c r="G39" s="17">
        <v>71.444065944313621</v>
      </c>
    </row>
    <row r="40" spans="1:7" ht="13.5" thickBot="1" x14ac:dyDescent="0.25">
      <c r="A40" s="6">
        <v>2024</v>
      </c>
      <c r="B40" s="7">
        <v>122626.9889211438</v>
      </c>
      <c r="C40" s="17">
        <v>2.6249168734553279</v>
      </c>
      <c r="D40" s="18">
        <v>321885.65236012993</v>
      </c>
      <c r="E40" s="7">
        <v>20609.810002522445</v>
      </c>
      <c r="F40" s="7">
        <v>2786.9948345243761</v>
      </c>
      <c r="G40" s="17">
        <v>72.31686889209557</v>
      </c>
    </row>
    <row r="41" spans="1:7" ht="13.5" thickBot="1" x14ac:dyDescent="0.25">
      <c r="A41" s="6">
        <v>2025</v>
      </c>
      <c r="B41" s="7">
        <v>123310.83245795658</v>
      </c>
      <c r="C41" s="17">
        <v>2.6271824627268883</v>
      </c>
      <c r="D41" s="18">
        <v>323960.05649779708</v>
      </c>
      <c r="E41" s="7">
        <v>21241.807170742653</v>
      </c>
      <c r="F41" s="7">
        <v>2909.4430545324949</v>
      </c>
      <c r="G41" s="17">
        <v>73.211083429898935</v>
      </c>
    </row>
    <row r="42" spans="1:7" ht="13.5" thickBot="1" x14ac:dyDescent="0.25">
      <c r="A42" s="6">
        <v>2026</v>
      </c>
      <c r="B42" s="7">
        <v>123977.60954980779</v>
      </c>
      <c r="C42" s="17">
        <v>2.6294500074488476</v>
      </c>
      <c r="D42" s="18">
        <v>325992.92635423242</v>
      </c>
      <c r="E42" s="7">
        <v>21913.522978494806</v>
      </c>
      <c r="F42" s="7">
        <v>3032.6157474720876</v>
      </c>
      <c r="G42" s="17">
        <v>74.117934050629287</v>
      </c>
    </row>
    <row r="43" spans="1:7" ht="14.1" customHeight="1" x14ac:dyDescent="0.2">
      <c r="A43" s="4"/>
    </row>
    <row r="44" spans="1:7" ht="15.75" x14ac:dyDescent="0.25">
      <c r="A44" s="21" t="s">
        <v>26</v>
      </c>
      <c r="B44" s="21"/>
      <c r="C44" s="21"/>
      <c r="D44" s="21"/>
      <c r="E44" s="21"/>
      <c r="F44" s="21"/>
      <c r="G44" s="21"/>
    </row>
    <row r="45" spans="1:7" x14ac:dyDescent="0.2">
      <c r="A45" s="8" t="s">
        <v>27</v>
      </c>
      <c r="B45" s="13">
        <f>EXP((LN(B16/B6)/10))-1</f>
        <v>5.0952429184631942E-3</v>
      </c>
      <c r="C45" s="13">
        <f t="shared" ref="C45:G45" si="0">EXP((LN(C16/C6)/10))-1</f>
        <v>2.8398747105298217E-3</v>
      </c>
      <c r="D45" s="13">
        <f t="shared" si="0"/>
        <v>7.9495874805013411E-3</v>
      </c>
      <c r="E45" s="13">
        <f t="shared" si="0"/>
        <v>1.9430853330461018E-2</v>
      </c>
      <c r="F45" s="13">
        <f t="shared" si="0"/>
        <v>4.3809892715341858E-2</v>
      </c>
      <c r="G45" s="13">
        <f t="shared" si="0"/>
        <v>1.1226954230124875E-2</v>
      </c>
    </row>
    <row r="46" spans="1:7" x14ac:dyDescent="0.2">
      <c r="A46" s="8" t="s">
        <v>28</v>
      </c>
      <c r="B46" s="13">
        <f>EXP((LN(B29/B16)/13))-1</f>
        <v>1.0293790221012067E-3</v>
      </c>
      <c r="C46" s="13">
        <f t="shared" ref="C46:G46" si="1">EXP((LN(C29/C16)/13))-1</f>
        <v>5.5623609673460805E-4</v>
      </c>
      <c r="D46" s="13">
        <f t="shared" si="1"/>
        <v>1.5861876966052346E-3</v>
      </c>
      <c r="E46" s="13">
        <f t="shared" si="1"/>
        <v>1.6469856187301124E-2</v>
      </c>
      <c r="F46" s="13">
        <f t="shared" si="1"/>
        <v>-3.6615002324072998E-3</v>
      </c>
      <c r="G46" s="13">
        <f t="shared" si="1"/>
        <v>7.4549775454895162E-3</v>
      </c>
    </row>
    <row r="47" spans="1:7" x14ac:dyDescent="0.2">
      <c r="A47" s="8" t="s">
        <v>29</v>
      </c>
      <c r="B47" s="13">
        <f>EXP((LN(B31/B29)/2))-1</f>
        <v>4.8080422961458424E-3</v>
      </c>
      <c r="C47" s="13">
        <f t="shared" ref="C47:G47" si="2">EXP((LN(C31/C29)/2))-1</f>
        <v>2.8600779991989622E-3</v>
      </c>
      <c r="D47" s="13">
        <f t="shared" si="2"/>
        <v>7.6818716713351609E-3</v>
      </c>
      <c r="E47" s="13">
        <f t="shared" si="2"/>
        <v>4.1508630897587162E-2</v>
      </c>
      <c r="F47" s="13">
        <f t="shared" si="2"/>
        <v>3.1045544689272786E-2</v>
      </c>
      <c r="G47" s="13">
        <f t="shared" si="2"/>
        <v>1.3209542126450868E-2</v>
      </c>
    </row>
    <row r="48" spans="1:7" x14ac:dyDescent="0.2">
      <c r="A48" s="16" t="s">
        <v>68</v>
      </c>
      <c r="B48" s="13">
        <f>EXP((LN(B42/B29)/13))-1</f>
        <v>5.638151358033916E-3</v>
      </c>
      <c r="C48" s="13">
        <f t="shared" ref="C48:G48" si="3">EXP((LN(C42/C29)/13))-1</f>
        <v>1.1700759409722927E-3</v>
      </c>
      <c r="D48" s="13">
        <f t="shared" si="3"/>
        <v>6.814824364261618E-3</v>
      </c>
      <c r="E48" s="13">
        <f t="shared" si="3"/>
        <v>3.6117373254190399E-2</v>
      </c>
      <c r="F48" s="13">
        <f t="shared" si="3"/>
        <v>4.5071333326567098E-2</v>
      </c>
      <c r="G48" s="13">
        <f t="shared" si="3"/>
        <v>1.3261542835378837E-2</v>
      </c>
    </row>
    <row r="49" spans="1:1" ht="14.1" customHeight="1" x14ac:dyDescent="0.2">
      <c r="A49" s="4"/>
    </row>
  </sheetData>
  <mergeCells count="4">
    <mergeCell ref="A1:G1"/>
    <mergeCell ref="A3:G3"/>
    <mergeCell ref="A44:G44"/>
    <mergeCell ref="A2:K2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80" workbookViewId="0">
      <selection activeCell="D9" sqref="D9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5" ht="15.95" customHeight="1" x14ac:dyDescent="0.25">
      <c r="A1" s="20" t="s">
        <v>65</v>
      </c>
      <c r="B1" s="20"/>
      <c r="C1" s="20"/>
      <c r="D1" s="20"/>
    </row>
    <row r="2" spans="1:5" ht="15.75" x14ac:dyDescent="0.25">
      <c r="A2" s="23" t="s">
        <v>70</v>
      </c>
      <c r="B2" s="20"/>
      <c r="C2" s="20"/>
      <c r="D2" s="20"/>
    </row>
    <row r="3" spans="1:5" ht="15.75" x14ac:dyDescent="0.25">
      <c r="A3" s="20" t="s">
        <v>66</v>
      </c>
      <c r="B3" s="20"/>
      <c r="C3" s="20"/>
      <c r="D3" s="20"/>
    </row>
    <row r="4" spans="1:5" ht="14.1" customHeight="1" thickBot="1" x14ac:dyDescent="0.25">
      <c r="A4" s="4"/>
    </row>
    <row r="5" spans="1:5" ht="13.5" thickBot="1" x14ac:dyDescent="0.25">
      <c r="A5" s="5" t="s">
        <v>13</v>
      </c>
      <c r="B5" s="5" t="s">
        <v>14</v>
      </c>
      <c r="C5" s="5" t="s">
        <v>16</v>
      </c>
      <c r="D5" s="5" t="s">
        <v>67</v>
      </c>
      <c r="E5" s="19" t="s">
        <v>20</v>
      </c>
    </row>
    <row r="6" spans="1:5" ht="13.5" thickBot="1" x14ac:dyDescent="0.25">
      <c r="A6" s="6">
        <v>1990</v>
      </c>
      <c r="B6" s="12">
        <v>14.091982660740818</v>
      </c>
      <c r="C6" s="12">
        <v>14.330782279995477</v>
      </c>
      <c r="D6" s="12">
        <v>12.506641430603143</v>
      </c>
      <c r="E6" s="12">
        <v>15.526320968287219</v>
      </c>
    </row>
    <row r="7" spans="1:5" ht="13.5" thickBot="1" x14ac:dyDescent="0.25">
      <c r="A7" s="6">
        <v>1991</v>
      </c>
      <c r="B7" s="12">
        <v>13.700274631580459</v>
      </c>
      <c r="C7" s="12">
        <v>13.979839723753274</v>
      </c>
      <c r="D7" s="12">
        <v>11.998876859314791</v>
      </c>
      <c r="E7" s="12">
        <v>15.696614025393917</v>
      </c>
    </row>
    <row r="8" spans="1:5" ht="13.5" thickBot="1" x14ac:dyDescent="0.25">
      <c r="A8" s="6">
        <v>1992</v>
      </c>
      <c r="B8" s="12">
        <v>13.95722486653783</v>
      </c>
      <c r="C8" s="12">
        <v>14.316469818134216</v>
      </c>
      <c r="D8" s="12">
        <v>12.337167407723351</v>
      </c>
      <c r="E8" s="12">
        <v>15.82354594726317</v>
      </c>
    </row>
    <row r="9" spans="1:5" ht="13.5" thickBot="1" x14ac:dyDescent="0.25">
      <c r="A9" s="6">
        <v>1993</v>
      </c>
      <c r="B9" s="12">
        <v>14.203970780289874</v>
      </c>
      <c r="C9" s="12">
        <v>14.629657731418073</v>
      </c>
      <c r="D9" s="12">
        <v>12.680608604016589</v>
      </c>
      <c r="E9" s="12">
        <v>16.291961854601364</v>
      </c>
    </row>
    <row r="10" spans="1:5" ht="13.5" thickBot="1" x14ac:dyDescent="0.25">
      <c r="A10" s="6">
        <v>1994</v>
      </c>
      <c r="B10" s="12">
        <v>14.328969753759317</v>
      </c>
      <c r="C10" s="12">
        <v>15.033671015413915</v>
      </c>
      <c r="D10" s="12">
        <v>13.104102886560792</v>
      </c>
      <c r="E10" s="12">
        <v>15.912700099766896</v>
      </c>
    </row>
    <row r="11" spans="1:5" ht="13.5" thickBot="1" x14ac:dyDescent="0.25">
      <c r="A11" s="6">
        <v>1995</v>
      </c>
      <c r="B11" s="12">
        <v>13.980988703383852</v>
      </c>
      <c r="C11" s="12">
        <v>14.606885136848259</v>
      </c>
      <c r="D11" s="12">
        <v>12.468178315545648</v>
      </c>
      <c r="E11" s="12">
        <v>16.461337511231282</v>
      </c>
    </row>
    <row r="12" spans="1:5" ht="13.5" thickBot="1" x14ac:dyDescent="0.25">
      <c r="A12" s="6">
        <v>1996</v>
      </c>
      <c r="B12" s="12">
        <v>13.462383874386935</v>
      </c>
      <c r="C12" s="12">
        <v>14.231998917541825</v>
      </c>
      <c r="D12" s="12">
        <v>12.560770197260595</v>
      </c>
      <c r="E12" s="12">
        <v>14.957830255149849</v>
      </c>
    </row>
    <row r="13" spans="1:5" ht="13.5" thickBot="1" x14ac:dyDescent="0.25">
      <c r="A13" s="6">
        <v>1997</v>
      </c>
      <c r="B13" s="12">
        <v>13.492630915464703</v>
      </c>
      <c r="C13" s="12">
        <v>14.203289195560446</v>
      </c>
      <c r="D13" s="12">
        <v>11.939839167288087</v>
      </c>
      <c r="E13" s="12">
        <v>13.906918685690963</v>
      </c>
    </row>
    <row r="14" spans="1:5" ht="13.5" thickBot="1" x14ac:dyDescent="0.25">
      <c r="A14" s="6">
        <v>1998</v>
      </c>
      <c r="B14" s="12">
        <v>13.730435589439212</v>
      </c>
      <c r="C14" s="12">
        <v>14.484005016842733</v>
      </c>
      <c r="D14" s="12">
        <v>12.089967996121137</v>
      </c>
      <c r="E14" s="12">
        <v>14.015606558555017</v>
      </c>
    </row>
    <row r="15" spans="1:5" ht="13.5" thickBot="1" x14ac:dyDescent="0.25">
      <c r="A15" s="6">
        <v>1999</v>
      </c>
      <c r="B15" s="12">
        <v>14.548624059192854</v>
      </c>
      <c r="C15" s="12">
        <v>15.28994350179812</v>
      </c>
      <c r="D15" s="12">
        <v>12.669182375541322</v>
      </c>
      <c r="E15" s="12">
        <v>12.762541700476241</v>
      </c>
    </row>
    <row r="16" spans="1:5" ht="13.5" thickBot="1" x14ac:dyDescent="0.25">
      <c r="A16" s="6">
        <v>2000</v>
      </c>
      <c r="B16" s="12">
        <v>15.485132506481056</v>
      </c>
      <c r="C16" s="12">
        <v>16.014284574019321</v>
      </c>
      <c r="D16" s="12">
        <v>13.078260739898907</v>
      </c>
      <c r="E16" s="12">
        <v>12.183687203193584</v>
      </c>
    </row>
    <row r="17" spans="1:5" ht="13.5" thickBot="1" x14ac:dyDescent="0.25">
      <c r="A17" s="6">
        <v>2001</v>
      </c>
      <c r="B17" s="12">
        <v>14.478632300248192</v>
      </c>
      <c r="C17" s="12">
        <v>15.106738772275834</v>
      </c>
      <c r="D17" s="12">
        <v>12.414415399345891</v>
      </c>
      <c r="E17" s="12">
        <v>14.811809926398398</v>
      </c>
    </row>
    <row r="18" spans="1:5" ht="13.5" thickBot="1" x14ac:dyDescent="0.25">
      <c r="A18" s="6">
        <v>2002</v>
      </c>
      <c r="B18" s="12">
        <v>14.695187004796736</v>
      </c>
      <c r="C18" s="12">
        <v>15.038055185245268</v>
      </c>
      <c r="D18" s="12">
        <v>13.090952077929243</v>
      </c>
      <c r="E18" s="12">
        <v>15.463845888988612</v>
      </c>
    </row>
    <row r="19" spans="1:5" ht="13.5" thickBot="1" x14ac:dyDescent="0.25">
      <c r="A19" s="6">
        <v>2003</v>
      </c>
      <c r="B19" s="12">
        <v>17.185988137684664</v>
      </c>
      <c r="C19" s="12">
        <v>17.961794881656708</v>
      </c>
      <c r="D19" s="12">
        <v>14.030892878413935</v>
      </c>
      <c r="E19" s="12">
        <v>14.960686936508221</v>
      </c>
    </row>
    <row r="20" spans="1:5" ht="13.5" thickBot="1" x14ac:dyDescent="0.25">
      <c r="A20" s="6">
        <v>2004</v>
      </c>
      <c r="B20" s="12">
        <v>15.714517826354891</v>
      </c>
      <c r="C20" s="12">
        <v>17.41796115175087</v>
      </c>
      <c r="D20" s="12">
        <v>12.833125005047689</v>
      </c>
      <c r="E20" s="12">
        <v>12.881578715898808</v>
      </c>
    </row>
    <row r="21" spans="1:5" ht="13.5" thickBot="1" x14ac:dyDescent="0.25">
      <c r="A21" s="6">
        <v>2005</v>
      </c>
      <c r="B21" s="12">
        <v>15.004567774581506</v>
      </c>
      <c r="C21" s="12">
        <v>15.635265593047981</v>
      </c>
      <c r="D21" s="12">
        <v>13.085024423482738</v>
      </c>
      <c r="E21" s="12">
        <v>12.507561809289918</v>
      </c>
    </row>
    <row r="22" spans="1:5" ht="13.5" thickBot="1" x14ac:dyDescent="0.25">
      <c r="A22" s="6">
        <v>2006</v>
      </c>
      <c r="B22" s="12">
        <v>15.490608000283304</v>
      </c>
      <c r="C22" s="12">
        <v>15.673138441493608</v>
      </c>
      <c r="D22" s="12">
        <v>13.625651864150054</v>
      </c>
      <c r="E22" s="12">
        <v>14.39306752374724</v>
      </c>
    </row>
    <row r="23" spans="1:5" ht="13.5" thickBot="1" x14ac:dyDescent="0.25">
      <c r="A23" s="6">
        <v>2007</v>
      </c>
      <c r="B23" s="12">
        <v>15.369160218435221</v>
      </c>
      <c r="C23" s="12">
        <v>16.957290864825449</v>
      </c>
      <c r="D23" s="12">
        <v>13.797854733025822</v>
      </c>
      <c r="E23" s="12">
        <v>13.615623471978889</v>
      </c>
    </row>
    <row r="24" spans="1:5" ht="13.5" thickBot="1" x14ac:dyDescent="0.25">
      <c r="A24" s="6">
        <v>2008</v>
      </c>
      <c r="B24" s="12">
        <v>16.053163593571185</v>
      </c>
      <c r="C24" s="12">
        <v>17.664115929298706</v>
      </c>
      <c r="D24" s="12">
        <v>13.961836786545129</v>
      </c>
      <c r="E24" s="12">
        <v>12.636353741459857</v>
      </c>
    </row>
    <row r="25" spans="1:5" ht="13.5" thickBot="1" x14ac:dyDescent="0.25">
      <c r="A25" s="6">
        <v>2009</v>
      </c>
      <c r="B25" s="12">
        <v>15.840061820869037</v>
      </c>
      <c r="C25" s="12">
        <v>14.622266973270799</v>
      </c>
      <c r="D25" s="12">
        <v>14.705205980471998</v>
      </c>
      <c r="E25" s="12">
        <v>14.029743022411788</v>
      </c>
    </row>
    <row r="26" spans="1:5" ht="13.5" thickBot="1" x14ac:dyDescent="0.25">
      <c r="A26" s="6">
        <v>2010</v>
      </c>
      <c r="B26" s="12">
        <v>15.840061820869037</v>
      </c>
      <c r="C26" s="12">
        <v>14.622266973270799</v>
      </c>
      <c r="D26" s="12">
        <v>14.705205980471995</v>
      </c>
      <c r="E26" s="12">
        <v>14.029743022411788</v>
      </c>
    </row>
    <row r="27" spans="1:5" ht="13.5" thickBot="1" x14ac:dyDescent="0.25">
      <c r="A27" s="6">
        <v>2011</v>
      </c>
      <c r="B27" s="12">
        <v>15.886921205403118</v>
      </c>
      <c r="C27" s="12">
        <v>14.951514578657662</v>
      </c>
      <c r="D27" s="12">
        <v>14.033611622956698</v>
      </c>
      <c r="E27" s="12">
        <v>14.029743022411788</v>
      </c>
    </row>
    <row r="28" spans="1:5" ht="13.5" thickBot="1" x14ac:dyDescent="0.25">
      <c r="A28" s="6">
        <v>2012</v>
      </c>
      <c r="B28" s="12">
        <v>14.846</v>
      </c>
      <c r="C28" s="12">
        <v>14.285999999999998</v>
      </c>
      <c r="D28" s="12">
        <v>12.706999999999999</v>
      </c>
      <c r="E28" s="12">
        <v>14.029743022411788</v>
      </c>
    </row>
    <row r="29" spans="1:5" ht="13.5" thickBot="1" x14ac:dyDescent="0.25">
      <c r="A29" s="6">
        <v>2013</v>
      </c>
      <c r="B29" s="12">
        <v>14.99</v>
      </c>
      <c r="C29" s="12">
        <v>14.249999999999998</v>
      </c>
      <c r="D29" s="12">
        <v>13.419</v>
      </c>
      <c r="E29" s="12">
        <v>15.099808168188956</v>
      </c>
    </row>
    <row r="30" spans="1:5" ht="13.5" thickBot="1" x14ac:dyDescent="0.25">
      <c r="A30" s="6">
        <v>2014</v>
      </c>
      <c r="B30" s="12">
        <v>15.559620000000001</v>
      </c>
      <c r="C30" s="12">
        <v>14.791499999999999</v>
      </c>
      <c r="D30" s="12">
        <v>13.928922000000002</v>
      </c>
      <c r="E30" s="12">
        <v>15.673600878580137</v>
      </c>
    </row>
    <row r="31" spans="1:5" ht="13.5" thickBot="1" x14ac:dyDescent="0.25">
      <c r="A31" s="6">
        <v>2015</v>
      </c>
      <c r="B31" s="12">
        <v>14.831173370786518</v>
      </c>
      <c r="C31" s="12">
        <v>14.09901404494382</v>
      </c>
      <c r="D31" s="12">
        <v>13.276818910112361</v>
      </c>
      <c r="E31" s="12">
        <v>14.939818065912528</v>
      </c>
    </row>
    <row r="32" spans="1:5" ht="13.5" thickBot="1" x14ac:dyDescent="0.25">
      <c r="A32" s="6">
        <v>2016</v>
      </c>
      <c r="B32" s="12">
        <v>14.821460749063675</v>
      </c>
      <c r="C32" s="12">
        <v>14.089780898876407</v>
      </c>
      <c r="D32" s="12">
        <v>13.268124202247195</v>
      </c>
      <c r="E32" s="12">
        <v>14.930034295076963</v>
      </c>
    </row>
    <row r="33" spans="1:5" ht="13.5" thickBot="1" x14ac:dyDescent="0.25">
      <c r="A33" s="6">
        <v>2017</v>
      </c>
      <c r="B33" s="12">
        <v>15.151689887640453</v>
      </c>
      <c r="C33" s="12">
        <v>14.403707865168542</v>
      </c>
      <c r="D33" s="12">
        <v>13.563744269662925</v>
      </c>
      <c r="E33" s="12">
        <v>15.262682503486278</v>
      </c>
    </row>
    <row r="34" spans="1:5" ht="13.5" thickBot="1" x14ac:dyDescent="0.25">
      <c r="A34" s="6">
        <v>2018</v>
      </c>
      <c r="B34" s="12">
        <v>15.365367565543078</v>
      </c>
      <c r="C34" s="12">
        <v>14.60683707865169</v>
      </c>
      <c r="D34" s="12">
        <v>13.755027842696634</v>
      </c>
      <c r="E34" s="12">
        <v>15.47792546186878</v>
      </c>
    </row>
    <row r="35" spans="1:5" ht="13.5" thickBot="1" x14ac:dyDescent="0.25">
      <c r="A35" s="6">
        <v>2019</v>
      </c>
      <c r="B35" s="12">
        <v>15.559620000000008</v>
      </c>
      <c r="C35" s="12">
        <v>14.791500000000006</v>
      </c>
      <c r="D35" s="12">
        <v>13.928922000000005</v>
      </c>
      <c r="E35" s="12">
        <v>15.673600878580144</v>
      </c>
    </row>
    <row r="36" spans="1:5" ht="13.5" thickBot="1" x14ac:dyDescent="0.25">
      <c r="A36" s="6">
        <v>2020</v>
      </c>
      <c r="B36" s="12">
        <v>15.579045243445698</v>
      </c>
      <c r="C36" s="12">
        <v>14.809966292134835</v>
      </c>
      <c r="D36" s="12">
        <v>13.946311415730339</v>
      </c>
      <c r="E36" s="12">
        <v>15.693168420251277</v>
      </c>
    </row>
    <row r="37" spans="1:5" ht="13.5" thickBot="1" x14ac:dyDescent="0.25">
      <c r="A37" s="6">
        <v>2021</v>
      </c>
      <c r="B37" s="12">
        <v>15.647033595505626</v>
      </c>
      <c r="C37" s="12">
        <v>14.874598314606747</v>
      </c>
      <c r="D37" s="12">
        <v>14.007174370786521</v>
      </c>
      <c r="E37" s="12">
        <v>15.761654816100256</v>
      </c>
    </row>
    <row r="38" spans="1:5" ht="13.5" thickBot="1" x14ac:dyDescent="0.25">
      <c r="A38" s="6">
        <v>2022</v>
      </c>
      <c r="B38" s="12">
        <v>15.705309325842705</v>
      </c>
      <c r="C38" s="12">
        <v>14.929997191011243</v>
      </c>
      <c r="D38" s="12">
        <v>14.059342617977533</v>
      </c>
      <c r="E38" s="12">
        <v>15.820357441113666</v>
      </c>
    </row>
    <row r="39" spans="1:5" ht="13.5" thickBot="1" x14ac:dyDescent="0.25">
      <c r="A39" s="6">
        <v>2023</v>
      </c>
      <c r="B39" s="12">
        <v>15.783010299625479</v>
      </c>
      <c r="C39" s="12">
        <v>15.00386235955057</v>
      </c>
      <c r="D39" s="12">
        <v>14.128900280898883</v>
      </c>
      <c r="E39" s="12">
        <v>15.898627607798213</v>
      </c>
    </row>
    <row r="40" spans="1:5" ht="13.5" thickBot="1" x14ac:dyDescent="0.25">
      <c r="A40" s="6">
        <v>2024</v>
      </c>
      <c r="B40" s="12">
        <v>15.899561760299635</v>
      </c>
      <c r="C40" s="12">
        <v>15.114660112359559</v>
      </c>
      <c r="D40" s="12">
        <v>14.233236775280904</v>
      </c>
      <c r="E40" s="12">
        <v>16.016032857825028</v>
      </c>
    </row>
    <row r="41" spans="1:5" ht="13.5" thickBot="1" x14ac:dyDescent="0.25">
      <c r="A41" s="6">
        <v>2025</v>
      </c>
      <c r="B41" s="12">
        <v>15.977262734082407</v>
      </c>
      <c r="C41" s="12">
        <v>15.188525280898885</v>
      </c>
      <c r="D41" s="12">
        <v>14.302794438202254</v>
      </c>
      <c r="E41" s="12">
        <v>16.094303024509575</v>
      </c>
    </row>
    <row r="42" spans="1:5" ht="13.5" thickBot="1" x14ac:dyDescent="0.25">
      <c r="A42" s="6">
        <v>2026</v>
      </c>
      <c r="B42" s="12">
        <v>16.055343431622212</v>
      </c>
      <c r="C42" s="12">
        <v>15.26275142765954</v>
      </c>
      <c r="D42" s="12">
        <v>14.372692028614972</v>
      </c>
      <c r="E42" s="12">
        <v>16.172955696590257</v>
      </c>
    </row>
    <row r="43" spans="1:5" ht="14.1" customHeight="1" x14ac:dyDescent="0.2">
      <c r="A43" s="4"/>
    </row>
    <row r="44" spans="1:5" ht="15.75" x14ac:dyDescent="0.25">
      <c r="A44" s="21" t="s">
        <v>26</v>
      </c>
      <c r="B44" s="21"/>
      <c r="C44" s="21"/>
      <c r="D44" s="21"/>
    </row>
    <row r="45" spans="1:5" x14ac:dyDescent="0.2">
      <c r="A45" s="8" t="s">
        <v>27</v>
      </c>
      <c r="B45" s="13">
        <f>EXP((LN(B16/B6)/10))-1</f>
        <v>9.4720122752496305E-3</v>
      </c>
      <c r="C45" s="13">
        <f t="shared" ref="C45:E45" si="0">EXP((LN(C16/C6)/10))-1</f>
        <v>1.1169041068679109E-2</v>
      </c>
      <c r="D45" s="13">
        <f t="shared" si="0"/>
        <v>4.4791564238280124E-3</v>
      </c>
      <c r="E45" s="13">
        <f t="shared" si="0"/>
        <v>-2.3952354667230114E-2</v>
      </c>
    </row>
    <row r="46" spans="1:5" x14ac:dyDescent="0.2">
      <c r="A46" s="8" t="s">
        <v>28</v>
      </c>
      <c r="B46" s="13">
        <f>EXP((LN(B29/B16)/13))-1</f>
        <v>-2.4966518875330079E-3</v>
      </c>
      <c r="C46" s="13">
        <f t="shared" ref="C46:E46" si="1">EXP((LN(C29/C16)/13))-1</f>
        <v>-8.9385959379958413E-3</v>
      </c>
      <c r="D46" s="13">
        <f t="shared" si="1"/>
        <v>1.980439013761659E-3</v>
      </c>
      <c r="E46" s="13">
        <f t="shared" si="1"/>
        <v>1.6643453441848921E-2</v>
      </c>
    </row>
    <row r="47" spans="1:5" x14ac:dyDescent="0.2">
      <c r="A47" s="8" t="s">
        <v>29</v>
      </c>
      <c r="B47" s="13">
        <f>EXP((LN(B31/B29)/2))-1</f>
        <v>-5.3118607412560026E-3</v>
      </c>
      <c r="C47" s="13">
        <f t="shared" ref="C47:E47" si="2">EXP((LN(C31/C29)/2))-1</f>
        <v>-5.3118607412558916E-3</v>
      </c>
      <c r="D47" s="13">
        <f t="shared" si="2"/>
        <v>-5.3118607412560026E-3</v>
      </c>
      <c r="E47" s="13">
        <f t="shared" si="2"/>
        <v>-5.3118607412558916E-3</v>
      </c>
    </row>
    <row r="48" spans="1:5" x14ac:dyDescent="0.2">
      <c r="A48" s="16" t="s">
        <v>68</v>
      </c>
      <c r="B48" s="13">
        <f>EXP((LN(B42/B29)/13))-1</f>
        <v>5.2953871190835056E-3</v>
      </c>
      <c r="C48" s="13">
        <f t="shared" ref="C48:E48" si="3">EXP((LN(C42/C29)/13))-1</f>
        <v>5.2953871190835056E-3</v>
      </c>
      <c r="D48" s="13">
        <f t="shared" si="3"/>
        <v>5.2953871190832835E-3</v>
      </c>
      <c r="E48" s="13">
        <f t="shared" si="3"/>
        <v>5.2953871190832835E-3</v>
      </c>
    </row>
    <row r="49" spans="1:1" ht="14.1" customHeight="1" x14ac:dyDescent="0.2">
      <c r="A49" s="4"/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Z5JXHV6S7NA6-3-72637</_dlc_DocId>
    <_dlc_DocIdUrl xmlns="8eef3743-c7b3-4cbe-8837-b6e805be353c">
      <Url>http://efilingspinternal/_layouts/DocIdRedir.aspx?ID=Z5JXHV6S7NA6-3-72637</Url>
      <Description>Z5JXHV6S7NA6-3-72637</Description>
    </_dlc_DocIdUrl>
  </documentManagement>
</p:properties>
</file>

<file path=customXml/itemProps1.xml><?xml version="1.0" encoding="utf-8"?>
<ds:datastoreItem xmlns:ds="http://schemas.openxmlformats.org/officeDocument/2006/customXml" ds:itemID="{EC92950C-1AD3-48AA-BC1A-4AC209FC9C86}"/>
</file>

<file path=customXml/itemProps2.xml><?xml version="1.0" encoding="utf-8"?>
<ds:datastoreItem xmlns:ds="http://schemas.openxmlformats.org/officeDocument/2006/customXml" ds:itemID="{8B0DDF69-207A-47A0-B232-C123DE099376}"/>
</file>

<file path=customXml/itemProps3.xml><?xml version="1.0" encoding="utf-8"?>
<ds:datastoreItem xmlns:ds="http://schemas.openxmlformats.org/officeDocument/2006/customXml" ds:itemID="{D8F21E26-3E89-40D3-85FC-B2D9E4B28EC8}"/>
</file>

<file path=customXml/itemProps4.xml><?xml version="1.0" encoding="utf-8"?>
<ds:datastoreItem xmlns:ds="http://schemas.openxmlformats.org/officeDocument/2006/customXml" ds:itemID="{06206747-A152-445C-BD83-D568465AAB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BUGL Planning Area </dc:title>
  <cp:lastModifiedBy>agough</cp:lastModifiedBy>
  <dcterms:created xsi:type="dcterms:W3CDTF">2014-11-20T23:26:49Z</dcterms:created>
  <dcterms:modified xsi:type="dcterms:W3CDTF">2015-05-28T17:43:04Z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f4433cdf-b58d-446e-9324-d55ebf4cf7d9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http://efilingspinternal/PendingDocuments/15-IEPR-03/20150602T093853_BUGL_Highxlsx.xlsx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559700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