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25725"/>
</workbook>
</file>

<file path=xl/calcChain.xml><?xml version="1.0" encoding="utf-8"?>
<calcChain xmlns="http://schemas.openxmlformats.org/spreadsheetml/2006/main">
  <c r="E48" i="9"/>
  <c r="D48"/>
  <c r="C48"/>
  <c r="B48"/>
  <c r="E47"/>
  <c r="D47"/>
  <c r="C47"/>
  <c r="B47"/>
  <c r="E46"/>
  <c r="D46"/>
  <c r="C46"/>
  <c r="B46"/>
  <c r="E45"/>
  <c r="D45"/>
  <c r="C45"/>
  <c r="B45"/>
  <c r="G48" i="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2" i="7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2"/>
  <c r="F12"/>
  <c r="E12"/>
  <c r="D12"/>
  <c r="C12"/>
  <c r="B12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6"/>
  <c r="F6"/>
  <c r="E6"/>
  <c r="D6"/>
  <c r="C6"/>
  <c r="B6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I50" i="5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D48"/>
  <c r="C48"/>
  <c r="B48"/>
  <c r="I47"/>
  <c r="H47"/>
  <c r="D47"/>
  <c r="C47"/>
  <c r="B47"/>
  <c r="H48" i="4"/>
  <c r="G48"/>
  <c r="F48"/>
  <c r="E48"/>
  <c r="D48"/>
  <c r="C48"/>
  <c r="B48"/>
  <c r="H47"/>
  <c r="G47"/>
  <c r="F47"/>
  <c r="E47"/>
  <c r="D47"/>
  <c r="C47"/>
  <c r="B47"/>
  <c r="H46"/>
  <c r="G46"/>
  <c r="F46"/>
  <c r="D46"/>
  <c r="C46"/>
  <c r="B46"/>
  <c r="H45"/>
  <c r="D45"/>
  <c r="C45"/>
  <c r="B45"/>
  <c r="I50" i="3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K51" i="2"/>
  <c r="K50"/>
  <c r="K49"/>
  <c r="K48"/>
  <c r="J51"/>
  <c r="J50"/>
  <c r="J49"/>
  <c r="J48"/>
  <c r="I51"/>
  <c r="I50"/>
  <c r="I49"/>
  <c r="I48"/>
  <c r="H51"/>
  <c r="H50"/>
  <c r="H49"/>
  <c r="H48"/>
  <c r="G51"/>
  <c r="G50"/>
  <c r="G49"/>
  <c r="G48"/>
  <c r="F51"/>
  <c r="F50"/>
  <c r="F49"/>
  <c r="F48"/>
  <c r="E51"/>
  <c r="E50"/>
  <c r="D51"/>
  <c r="D50"/>
  <c r="D49"/>
  <c r="D48"/>
  <c r="C51"/>
  <c r="C50"/>
  <c r="B51"/>
  <c r="B50"/>
  <c r="B49"/>
  <c r="B48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<sst xmlns="http://schemas.openxmlformats.org/spreadsheetml/2006/main" count="152" uniqueCount="79">
  <si>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</si>
  <si>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</si>
  <si>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</si>
  <si>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</si>
  <si>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</si>
  <si>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</si>
  <si>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</si>
  <si>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</si>
  <si>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</si>
  <si>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</si>
  <si>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</si>
  <si>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Form 1.1 - BUGL Planning Area</t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</si>
  <si>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</si>
  <si>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</si>
  <si>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</si>
  <si>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</si>
  <si>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</si>
  <si>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</si>
  <si>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</si>
  <si>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</si>
  <si>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</si>
  <si>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</si>
  <si>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</si>
  <si>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</si>
  <si>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</si>
  <si>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</si>
  <si>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</si>
  <si>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</si>
  <si>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</si>
  <si>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</si>
  <si>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Form 1.1b - BUGL Planning Area</t>
  </si>
  <si>
    <t>Electricity Sales by Sector (GWh)</t>
  </si>
  <si>
    <t>Total Sales</t>
  </si>
  <si>
    <t>Last historic year is 2013. Sales excludes self-generation.</t>
  </si>
  <si>
    <t>Form 1.2 - BUGL Planning Area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</si>
  <si>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</si>
  <si>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</si>
  <si>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</si>
  <si>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</si>
  <si>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</si>
  <si>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</si>
  <si>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</si>
  <si>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Form 1.4 - BUGL Planning Area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</si>
  <si>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</si>
  <si>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</si>
  <si>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</si>
  <si>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</si>
  <si>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</si>
  <si>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</si>
  <si>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</si>
  <si>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</si>
  <si>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</si>
  <si>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Form 1.5 - BUGL Planning Area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</si>
  <si>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</si>
  <si>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</si>
  <si>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</si>
  <si>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</si>
  <si>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</si>
  <si>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</si>
  <si>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</si>
  <si>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</si>
  <si>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Form 1.7a - BUGL Planning Area</t>
  </si>
  <si>
    <t>Private Supply by Sector (GWh)</t>
  </si>
  <si>
    <t>Form 2.2 - BUGL Planning Area</t>
  </si>
  <si>
    <t>Planning Area Economic and Demographic Assumptions</t>
  </si>
  <si>
    <t>Form 2.3 - BUGL Planning Area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</si>
  <si>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</si>
  <si>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</si>
  <si>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</si>
  <si>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</si>
  <si>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</si>
  <si>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May 2015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</si>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</sst>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workbookViewId="0">
      <selection activeCell="A2" sqref="A2"/>
    </sheetView>
  </sheetViews>
  <sheetFormatPr defaultRowHeight="12.75"/>
  <cols>
    <col min="1" max="1" width="107.140625" style="1" bestFit="1" customWidth="1"/>
    <col min="2" max="16384" width="9.140625" style="1"/>
  </cols>
  <sheetData>
    <row r="1" spans="1:11" ht="15.75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>
      <c r="A2" s="14" t="s">
        <v>71</v>
      </c>
    </row>
    <row r="3" spans="1:11">
      <c r="A3" s="2" t="s">
        <v>0</v>
      </c>
    </row>
    <row r="4" spans="1:11">
      <c r="A4" s="2" t="s">
        <v>1</v>
      </c>
    </row>
    <row r="5" spans="1:11">
      <c r="A5" s="2" t="s">
        <v>0</v>
      </c>
    </row>
    <row r="6" spans="1:11">
      <c r="A6" s="2" t="s">
        <v>2</v>
      </c>
    </row>
    <row r="7" spans="1:11">
      <c r="A7" s="2" t="s">
        <v>3</v>
      </c>
    </row>
    <row r="8" spans="1:11">
      <c r="A8" s="2" t="s">
        <v>4</v>
      </c>
    </row>
    <row r="9" spans="1:11">
      <c r="A9" s="2" t="s">
        <v>5</v>
      </c>
    </row>
    <row r="10" spans="1:11">
      <c r="A10" s="2" t="s">
        <v>6</v>
      </c>
    </row>
    <row r="11" spans="1:11">
      <c r="A11" s="2" t="s">
        <v>7</v>
      </c>
    </row>
    <row r="12" spans="1:11">
      <c r="A12" s="2" t="s">
        <v>8</v>
      </c>
    </row>
    <row r="13" spans="1:11">
      <c r="A13" s="2" t="s">
        <v>9</v>
      </c>
    </row>
    <row r="14" spans="1:11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opLeftCell="A14" zoomScale="80" workbookViewId="0">
      <selection activeCell="D42" sqref="D42"/>
    </sheetView>
  </sheetViews>
  <sheetFormatPr defaultRowHeight="12.75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1" customHeight="1" thickBot="1">
      <c r="A4" s="4"/>
    </row>
    <row r="5" spans="1:11" ht="26.25" thickBot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</row>
    <row r="6" spans="1:11" ht="13.5" thickBot="1">
      <c r="A6" s="6">
        <v>1990</v>
      </c>
      <c r="B6" s="7">
        <v>581.87668500000007</v>
      </c>
      <c r="C6" s="7">
        <v>0</v>
      </c>
      <c r="D6" s="7">
        <v>960.07761474164556</v>
      </c>
      <c r="E6" s="7">
        <v>0</v>
      </c>
      <c r="F6" s="7">
        <v>422.3422361263963</v>
      </c>
      <c r="G6" s="7">
        <v>36.559814000000003</v>
      </c>
      <c r="H6" s="7">
        <v>11.960217000000004</v>
      </c>
      <c r="I6" s="7">
        <v>34.074280098691297</v>
      </c>
      <c r="J6" s="7">
        <v>17.700044000000002</v>
      </c>
      <c r="K6" s="7">
        <v>2064.5908909667332</v>
      </c>
    </row>
    <row r="7" spans="1:11" ht="13.5" thickBot="1">
      <c r="A7" s="6">
        <v>1991</v>
      </c>
      <c r="B7" s="7">
        <v>540.43421799999999</v>
      </c>
      <c r="C7" s="7">
        <v>0</v>
      </c>
      <c r="D7" s="7">
        <v>948.24437832071851</v>
      </c>
      <c r="E7" s="7">
        <v>0</v>
      </c>
      <c r="F7" s="7">
        <v>329.32857568924652</v>
      </c>
      <c r="G7" s="7">
        <v>30.689211</v>
      </c>
      <c r="H7" s="7">
        <v>11.822134</v>
      </c>
      <c r="I7" s="7">
        <v>36.180572023290061</v>
      </c>
      <c r="J7" s="7">
        <v>17.657845999999999</v>
      </c>
      <c r="K7" s="7">
        <v>1914.356935033255</v>
      </c>
    </row>
    <row r="8" spans="1:11" ht="13.5" thickBot="1">
      <c r="A8" s="6">
        <v>1992</v>
      </c>
      <c r="B8" s="7">
        <v>581.73141199999998</v>
      </c>
      <c r="C8" s="7">
        <v>0</v>
      </c>
      <c r="D8" s="7">
        <v>1033.8841481679556</v>
      </c>
      <c r="E8" s="7">
        <v>0</v>
      </c>
      <c r="F8" s="7">
        <v>299.63</v>
      </c>
      <c r="G8" s="7">
        <v>30.040999999999997</v>
      </c>
      <c r="H8" s="7">
        <v>11.935236</v>
      </c>
      <c r="I8" s="7">
        <v>33.802103229663643</v>
      </c>
      <c r="J8" s="7">
        <v>17.624538000000001</v>
      </c>
      <c r="K8" s="7">
        <v>2008.6484373976193</v>
      </c>
    </row>
    <row r="9" spans="1:11" ht="13.5" thickBot="1">
      <c r="A9" s="6">
        <v>1993</v>
      </c>
      <c r="B9" s="7">
        <v>557.90243899999996</v>
      </c>
      <c r="C9" s="7">
        <v>0</v>
      </c>
      <c r="D9" s="7">
        <v>1027.7542736817422</v>
      </c>
      <c r="E9" s="7">
        <v>0</v>
      </c>
      <c r="F9" s="7">
        <v>247.98999999999998</v>
      </c>
      <c r="G9" s="7">
        <v>30.620999999999999</v>
      </c>
      <c r="H9" s="7">
        <v>10.222641999999999</v>
      </c>
      <c r="I9" s="7">
        <v>30.618487668995876</v>
      </c>
      <c r="J9" s="7">
        <v>17.572855999999994</v>
      </c>
      <c r="K9" s="7">
        <v>1922.6816983507381</v>
      </c>
    </row>
    <row r="10" spans="1:11" ht="13.5" thickBot="1">
      <c r="A10" s="6">
        <v>1994</v>
      </c>
      <c r="B10" s="7">
        <v>577.077628</v>
      </c>
      <c r="C10" s="7">
        <v>0</v>
      </c>
      <c r="D10" s="7">
        <v>1033.9430053666504</v>
      </c>
      <c r="E10" s="7">
        <v>0</v>
      </c>
      <c r="F10" s="7">
        <v>230.18099999999998</v>
      </c>
      <c r="G10" s="7">
        <v>33.980000000000004</v>
      </c>
      <c r="H10" s="7">
        <v>11.067360000000001</v>
      </c>
      <c r="I10" s="7">
        <v>33.379573531555259</v>
      </c>
      <c r="J10" s="7">
        <v>17.294264000000002</v>
      </c>
      <c r="K10" s="7">
        <v>1936.9228308982058</v>
      </c>
    </row>
    <row r="11" spans="1:11" ht="13.5" thickBot="1">
      <c r="A11" s="6">
        <v>1995</v>
      </c>
      <c r="B11" s="7">
        <v>585.338616</v>
      </c>
      <c r="C11" s="7">
        <v>0</v>
      </c>
      <c r="D11" s="7">
        <v>1093.5723252777473</v>
      </c>
      <c r="E11" s="7">
        <v>0</v>
      </c>
      <c r="F11" s="7">
        <v>190.601</v>
      </c>
      <c r="G11" s="7">
        <v>35.24</v>
      </c>
      <c r="H11" s="7">
        <v>12.122223999999997</v>
      </c>
      <c r="I11" s="7">
        <v>32.861941495238881</v>
      </c>
      <c r="J11" s="7">
        <v>17.093163000000022</v>
      </c>
      <c r="K11" s="7">
        <v>1966.829269772986</v>
      </c>
    </row>
    <row r="12" spans="1:11" ht="13.5" thickBot="1">
      <c r="A12" s="6">
        <v>1996</v>
      </c>
      <c r="B12" s="7">
        <v>589.03465400000005</v>
      </c>
      <c r="C12" s="7">
        <v>0</v>
      </c>
      <c r="D12" s="7">
        <v>1171.9526259692577</v>
      </c>
      <c r="E12" s="7">
        <v>0</v>
      </c>
      <c r="F12" s="7">
        <v>196.191</v>
      </c>
      <c r="G12" s="7">
        <v>38.14</v>
      </c>
      <c r="H12" s="7">
        <v>7.6920449999999994</v>
      </c>
      <c r="I12" s="7">
        <v>35.20664982988724</v>
      </c>
      <c r="J12" s="7">
        <v>17.140852999999996</v>
      </c>
      <c r="K12" s="7">
        <v>2055.3578277991451</v>
      </c>
    </row>
    <row r="13" spans="1:11" ht="13.5" thickBot="1">
      <c r="A13" s="6">
        <v>1997</v>
      </c>
      <c r="B13" s="7">
        <v>602.78128800000013</v>
      </c>
      <c r="C13" s="7">
        <v>0</v>
      </c>
      <c r="D13" s="7">
        <v>1207.1536917261915</v>
      </c>
      <c r="E13" s="7">
        <v>0</v>
      </c>
      <c r="F13" s="7">
        <v>198.13099999999997</v>
      </c>
      <c r="G13" s="7">
        <v>32.92</v>
      </c>
      <c r="H13" s="7">
        <v>7.0503330000000002</v>
      </c>
      <c r="I13" s="7">
        <v>38.436882690997834</v>
      </c>
      <c r="J13" s="7">
        <v>17.122144000000002</v>
      </c>
      <c r="K13" s="7">
        <v>2103.5953394171893</v>
      </c>
    </row>
    <row r="14" spans="1:11" ht="13.5" thickBot="1">
      <c r="A14" s="6">
        <v>1998</v>
      </c>
      <c r="B14" s="7">
        <v>610.86079900000004</v>
      </c>
      <c r="C14" s="7">
        <v>0</v>
      </c>
      <c r="D14" s="7">
        <v>1253.4216261286208</v>
      </c>
      <c r="E14" s="7">
        <v>0</v>
      </c>
      <c r="F14" s="7">
        <v>198.96100000000004</v>
      </c>
      <c r="G14" s="7">
        <v>38.100000000000009</v>
      </c>
      <c r="H14" s="7">
        <v>6.1088510000000005</v>
      </c>
      <c r="I14" s="7">
        <v>40.504340857833732</v>
      </c>
      <c r="J14" s="7">
        <v>17.193896000000016</v>
      </c>
      <c r="K14" s="7">
        <v>2165.1505129864545</v>
      </c>
    </row>
    <row r="15" spans="1:11" ht="13.5" thickBot="1">
      <c r="A15" s="6">
        <v>1999</v>
      </c>
      <c r="B15" s="7">
        <v>595.17497432312439</v>
      </c>
      <c r="C15" s="7">
        <v>0</v>
      </c>
      <c r="D15" s="7">
        <v>1244.9998486872457</v>
      </c>
      <c r="E15" s="7">
        <v>0</v>
      </c>
      <c r="F15" s="7">
        <v>187.40099999999998</v>
      </c>
      <c r="G15" s="7">
        <v>38.549999999999997</v>
      </c>
      <c r="H15" s="7">
        <v>7.1558599999999997</v>
      </c>
      <c r="I15" s="7">
        <v>41.588586349758842</v>
      </c>
      <c r="J15" s="7">
        <v>17.157011000000022</v>
      </c>
      <c r="K15" s="7">
        <v>2132.0272803601292</v>
      </c>
    </row>
    <row r="16" spans="1:11" ht="13.5" thickBot="1">
      <c r="A16" s="6">
        <v>2000</v>
      </c>
      <c r="B16" s="7">
        <v>605.00228563596795</v>
      </c>
      <c r="C16" s="7">
        <v>0</v>
      </c>
      <c r="D16" s="7">
        <v>1262.5085357353025</v>
      </c>
      <c r="E16" s="7">
        <v>0</v>
      </c>
      <c r="F16" s="7">
        <v>171.00099999999998</v>
      </c>
      <c r="G16" s="7">
        <v>37.309999999999995</v>
      </c>
      <c r="H16" s="7">
        <v>7.801882353148053</v>
      </c>
      <c r="I16" s="7">
        <v>40.256995941758575</v>
      </c>
      <c r="J16" s="7">
        <v>17.13759521705639</v>
      </c>
      <c r="K16" s="7">
        <v>2141.0182948832339</v>
      </c>
    </row>
    <row r="17" spans="1:11" ht="13.5" thickBot="1">
      <c r="A17" s="6">
        <v>2001</v>
      </c>
      <c r="B17" s="7">
        <v>613.00226277960837</v>
      </c>
      <c r="C17" s="7">
        <v>0</v>
      </c>
      <c r="D17" s="7">
        <v>1288.714025733743</v>
      </c>
      <c r="E17" s="7">
        <v>0</v>
      </c>
      <c r="F17" s="7">
        <v>140.36199999999997</v>
      </c>
      <c r="G17" s="7">
        <v>35.83</v>
      </c>
      <c r="H17" s="7">
        <v>7.5888327312496102</v>
      </c>
      <c r="I17" s="7">
        <v>49.019211779827927</v>
      </c>
      <c r="J17" s="7">
        <v>17.500023853031809</v>
      </c>
      <c r="K17" s="7">
        <v>2152.0163568774606</v>
      </c>
    </row>
    <row r="18" spans="1:11" ht="13.5" thickBot="1">
      <c r="A18" s="6">
        <v>2002</v>
      </c>
      <c r="B18" s="7">
        <v>592.0134610021006</v>
      </c>
      <c r="C18" s="7">
        <v>0</v>
      </c>
      <c r="D18" s="7">
        <v>1259.6290038334457</v>
      </c>
      <c r="E18" s="7">
        <v>0</v>
      </c>
      <c r="F18" s="7">
        <v>152.12099999999998</v>
      </c>
      <c r="G18" s="7">
        <v>31.990000000000002</v>
      </c>
      <c r="H18" s="7">
        <v>15.490801252867316</v>
      </c>
      <c r="I18" s="7">
        <v>52.654412855764924</v>
      </c>
      <c r="J18" s="7">
        <v>18.165326506060808</v>
      </c>
      <c r="K18" s="7">
        <v>2122.0640054502396</v>
      </c>
    </row>
    <row r="19" spans="1:11" ht="13.5" thickBot="1">
      <c r="A19" s="6">
        <v>2003</v>
      </c>
      <c r="B19" s="7">
        <v>600.02708767878323</v>
      </c>
      <c r="C19" s="7">
        <v>0</v>
      </c>
      <c r="D19" s="7">
        <v>1285.0380355321993</v>
      </c>
      <c r="E19" s="7">
        <v>0</v>
      </c>
      <c r="F19" s="7">
        <v>129.22200000000001</v>
      </c>
      <c r="G19" s="7">
        <v>29.919999999999995</v>
      </c>
      <c r="H19" s="7">
        <v>13.892930571423436</v>
      </c>
      <c r="I19" s="7">
        <v>47.067231497801522</v>
      </c>
      <c r="J19" s="7">
        <v>17.91025437814595</v>
      </c>
      <c r="K19" s="7">
        <v>2123.0775396583535</v>
      </c>
    </row>
    <row r="20" spans="1:11" ht="13.5" thickBot="1">
      <c r="A20" s="6">
        <v>2004</v>
      </c>
      <c r="B20" s="7">
        <v>652.07259790006731</v>
      </c>
      <c r="C20" s="7">
        <v>0</v>
      </c>
      <c r="D20" s="7">
        <v>1331.7835655502242</v>
      </c>
      <c r="E20" s="7">
        <v>0</v>
      </c>
      <c r="F20" s="7">
        <v>145.10099999999997</v>
      </c>
      <c r="G20" s="7">
        <v>34.420999999999999</v>
      </c>
      <c r="H20" s="7">
        <v>3.1138342528802441</v>
      </c>
      <c r="I20" s="7">
        <v>48.24791272040725</v>
      </c>
      <c r="J20" s="7">
        <v>19.46846046242721</v>
      </c>
      <c r="K20" s="7">
        <v>2234.2083708860064</v>
      </c>
    </row>
    <row r="21" spans="1:11" ht="13.5" thickBot="1">
      <c r="A21" s="6">
        <v>2005</v>
      </c>
      <c r="B21" s="7">
        <v>630.10980936476528</v>
      </c>
      <c r="C21" s="7">
        <v>0</v>
      </c>
      <c r="D21" s="7">
        <v>1292.3568782599066</v>
      </c>
      <c r="E21" s="7">
        <v>0</v>
      </c>
      <c r="F21" s="7">
        <v>155.81300000000002</v>
      </c>
      <c r="G21" s="7">
        <v>37.141000000000005</v>
      </c>
      <c r="H21" s="7">
        <v>3.4207933955463772</v>
      </c>
      <c r="I21" s="7">
        <v>68.441336212230951</v>
      </c>
      <c r="J21" s="7">
        <v>14.235847900515269</v>
      </c>
      <c r="K21" s="7">
        <v>2201.5186651329645</v>
      </c>
    </row>
    <row r="22" spans="1:11" ht="13.5" thickBot="1">
      <c r="A22" s="6">
        <v>2006</v>
      </c>
      <c r="B22" s="7">
        <v>649.1343108568459</v>
      </c>
      <c r="C22" s="7">
        <v>0</v>
      </c>
      <c r="D22" s="7">
        <v>1327.937997503408</v>
      </c>
      <c r="E22" s="7">
        <v>0</v>
      </c>
      <c r="F22" s="7">
        <v>161.47300000000001</v>
      </c>
      <c r="G22" s="7">
        <v>40.941000000000003</v>
      </c>
      <c r="H22" s="7">
        <v>3.1776173314263394</v>
      </c>
      <c r="I22" s="7">
        <v>72.226170913622084</v>
      </c>
      <c r="J22" s="7">
        <v>25.81004322108743</v>
      </c>
      <c r="K22" s="7">
        <v>2280.7001398263897</v>
      </c>
    </row>
    <row r="23" spans="1:11" ht="13.5" thickBot="1">
      <c r="A23" s="6">
        <v>2007</v>
      </c>
      <c r="B23" s="7">
        <v>666.19161904776445</v>
      </c>
      <c r="C23" s="7">
        <v>0</v>
      </c>
      <c r="D23" s="7">
        <v>1402.6875060806515</v>
      </c>
      <c r="E23" s="7">
        <v>0</v>
      </c>
      <c r="F23" s="7">
        <v>132.82199999999997</v>
      </c>
      <c r="G23" s="7">
        <v>43.881</v>
      </c>
      <c r="H23" s="7">
        <v>5.6965866496806479</v>
      </c>
      <c r="I23" s="7">
        <v>60.233343149728498</v>
      </c>
      <c r="J23" s="7">
        <v>21.438341174830281</v>
      </c>
      <c r="K23" s="7">
        <v>2332.9503961026558</v>
      </c>
    </row>
    <row r="24" spans="1:11" ht="13.5" thickBot="1">
      <c r="A24" s="6">
        <v>2008</v>
      </c>
      <c r="B24" s="7">
        <v>667.51652284793772</v>
      </c>
      <c r="C24" s="7">
        <v>0</v>
      </c>
      <c r="D24" s="7">
        <v>1245.8319808915048</v>
      </c>
      <c r="E24" s="7">
        <v>0</v>
      </c>
      <c r="F24" s="7">
        <v>112.79199999999999</v>
      </c>
      <c r="G24" s="7">
        <v>40.381</v>
      </c>
      <c r="H24" s="7">
        <v>12.074833529502866</v>
      </c>
      <c r="I24" s="7">
        <v>218.34598158332997</v>
      </c>
      <c r="J24" s="7">
        <v>28.944936002323765</v>
      </c>
      <c r="K24" s="7">
        <v>2325.8872548545987</v>
      </c>
    </row>
    <row r="25" spans="1:11" ht="13.5" thickBot="1">
      <c r="A25" s="6">
        <v>2009</v>
      </c>
      <c r="B25" s="7">
        <v>670.81434492096264</v>
      </c>
      <c r="C25" s="7">
        <v>0</v>
      </c>
      <c r="D25" s="7">
        <v>1229.1521064149895</v>
      </c>
      <c r="E25" s="7">
        <v>0</v>
      </c>
      <c r="F25" s="7">
        <v>124.18099999999998</v>
      </c>
      <c r="G25" s="7">
        <v>33.221000000000004</v>
      </c>
      <c r="H25" s="7">
        <v>16.582492638808731</v>
      </c>
      <c r="I25" s="7">
        <v>216.03127869999008</v>
      </c>
      <c r="J25" s="7">
        <v>19.475450159081738</v>
      </c>
      <c r="K25" s="7">
        <v>2309.4576728338329</v>
      </c>
    </row>
    <row r="26" spans="1:11" ht="13.5" thickBot="1">
      <c r="A26" s="6">
        <v>2010</v>
      </c>
      <c r="B26" s="7">
        <v>644.26175624044731</v>
      </c>
      <c r="C26" s="7">
        <v>0</v>
      </c>
      <c r="D26" s="7">
        <v>1194.4273026505837</v>
      </c>
      <c r="E26" s="7">
        <v>0</v>
      </c>
      <c r="F26" s="7">
        <v>115.191</v>
      </c>
      <c r="G26" s="7">
        <v>30.1</v>
      </c>
      <c r="H26" s="7">
        <v>11.878969999999999</v>
      </c>
      <c r="I26" s="7">
        <v>205.94848126447673</v>
      </c>
      <c r="J26" s="7">
        <v>17.156174999999998</v>
      </c>
      <c r="K26" s="7">
        <v>2218.9636851555078</v>
      </c>
    </row>
    <row r="27" spans="1:11" ht="13.5" thickBot="1">
      <c r="A27" s="6">
        <v>2011</v>
      </c>
      <c r="B27" s="7">
        <v>630.39843622238186</v>
      </c>
      <c r="C27" s="7">
        <v>0</v>
      </c>
      <c r="D27" s="7">
        <v>1192.4996505534964</v>
      </c>
      <c r="E27" s="7">
        <v>0</v>
      </c>
      <c r="F27" s="7">
        <v>118.3</v>
      </c>
      <c r="G27" s="7">
        <v>28.23</v>
      </c>
      <c r="H27" s="7">
        <v>14.743089999999997</v>
      </c>
      <c r="I27" s="7">
        <v>186.49740196666005</v>
      </c>
      <c r="J27" s="7">
        <v>13.831906999999999</v>
      </c>
      <c r="K27" s="7">
        <v>2184.5004857425379</v>
      </c>
    </row>
    <row r="28" spans="1:11" ht="13.5" thickBot="1">
      <c r="A28" s="6">
        <v>2012</v>
      </c>
      <c r="B28" s="7">
        <v>660.35134374118979</v>
      </c>
      <c r="C28" s="7">
        <v>0</v>
      </c>
      <c r="D28" s="7">
        <v>1216.9167880294572</v>
      </c>
      <c r="E28" s="7">
        <v>0</v>
      </c>
      <c r="F28" s="7">
        <v>109.77</v>
      </c>
      <c r="G28" s="7">
        <v>29.519999999999996</v>
      </c>
      <c r="H28" s="7">
        <v>12.804548</v>
      </c>
      <c r="I28" s="7">
        <v>186.96293683123162</v>
      </c>
      <c r="J28" s="7">
        <v>15.242339390000001</v>
      </c>
      <c r="K28" s="7">
        <v>2231.5679559918785</v>
      </c>
    </row>
    <row r="29" spans="1:11" ht="13.5" thickBot="1">
      <c r="A29" s="6">
        <v>2013</v>
      </c>
      <c r="B29" s="7">
        <v>639.59777122246794</v>
      </c>
      <c r="C29" s="7">
        <v>0.74184884183582223</v>
      </c>
      <c r="D29" s="7">
        <v>1208.5938967435256</v>
      </c>
      <c r="E29" s="7">
        <v>0.94001018536911685</v>
      </c>
      <c r="F29" s="7">
        <v>107.46000000000001</v>
      </c>
      <c r="G29" s="7">
        <v>29.580000000000002</v>
      </c>
      <c r="H29" s="7">
        <v>8.7600045293000868</v>
      </c>
      <c r="I29" s="7">
        <v>154.12888778113924</v>
      </c>
      <c r="J29" s="7">
        <v>23.588164057969944</v>
      </c>
      <c r="K29" s="7">
        <v>2171.7087243344026</v>
      </c>
    </row>
    <row r="30" spans="1:11" ht="13.5" thickBot="1">
      <c r="A30" s="6">
        <v>2014</v>
      </c>
      <c r="B30" s="7">
        <v>621.5035323461716</v>
      </c>
      <c r="C30" s="7">
        <v>0.98343818062060617</v>
      </c>
      <c r="D30" s="7">
        <v>1177.7230623803225</v>
      </c>
      <c r="E30" s="7">
        <v>1.4844761247551674</v>
      </c>
      <c r="F30" s="7">
        <v>107.8989191495295</v>
      </c>
      <c r="G30" s="7">
        <v>30.247755052298128</v>
      </c>
      <c r="H30" s="7">
        <v>8.5190913971151403</v>
      </c>
      <c r="I30" s="7">
        <v>152.73122892594264</v>
      </c>
      <c r="J30" s="7">
        <v>23.47047659169446</v>
      </c>
      <c r="K30" s="7">
        <v>2122.0940658430741</v>
      </c>
    </row>
    <row r="31" spans="1:11" ht="13.5" thickBot="1">
      <c r="A31" s="6">
        <v>2015</v>
      </c>
      <c r="B31" s="7">
        <v>635.40640679776789</v>
      </c>
      <c r="C31" s="7">
        <v>1.5170999949326702</v>
      </c>
      <c r="D31" s="7">
        <v>1194.115212474828</v>
      </c>
      <c r="E31" s="7">
        <v>1.7728151966288346</v>
      </c>
      <c r="F31" s="7">
        <v>108.19778977390338</v>
      </c>
      <c r="G31" s="7">
        <v>30.732977406187977</v>
      </c>
      <c r="H31" s="7">
        <v>8.1484579907135668</v>
      </c>
      <c r="I31" s="7">
        <v>151.27343084969846</v>
      </c>
      <c r="J31" s="7">
        <v>23.395591663197866</v>
      </c>
      <c r="K31" s="7">
        <v>2151.2698669562974</v>
      </c>
    </row>
    <row r="32" spans="1:11" ht="13.5" thickBot="1">
      <c r="A32" s="6">
        <v>2016</v>
      </c>
      <c r="B32" s="7">
        <v>641.27750161799702</v>
      </c>
      <c r="C32" s="7">
        <v>1.9876874854917974</v>
      </c>
      <c r="D32" s="7">
        <v>1198.2440538262922</v>
      </c>
      <c r="E32" s="7">
        <v>2.0564239452935795</v>
      </c>
      <c r="F32" s="7">
        <v>107.51594908087326</v>
      </c>
      <c r="G32" s="7">
        <v>30.106770369206064</v>
      </c>
      <c r="H32" s="7">
        <v>8.1361955683026199</v>
      </c>
      <c r="I32" s="7">
        <v>150.97328617614502</v>
      </c>
      <c r="J32" s="7">
        <v>23.265729813105228</v>
      </c>
      <c r="K32" s="7">
        <v>2159.5194864519217</v>
      </c>
    </row>
    <row r="33" spans="1:11" ht="13.5" thickBot="1">
      <c r="A33" s="6">
        <v>2017</v>
      </c>
      <c r="B33" s="7">
        <v>647.35598968119609</v>
      </c>
      <c r="C33" s="7">
        <v>2.5158882122588593</v>
      </c>
      <c r="D33" s="7">
        <v>1206.2530016946932</v>
      </c>
      <c r="E33" s="7">
        <v>2.4464299633621995</v>
      </c>
      <c r="F33" s="7">
        <v>107.56758183979576</v>
      </c>
      <c r="G33" s="7">
        <v>29.998284897434218</v>
      </c>
      <c r="H33" s="7">
        <v>8.1534136743918459</v>
      </c>
      <c r="I33" s="7">
        <v>151.20359649992852</v>
      </c>
      <c r="J33" s="7">
        <v>23.239439523047238</v>
      </c>
      <c r="K33" s="7">
        <v>2173.7713078104866</v>
      </c>
    </row>
    <row r="34" spans="1:11" ht="13.5" thickBot="1">
      <c r="A34" s="6">
        <v>2018</v>
      </c>
      <c r="B34" s="7">
        <v>653.392719940951</v>
      </c>
      <c r="C34" s="7">
        <v>3.0625564280122965</v>
      </c>
      <c r="D34" s="7">
        <v>1216.9660883682143</v>
      </c>
      <c r="E34" s="7">
        <v>2.8501741270637098</v>
      </c>
      <c r="F34" s="7">
        <v>107.99194847198186</v>
      </c>
      <c r="G34" s="7">
        <v>29.838384470833908</v>
      </c>
      <c r="H34" s="7">
        <v>8.1806265349517844</v>
      </c>
      <c r="I34" s="7">
        <v>150.69529453706102</v>
      </c>
      <c r="J34" s="7">
        <v>23.271623081669912</v>
      </c>
      <c r="K34" s="7">
        <v>2190.336685405664</v>
      </c>
    </row>
    <row r="35" spans="1:11" ht="13.5" thickBot="1">
      <c r="A35" s="6">
        <v>2019</v>
      </c>
      <c r="B35" s="7">
        <v>663.39314235534459</v>
      </c>
      <c r="C35" s="7">
        <v>3.6054917256070524</v>
      </c>
      <c r="D35" s="7">
        <v>1229.6903882102151</v>
      </c>
      <c r="E35" s="7">
        <v>3.1812999208213002</v>
      </c>
      <c r="F35" s="7">
        <v>108.27259509784747</v>
      </c>
      <c r="G35" s="7">
        <v>29.680093528246857</v>
      </c>
      <c r="H35" s="7">
        <v>8.2135009791465095</v>
      </c>
      <c r="I35" s="7">
        <v>150.79541133423317</v>
      </c>
      <c r="J35" s="7">
        <v>23.254839629172025</v>
      </c>
      <c r="K35" s="7">
        <v>2213.2999711342059</v>
      </c>
    </row>
    <row r="36" spans="1:11" ht="13.5" thickBot="1">
      <c r="A36" s="6">
        <v>2020</v>
      </c>
      <c r="B36" s="7">
        <v>675.99315650337803</v>
      </c>
      <c r="C36" s="7">
        <v>4.1370564139400248</v>
      </c>
      <c r="D36" s="7">
        <v>1246.1327780834933</v>
      </c>
      <c r="E36" s="7">
        <v>3.5018640381189745</v>
      </c>
      <c r="F36" s="7">
        <v>108.5314467333483</v>
      </c>
      <c r="G36" s="7">
        <v>29.61611455437238</v>
      </c>
      <c r="H36" s="7">
        <v>8.2486882262958918</v>
      </c>
      <c r="I36" s="7">
        <v>150.25782685707836</v>
      </c>
      <c r="J36" s="7">
        <v>23.216966158155468</v>
      </c>
      <c r="K36" s="7">
        <v>2241.9969771161218</v>
      </c>
    </row>
    <row r="37" spans="1:11" ht="13.5" thickBot="1">
      <c r="A37" s="6">
        <v>2021</v>
      </c>
      <c r="B37" s="7">
        <v>689.09139184279229</v>
      </c>
      <c r="C37" s="7">
        <v>4.7113369391791</v>
      </c>
      <c r="D37" s="7">
        <v>1262.0398174559421</v>
      </c>
      <c r="E37" s="7">
        <v>3.8753541728082812</v>
      </c>
      <c r="F37" s="7">
        <v>108.9484816321082</v>
      </c>
      <c r="G37" s="7">
        <v>29.523244957957857</v>
      </c>
      <c r="H37" s="7">
        <v>8.288636324104786</v>
      </c>
      <c r="I37" s="7">
        <v>149.76481334496964</v>
      </c>
      <c r="J37" s="7">
        <v>23.18728887313824</v>
      </c>
      <c r="K37" s="7">
        <v>2270.8436744310129</v>
      </c>
    </row>
    <row r="38" spans="1:11" ht="13.5" thickBot="1">
      <c r="A38" s="6">
        <v>2022</v>
      </c>
      <c r="B38" s="7">
        <v>701.95957007753702</v>
      </c>
      <c r="C38" s="7">
        <v>5.3207691251114237</v>
      </c>
      <c r="D38" s="7">
        <v>1276.6936835404417</v>
      </c>
      <c r="E38" s="7">
        <v>4.2476870944962331</v>
      </c>
      <c r="F38" s="7">
        <v>109.50057273408035</v>
      </c>
      <c r="G38" s="7">
        <v>29.488322549707966</v>
      </c>
      <c r="H38" s="7">
        <v>8.327492166459658</v>
      </c>
      <c r="I38" s="7">
        <v>149.45247799064768</v>
      </c>
      <c r="J38" s="7">
        <v>23.176794374252971</v>
      </c>
      <c r="K38" s="7">
        <v>2298.5989134331276</v>
      </c>
    </row>
    <row r="39" spans="1:11" ht="13.5" thickBot="1">
      <c r="A39" s="6">
        <v>2023</v>
      </c>
      <c r="B39" s="7">
        <v>714.22082086344574</v>
      </c>
      <c r="C39" s="7">
        <v>5.9626580790182953</v>
      </c>
      <c r="D39" s="7">
        <v>1280.2626271729773</v>
      </c>
      <c r="E39" s="7">
        <v>4.6120688178023199</v>
      </c>
      <c r="F39" s="7">
        <v>109.90096322953578</v>
      </c>
      <c r="G39" s="7">
        <v>29.531146855576949</v>
      </c>
      <c r="H39" s="7">
        <v>8.3570249560827907</v>
      </c>
      <c r="I39" s="7">
        <v>149.02039850297106</v>
      </c>
      <c r="J39" s="7">
        <v>23.174830777056076</v>
      </c>
      <c r="K39" s="7">
        <v>2314.4678123576455</v>
      </c>
    </row>
    <row r="40" spans="1:11" ht="13.5" thickBot="1">
      <c r="A40" s="6">
        <v>2024</v>
      </c>
      <c r="B40" s="7">
        <v>726.75284399428187</v>
      </c>
      <c r="C40" s="7">
        <v>6.6141546146785393</v>
      </c>
      <c r="D40" s="7">
        <v>1287.2200469058246</v>
      </c>
      <c r="E40" s="7">
        <v>5.674415968678856</v>
      </c>
      <c r="F40" s="7">
        <v>110.52247881998468</v>
      </c>
      <c r="G40" s="7">
        <v>29.651831950684681</v>
      </c>
      <c r="H40" s="7">
        <v>8.3965892821044932</v>
      </c>
      <c r="I40" s="7">
        <v>149.0184385218258</v>
      </c>
      <c r="J40" s="7">
        <v>23.173273713517013</v>
      </c>
      <c r="K40" s="7">
        <v>2334.735503188223</v>
      </c>
    </row>
    <row r="41" spans="1:11" ht="13.5" thickBot="1">
      <c r="A41" s="6">
        <v>2025</v>
      </c>
      <c r="B41" s="7">
        <v>739.03678021390829</v>
      </c>
      <c r="C41" s="7">
        <v>7.2352324275848829</v>
      </c>
      <c r="D41" s="7">
        <v>1292.2418904202732</v>
      </c>
      <c r="E41" s="7">
        <v>6.0411643034528044</v>
      </c>
      <c r="F41" s="7">
        <v>111.00702273656364</v>
      </c>
      <c r="G41" s="7">
        <v>29.61634404347457</v>
      </c>
      <c r="H41" s="7">
        <v>8.4266536089600272</v>
      </c>
      <c r="I41" s="7">
        <v>148.74746976106434</v>
      </c>
      <c r="J41" s="7">
        <v>23.174446407541705</v>
      </c>
      <c r="K41" s="7">
        <v>2352.250607191786</v>
      </c>
    </row>
    <row r="42" spans="1:11" ht="13.5" thickBot="1">
      <c r="A42" s="6">
        <v>2026</v>
      </c>
      <c r="B42" s="7">
        <v>751.48392213934778</v>
      </c>
      <c r="C42" s="7">
        <v>7.814616157569767</v>
      </c>
      <c r="D42" s="7">
        <v>1297.7679618384648</v>
      </c>
      <c r="E42" s="7">
        <v>6.3919806657028699</v>
      </c>
      <c r="F42" s="7">
        <v>111.51928244698745</v>
      </c>
      <c r="G42" s="7">
        <v>29.543400676621552</v>
      </c>
      <c r="H42" s="7">
        <v>8.4546079308060822</v>
      </c>
      <c r="I42" s="7">
        <v>148.53763892156377</v>
      </c>
      <c r="J42" s="7">
        <v>23.172500643501429</v>
      </c>
      <c r="K42" s="7">
        <v>2370.4793145972926</v>
      </c>
    </row>
    <row r="43" spans="1:11">
      <c r="A43" s="19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4.1" customHeight="1">
      <c r="A44" s="19" t="s">
        <v>24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>
      <c r="A45" s="19" t="s">
        <v>25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>
      <c r="A46" s="4"/>
    </row>
    <row r="47" spans="1:11" ht="15.75">
      <c r="A47" s="18" t="s">
        <v>26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>
      <c r="A48" s="8" t="s">
        <v>27</v>
      </c>
      <c r="B48" s="12">
        <f>EXP((LN(B16/B6)/10))-1</f>
        <v>3.9049738291354608E-3</v>
      </c>
      <c r="C48" s="13" t="s">
        <v>69</v>
      </c>
      <c r="D48" s="12">
        <f>EXP((LN(D16/D6)/10))-1</f>
        <v>2.7762571953083404E-2</v>
      </c>
      <c r="E48" s="13" t="s">
        <v>69</v>
      </c>
      <c r="F48" s="12">
        <f t="shared" ref="F48:K48" si="0">EXP((LN(F16/F6)/10))-1</f>
        <v>-8.6447703858855918E-2</v>
      </c>
      <c r="G48" s="12">
        <f t="shared" si="0"/>
        <v>2.0332370476161543E-3</v>
      </c>
      <c r="H48" s="12">
        <f t="shared" si="0"/>
        <v>-4.1822355975982273E-2</v>
      </c>
      <c r="I48" s="12">
        <f t="shared" si="0"/>
        <v>1.6813883650000472E-2</v>
      </c>
      <c r="J48" s="12">
        <f t="shared" si="0"/>
        <v>-3.22404402373766E-3</v>
      </c>
      <c r="K48" s="12">
        <f t="shared" si="0"/>
        <v>3.6415607852444687E-3</v>
      </c>
    </row>
    <row r="49" spans="1:11">
      <c r="A49" s="8" t="s">
        <v>28</v>
      </c>
      <c r="B49" s="12">
        <f>EXP((LN(B29/B16)/13))-1</f>
        <v>4.286643049738581E-3</v>
      </c>
      <c r="C49" s="13" t="s">
        <v>69</v>
      </c>
      <c r="D49" s="12">
        <f>EXP((LN(D29/D16)/13))-1</f>
        <v>-3.3515270562329835E-3</v>
      </c>
      <c r="E49" s="13" t="s">
        <v>69</v>
      </c>
      <c r="F49" s="12">
        <f t="shared" ref="F49:K49" si="1">EXP((LN(F29/F16)/13))-1</f>
        <v>-3.5103725227716542E-2</v>
      </c>
      <c r="G49" s="12">
        <f t="shared" si="1"/>
        <v>-1.7700165633397713E-2</v>
      </c>
      <c r="H49" s="12">
        <f t="shared" si="1"/>
        <v>8.949920090950636E-3</v>
      </c>
      <c r="I49" s="12">
        <f t="shared" si="1"/>
        <v>0.10879034854781233</v>
      </c>
      <c r="J49" s="12">
        <f t="shared" si="1"/>
        <v>2.4879096447536497E-2</v>
      </c>
      <c r="K49" s="12">
        <f t="shared" si="1"/>
        <v>1.0954252074382165E-3</v>
      </c>
    </row>
    <row r="50" spans="1:11">
      <c r="A50" s="8" t="s">
        <v>29</v>
      </c>
      <c r="B50" s="12">
        <f t="shared" ref="B50:K50" si="2">EXP((LN(B31/B29)/2))-1</f>
        <v>-3.2819483113701864E-3</v>
      </c>
      <c r="C50" s="12">
        <f t="shared" si="2"/>
        <v>0.43004397293187302</v>
      </c>
      <c r="D50" s="12">
        <f t="shared" si="2"/>
        <v>-6.0079356914511939E-3</v>
      </c>
      <c r="E50" s="12">
        <f t="shared" si="2"/>
        <v>0.37330010492646504</v>
      </c>
      <c r="F50" s="12">
        <f t="shared" si="2"/>
        <v>3.426985571079344E-3</v>
      </c>
      <c r="G50" s="12">
        <f t="shared" si="2"/>
        <v>1.9302838253314913E-2</v>
      </c>
      <c r="H50" s="12">
        <f t="shared" si="2"/>
        <v>-3.5537047161305124E-2</v>
      </c>
      <c r="I50" s="12">
        <f t="shared" si="2"/>
        <v>-9.3065169992029295E-3</v>
      </c>
      <c r="J50" s="12">
        <f t="shared" si="2"/>
        <v>-4.0903362454715042E-3</v>
      </c>
      <c r="K50" s="12">
        <f t="shared" si="2"/>
        <v>-4.7168329802050879E-3</v>
      </c>
    </row>
    <row r="51" spans="1:11">
      <c r="A51" s="8" t="s">
        <v>68</v>
      </c>
      <c r="B51" s="12">
        <f t="shared" ref="B51:K51" si="3">EXP((LN(B42/B29)/13))-1</f>
        <v>1.2478002376816955E-2</v>
      </c>
      <c r="C51" s="12">
        <f t="shared" si="3"/>
        <v>0.1985632038009788</v>
      </c>
      <c r="D51" s="12">
        <f t="shared" si="3"/>
        <v>5.4910378103671942E-3</v>
      </c>
      <c r="E51" s="12">
        <f t="shared" si="3"/>
        <v>0.15888057702689395</v>
      </c>
      <c r="F51" s="12">
        <f t="shared" si="3"/>
        <v>2.856288933957396E-3</v>
      </c>
      <c r="G51" s="12">
        <f t="shared" si="3"/>
        <v>-9.5231290451747164E-5</v>
      </c>
      <c r="H51" s="12">
        <f t="shared" si="3"/>
        <v>-2.7258789496512614E-3</v>
      </c>
      <c r="I51" s="12">
        <f t="shared" si="3"/>
        <v>-2.8383334583604869E-3</v>
      </c>
      <c r="J51" s="12">
        <f t="shared" si="3"/>
        <v>-1.3666656239871289E-3</v>
      </c>
      <c r="K51" s="12">
        <f t="shared" si="3"/>
        <v>6.7595036984073875E-3</v>
      </c>
    </row>
    <row r="52" spans="1:11" ht="14.1" customHeight="1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opLeftCell="A13" zoomScale="80" workbookViewId="0">
      <selection activeCell="A51" sqref="A51"/>
    </sheetView>
  </sheetViews>
  <sheetFormatPr defaultRowHeight="12.75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>
      <c r="A3" s="17" t="s">
        <v>31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>
      <c r="A4" s="4"/>
    </row>
    <row r="5" spans="1:11" ht="26.25" thickBot="1">
      <c r="A5" s="5" t="s">
        <v>13</v>
      </c>
      <c r="B5" s="5" t="s">
        <v>14</v>
      </c>
      <c r="C5" s="5" t="s">
        <v>16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32</v>
      </c>
    </row>
    <row r="6" spans="1:11" ht="13.5" thickBot="1">
      <c r="A6" s="6">
        <v>1990</v>
      </c>
      <c r="B6" s="7">
        <v>581.87668500000007</v>
      </c>
      <c r="C6" s="7">
        <v>960.07761474164556</v>
      </c>
      <c r="D6" s="7">
        <v>422.3422361263963</v>
      </c>
      <c r="E6" s="7">
        <v>36.559814000000003</v>
      </c>
      <c r="F6" s="7">
        <v>11.960217000000004</v>
      </c>
      <c r="G6" s="7">
        <v>34.074280098691297</v>
      </c>
      <c r="H6" s="7">
        <v>17.700044000000002</v>
      </c>
      <c r="I6" s="7">
        <v>2064.5908909667332</v>
      </c>
    </row>
    <row r="7" spans="1:11" ht="13.5" thickBot="1">
      <c r="A7" s="6">
        <v>1991</v>
      </c>
      <c r="B7" s="7">
        <v>540.43421799999999</v>
      </c>
      <c r="C7" s="7">
        <v>948.24437832071851</v>
      </c>
      <c r="D7" s="7">
        <v>329.32857568924652</v>
      </c>
      <c r="E7" s="7">
        <v>30.689211</v>
      </c>
      <c r="F7" s="7">
        <v>11.822134</v>
      </c>
      <c r="G7" s="7">
        <v>36.180572023290061</v>
      </c>
      <c r="H7" s="7">
        <v>17.657845999999999</v>
      </c>
      <c r="I7" s="7">
        <v>1914.356935033255</v>
      </c>
    </row>
    <row r="8" spans="1:11" ht="13.5" thickBot="1">
      <c r="A8" s="6">
        <v>1992</v>
      </c>
      <c r="B8" s="7">
        <v>581.73141199999998</v>
      </c>
      <c r="C8" s="7">
        <v>1033.8841481679556</v>
      </c>
      <c r="D8" s="7">
        <v>299.63</v>
      </c>
      <c r="E8" s="7">
        <v>30.040999999999997</v>
      </c>
      <c r="F8" s="7">
        <v>11.935236</v>
      </c>
      <c r="G8" s="7">
        <v>33.802103229663643</v>
      </c>
      <c r="H8" s="7">
        <v>17.624538000000001</v>
      </c>
      <c r="I8" s="7">
        <v>2008.6484373976193</v>
      </c>
    </row>
    <row r="9" spans="1:11" ht="13.5" thickBot="1">
      <c r="A9" s="6">
        <v>1993</v>
      </c>
      <c r="B9" s="7">
        <v>557.90243899999996</v>
      </c>
      <c r="C9" s="7">
        <v>1027.7542736817422</v>
      </c>
      <c r="D9" s="7">
        <v>247.98999999999998</v>
      </c>
      <c r="E9" s="7">
        <v>30.620999999999999</v>
      </c>
      <c r="F9" s="7">
        <v>10.222641999999999</v>
      </c>
      <c r="G9" s="7">
        <v>30.618487668995876</v>
      </c>
      <c r="H9" s="7">
        <v>17.572855999999994</v>
      </c>
      <c r="I9" s="7">
        <v>1922.6816983507381</v>
      </c>
    </row>
    <row r="10" spans="1:11" ht="13.5" thickBot="1">
      <c r="A10" s="6">
        <v>1994</v>
      </c>
      <c r="B10" s="7">
        <v>577.077628</v>
      </c>
      <c r="C10" s="7">
        <v>1033.9430053666504</v>
      </c>
      <c r="D10" s="7">
        <v>230.18099999999998</v>
      </c>
      <c r="E10" s="7">
        <v>33.980000000000004</v>
      </c>
      <c r="F10" s="7">
        <v>11.067360000000001</v>
      </c>
      <c r="G10" s="7">
        <v>33.379573531555259</v>
      </c>
      <c r="H10" s="7">
        <v>17.294264000000002</v>
      </c>
      <c r="I10" s="7">
        <v>1936.9228308982058</v>
      </c>
    </row>
    <row r="11" spans="1:11" ht="13.5" thickBot="1">
      <c r="A11" s="6">
        <v>1995</v>
      </c>
      <c r="B11" s="7">
        <v>585.338616</v>
      </c>
      <c r="C11" s="7">
        <v>1093.5723252777473</v>
      </c>
      <c r="D11" s="7">
        <v>190.601</v>
      </c>
      <c r="E11" s="7">
        <v>35.24</v>
      </c>
      <c r="F11" s="7">
        <v>12.122223999999997</v>
      </c>
      <c r="G11" s="7">
        <v>32.861941495238881</v>
      </c>
      <c r="H11" s="7">
        <v>17.093163000000022</v>
      </c>
      <c r="I11" s="7">
        <v>1966.829269772986</v>
      </c>
    </row>
    <row r="12" spans="1:11" ht="13.5" thickBot="1">
      <c r="A12" s="6">
        <v>1996</v>
      </c>
      <c r="B12" s="7">
        <v>589.03465400000005</v>
      </c>
      <c r="C12" s="7">
        <v>1171.9526259692577</v>
      </c>
      <c r="D12" s="7">
        <v>196.191</v>
      </c>
      <c r="E12" s="7">
        <v>38.14</v>
      </c>
      <c r="F12" s="7">
        <v>7.6920449999999994</v>
      </c>
      <c r="G12" s="7">
        <v>35.20664982988724</v>
      </c>
      <c r="H12" s="7">
        <v>17.140852999999996</v>
      </c>
      <c r="I12" s="7">
        <v>2055.3578277991451</v>
      </c>
    </row>
    <row r="13" spans="1:11" ht="13.5" thickBot="1">
      <c r="A13" s="6">
        <v>1997</v>
      </c>
      <c r="B13" s="7">
        <v>602.78128800000013</v>
      </c>
      <c r="C13" s="7">
        <v>1207.1536917261915</v>
      </c>
      <c r="D13" s="7">
        <v>198.13099999999997</v>
      </c>
      <c r="E13" s="7">
        <v>32.92</v>
      </c>
      <c r="F13" s="7">
        <v>7.0503330000000002</v>
      </c>
      <c r="G13" s="7">
        <v>38.436882690997834</v>
      </c>
      <c r="H13" s="7">
        <v>17.122144000000002</v>
      </c>
      <c r="I13" s="7">
        <v>2103.5953394171893</v>
      </c>
    </row>
    <row r="14" spans="1:11" ht="13.5" thickBot="1">
      <c r="A14" s="6">
        <v>1998</v>
      </c>
      <c r="B14" s="7">
        <v>610.86079900000004</v>
      </c>
      <c r="C14" s="7">
        <v>1253.4216261286208</v>
      </c>
      <c r="D14" s="7">
        <v>198.96100000000004</v>
      </c>
      <c r="E14" s="7">
        <v>38.100000000000009</v>
      </c>
      <c r="F14" s="7">
        <v>6.1088510000000005</v>
      </c>
      <c r="G14" s="7">
        <v>40.504340857833732</v>
      </c>
      <c r="H14" s="7">
        <v>17.193896000000016</v>
      </c>
      <c r="I14" s="7">
        <v>2165.1505129864545</v>
      </c>
    </row>
    <row r="15" spans="1:11" ht="13.5" thickBot="1">
      <c r="A15" s="6">
        <v>1999</v>
      </c>
      <c r="B15" s="7">
        <v>595.17364999999995</v>
      </c>
      <c r="C15" s="7">
        <v>1244.9967585999555</v>
      </c>
      <c r="D15" s="7">
        <v>187.40099999999998</v>
      </c>
      <c r="E15" s="7">
        <v>38.549999999999997</v>
      </c>
      <c r="F15" s="7">
        <v>7.1558599999999997</v>
      </c>
      <c r="G15" s="7">
        <v>41.588586349758842</v>
      </c>
      <c r="H15" s="7">
        <v>17.157011000000022</v>
      </c>
      <c r="I15" s="7">
        <v>2132.0228659497143</v>
      </c>
    </row>
    <row r="16" spans="1:11" ht="13.5" thickBot="1">
      <c r="A16" s="6">
        <v>2000</v>
      </c>
      <c r="B16" s="7">
        <v>605</v>
      </c>
      <c r="C16" s="7">
        <v>1262.5032025847106</v>
      </c>
      <c r="D16" s="7">
        <v>171.00099999999998</v>
      </c>
      <c r="E16" s="7">
        <v>37.309999999999995</v>
      </c>
      <c r="F16" s="7">
        <v>7.801882353148053</v>
      </c>
      <c r="G16" s="7">
        <v>40.256995941758575</v>
      </c>
      <c r="H16" s="7">
        <v>17.13759521705639</v>
      </c>
      <c r="I16" s="7">
        <v>2141.0106760966737</v>
      </c>
    </row>
    <row r="17" spans="1:9" ht="13.5" thickBot="1">
      <c r="A17" s="6">
        <v>2001</v>
      </c>
      <c r="B17" s="7">
        <v>613</v>
      </c>
      <c r="C17" s="7">
        <v>1288.7087459146569</v>
      </c>
      <c r="D17" s="7">
        <v>140.36199999999997</v>
      </c>
      <c r="E17" s="7">
        <v>35.83</v>
      </c>
      <c r="F17" s="7">
        <v>7.5888327312496102</v>
      </c>
      <c r="G17" s="7">
        <v>49.019211779827927</v>
      </c>
      <c r="H17" s="7">
        <v>17.500023853031809</v>
      </c>
      <c r="I17" s="7">
        <v>2152.0088142787663</v>
      </c>
    </row>
    <row r="18" spans="1:9" ht="13.5" thickBot="1">
      <c r="A18" s="6">
        <v>2002</v>
      </c>
      <c r="B18" s="7">
        <v>592</v>
      </c>
      <c r="C18" s="7">
        <v>1259.6012016208156</v>
      </c>
      <c r="D18" s="7">
        <v>152.12099999999998</v>
      </c>
      <c r="E18" s="7">
        <v>31.990000000000002</v>
      </c>
      <c r="F18" s="7">
        <v>15.490801252867316</v>
      </c>
      <c r="G18" s="7">
        <v>52.654412855764924</v>
      </c>
      <c r="H18" s="7">
        <v>18.165326506060808</v>
      </c>
      <c r="I18" s="7">
        <v>2122.0227422355088</v>
      </c>
    </row>
    <row r="19" spans="1:9" ht="13.5" thickBot="1">
      <c r="A19" s="6">
        <v>2003</v>
      </c>
      <c r="B19" s="7">
        <v>600</v>
      </c>
      <c r="C19" s="7">
        <v>1284.9894782850758</v>
      </c>
      <c r="D19" s="7">
        <v>129.22200000000001</v>
      </c>
      <c r="E19" s="7">
        <v>29.919999999999995</v>
      </c>
      <c r="F19" s="7">
        <v>13.892930571423436</v>
      </c>
      <c r="G19" s="7">
        <v>47.067231497801522</v>
      </c>
      <c r="H19" s="7">
        <v>17.91025437814595</v>
      </c>
      <c r="I19" s="7">
        <v>2123.0018947324465</v>
      </c>
    </row>
    <row r="20" spans="1:9" ht="13.5" thickBot="1">
      <c r="A20" s="6">
        <v>2004</v>
      </c>
      <c r="B20" s="7">
        <v>652</v>
      </c>
      <c r="C20" s="7">
        <v>1331.6286713134041</v>
      </c>
      <c r="D20" s="7">
        <v>145.10099999999997</v>
      </c>
      <c r="E20" s="7">
        <v>34.420999999999999</v>
      </c>
      <c r="F20" s="7">
        <v>3.1138342528802441</v>
      </c>
      <c r="G20" s="7">
        <v>48.24791272040725</v>
      </c>
      <c r="H20" s="7">
        <v>19.46846046242721</v>
      </c>
      <c r="I20" s="7">
        <v>2233.9808787491188</v>
      </c>
    </row>
    <row r="21" spans="1:9" ht="13.5" thickBot="1">
      <c r="A21" s="6">
        <v>2005</v>
      </c>
      <c r="B21" s="7">
        <v>630</v>
      </c>
      <c r="C21" s="7">
        <v>1292.0250604459245</v>
      </c>
      <c r="D21" s="7">
        <v>155.81300000000002</v>
      </c>
      <c r="E21" s="7">
        <v>37.087521651468599</v>
      </c>
      <c r="F21" s="7">
        <v>3.4207933955463772</v>
      </c>
      <c r="G21" s="7">
        <v>68.441336212230951</v>
      </c>
      <c r="H21" s="7">
        <v>14.235847900515269</v>
      </c>
      <c r="I21" s="7">
        <v>2201.0235596056855</v>
      </c>
    </row>
    <row r="22" spans="1:9" ht="13.5" thickBot="1">
      <c r="A22" s="6">
        <v>2006</v>
      </c>
      <c r="B22" s="7">
        <v>649</v>
      </c>
      <c r="C22" s="7">
        <v>1327.4321175227738</v>
      </c>
      <c r="D22" s="7">
        <v>161.47300000000001</v>
      </c>
      <c r="E22" s="7">
        <v>40.879643897412002</v>
      </c>
      <c r="F22" s="7">
        <v>3.1776173314263394</v>
      </c>
      <c r="G22" s="7">
        <v>72.226170913622084</v>
      </c>
      <c r="H22" s="7">
        <v>25.81004322108743</v>
      </c>
      <c r="I22" s="7">
        <v>2279.9985928863216</v>
      </c>
    </row>
    <row r="23" spans="1:9" ht="13.5" thickBot="1">
      <c r="A23" s="6">
        <v>2007</v>
      </c>
      <c r="B23" s="7">
        <v>666</v>
      </c>
      <c r="C23" s="7">
        <v>1399.9928454957198</v>
      </c>
      <c r="D23" s="7">
        <v>132.82199999999997</v>
      </c>
      <c r="E23" s="7">
        <v>43.815103545820492</v>
      </c>
      <c r="F23" s="7">
        <v>5.6965866496806479</v>
      </c>
      <c r="G23" s="7">
        <v>60.233343149728498</v>
      </c>
      <c r="H23" s="7">
        <v>21.438341174830281</v>
      </c>
      <c r="I23" s="7">
        <v>2329.9982200157801</v>
      </c>
    </row>
    <row r="24" spans="1:9" ht="13.5" thickBot="1">
      <c r="A24" s="6">
        <v>2008</v>
      </c>
      <c r="B24" s="7">
        <v>667</v>
      </c>
      <c r="C24" s="7">
        <v>1242.5244775095045</v>
      </c>
      <c r="D24" s="7">
        <v>112.79199999999999</v>
      </c>
      <c r="E24" s="7">
        <v>40.31503359986354</v>
      </c>
      <c r="F24" s="7">
        <v>12.074833529502866</v>
      </c>
      <c r="G24" s="7">
        <v>218.34598158332997</v>
      </c>
      <c r="H24" s="7">
        <v>28.944936002323765</v>
      </c>
      <c r="I24" s="7">
        <v>2321.9972622245245</v>
      </c>
    </row>
    <row r="25" spans="1:9" ht="13.5" thickBot="1">
      <c r="A25" s="6">
        <v>2009</v>
      </c>
      <c r="B25" s="7">
        <v>670</v>
      </c>
      <c r="C25" s="7">
        <v>1224.5773467519759</v>
      </c>
      <c r="D25" s="7">
        <v>124.18099999999998</v>
      </c>
      <c r="E25" s="7">
        <v>33.165074341983761</v>
      </c>
      <c r="F25" s="7">
        <v>16.582492638808731</v>
      </c>
      <c r="G25" s="7">
        <v>216.03127869999008</v>
      </c>
      <c r="H25" s="7">
        <v>19.475450159081738</v>
      </c>
      <c r="I25" s="7">
        <v>2304.0126425918406</v>
      </c>
    </row>
    <row r="26" spans="1:9" ht="13.5" thickBot="1">
      <c r="A26" s="6">
        <v>2010</v>
      </c>
      <c r="B26" s="7">
        <v>643</v>
      </c>
      <c r="C26" s="7">
        <v>1188.7891561527731</v>
      </c>
      <c r="D26" s="7">
        <v>115.191</v>
      </c>
      <c r="E26" s="7">
        <v>30.035703533816164</v>
      </c>
      <c r="F26" s="7">
        <v>11.878969999999999</v>
      </c>
      <c r="G26" s="7">
        <v>205.94848126447673</v>
      </c>
      <c r="H26" s="7">
        <v>17.156174999999998</v>
      </c>
      <c r="I26" s="7">
        <v>2211.9994859510662</v>
      </c>
    </row>
    <row r="27" spans="1:9" ht="13.5" thickBot="1">
      <c r="A27" s="6">
        <v>2011</v>
      </c>
      <c r="B27" s="7">
        <v>628.40635399999996</v>
      </c>
      <c r="C27" s="7">
        <v>1187.0053391684623</v>
      </c>
      <c r="D27" s="7">
        <v>118.3</v>
      </c>
      <c r="E27" s="7">
        <v>28.166346498478003</v>
      </c>
      <c r="F27" s="7">
        <v>14.743089999999997</v>
      </c>
      <c r="G27" s="7">
        <v>186.49740196666005</v>
      </c>
      <c r="H27" s="7">
        <v>13.831906999999999</v>
      </c>
      <c r="I27" s="7">
        <v>2176.9504386336002</v>
      </c>
    </row>
    <row r="28" spans="1:9" ht="13.5" thickBot="1">
      <c r="A28" s="6">
        <v>2012</v>
      </c>
      <c r="B28" s="7">
        <v>657.80298500000015</v>
      </c>
      <c r="C28" s="7">
        <v>1209.5018872028445</v>
      </c>
      <c r="D28" s="7">
        <v>109.77</v>
      </c>
      <c r="E28" s="7">
        <v>29.456983033493216</v>
      </c>
      <c r="F28" s="7">
        <v>12.804548</v>
      </c>
      <c r="G28" s="7">
        <v>186.96293683123162</v>
      </c>
      <c r="H28" s="7">
        <v>15.242339390000001</v>
      </c>
      <c r="I28" s="7">
        <v>2221.5416794575694</v>
      </c>
    </row>
    <row r="29" spans="1:9" ht="13.5" thickBot="1">
      <c r="A29" s="6">
        <v>2013</v>
      </c>
      <c r="B29" s="7">
        <v>636.45563099999993</v>
      </c>
      <c r="C29" s="7">
        <v>1199.972449799229</v>
      </c>
      <c r="D29" s="7">
        <v>107.46000000000001</v>
      </c>
      <c r="E29" s="7">
        <v>29.517613203158291</v>
      </c>
      <c r="F29" s="7">
        <v>8.7600045293000868</v>
      </c>
      <c r="G29" s="7">
        <v>154.12888778113924</v>
      </c>
      <c r="H29" s="7">
        <v>23.588164057969944</v>
      </c>
      <c r="I29" s="7">
        <v>2159.8827503707967</v>
      </c>
    </row>
    <row r="30" spans="1:9" ht="13.5" thickBot="1">
      <c r="A30" s="6">
        <v>2014</v>
      </c>
      <c r="B30" s="7">
        <v>617.93239863413646</v>
      </c>
      <c r="C30" s="7">
        <v>1164.5125943933481</v>
      </c>
      <c r="D30" s="7">
        <v>107.8989191495295</v>
      </c>
      <c r="E30" s="7">
        <v>30.185992123424835</v>
      </c>
      <c r="F30" s="7">
        <v>8.5190913971151403</v>
      </c>
      <c r="G30" s="7">
        <v>152.73122892594264</v>
      </c>
      <c r="H30" s="7">
        <v>23.47047659169446</v>
      </c>
      <c r="I30" s="7">
        <v>2105.2507012151909</v>
      </c>
    </row>
    <row r="31" spans="1:9" ht="13.5" thickBot="1">
      <c r="A31" s="6">
        <v>2015</v>
      </c>
      <c r="B31" s="7">
        <v>629.5736498944425</v>
      </c>
      <c r="C31" s="7">
        <v>1172.7539519252855</v>
      </c>
      <c r="D31" s="7">
        <v>108.19778977390338</v>
      </c>
      <c r="E31" s="7">
        <v>30.671832106603418</v>
      </c>
      <c r="F31" s="7">
        <v>8.1484579907135668</v>
      </c>
      <c r="G31" s="7">
        <v>151.27343084969846</v>
      </c>
      <c r="H31" s="7">
        <v>23.395591663197866</v>
      </c>
      <c r="I31" s="7">
        <v>2124.0147042038448</v>
      </c>
    </row>
    <row r="32" spans="1:9" ht="13.5" thickBot="1">
      <c r="A32" s="6">
        <v>2016</v>
      </c>
      <c r="B32" s="7">
        <v>632.69638828850248</v>
      </c>
      <c r="C32" s="7">
        <v>1169.7612554955265</v>
      </c>
      <c r="D32" s="7">
        <v>107.51594908087326</v>
      </c>
      <c r="E32" s="7">
        <v>30.046236522617349</v>
      </c>
      <c r="F32" s="7">
        <v>8.1361955683026199</v>
      </c>
      <c r="G32" s="7">
        <v>150.97328617614502</v>
      </c>
      <c r="H32" s="7">
        <v>23.265729813105228</v>
      </c>
      <c r="I32" s="7">
        <v>2122.3950409450727</v>
      </c>
    </row>
    <row r="33" spans="1:9" ht="13.5" thickBot="1">
      <c r="A33" s="6">
        <v>2017</v>
      </c>
      <c r="B33" s="7">
        <v>638.8149012538878</v>
      </c>
      <c r="C33" s="7">
        <v>1173.5818201480508</v>
      </c>
      <c r="D33" s="7">
        <v>107.56758183979576</v>
      </c>
      <c r="E33" s="7">
        <v>29.938356389311391</v>
      </c>
      <c r="F33" s="7">
        <v>8.1534136743918459</v>
      </c>
      <c r="G33" s="7">
        <v>151.20359649992852</v>
      </c>
      <c r="H33" s="7">
        <v>23.239439523047238</v>
      </c>
      <c r="I33" s="7">
        <v>2132.4991093284134</v>
      </c>
    </row>
    <row r="34" spans="1:9" ht="13.5" thickBot="1">
      <c r="A34" s="6">
        <v>2018</v>
      </c>
      <c r="B34" s="7">
        <v>644.88360946219586</v>
      </c>
      <c r="C34" s="7">
        <v>1179.2238177857218</v>
      </c>
      <c r="D34" s="7">
        <v>107.99194847198186</v>
      </c>
      <c r="E34" s="7">
        <v>29.779055247792311</v>
      </c>
      <c r="F34" s="7">
        <v>8.1806265349517844</v>
      </c>
      <c r="G34" s="7">
        <v>150.69529453706102</v>
      </c>
      <c r="H34" s="7">
        <v>23.271623081669912</v>
      </c>
      <c r="I34" s="7">
        <v>2144.0259751213744</v>
      </c>
    </row>
    <row r="35" spans="1:9" ht="13.5" thickBot="1">
      <c r="A35" s="6">
        <v>2019</v>
      </c>
      <c r="B35" s="7">
        <v>654.91011589733284</v>
      </c>
      <c r="C35" s="7">
        <v>1185.9437051905591</v>
      </c>
      <c r="D35" s="7">
        <v>108.27259509784747</v>
      </c>
      <c r="E35" s="7">
        <v>29.621357597435672</v>
      </c>
      <c r="F35" s="7">
        <v>8.2135009791465095</v>
      </c>
      <c r="G35" s="7">
        <v>150.79541133423317</v>
      </c>
      <c r="H35" s="7">
        <v>23.254839629172025</v>
      </c>
      <c r="I35" s="7">
        <v>2161.0115257257271</v>
      </c>
    </row>
    <row r="36" spans="1:9" ht="13.5" thickBot="1">
      <c r="A36" s="6">
        <v>2020</v>
      </c>
      <c r="B36" s="7">
        <v>667.52765056953103</v>
      </c>
      <c r="C36" s="7">
        <v>1195.3795590080113</v>
      </c>
      <c r="D36" s="7">
        <v>108.5314467333483</v>
      </c>
      <c r="E36" s="7">
        <v>29.557965982869309</v>
      </c>
      <c r="F36" s="7">
        <v>8.2486882262958918</v>
      </c>
      <c r="G36" s="7">
        <v>150.25782685707836</v>
      </c>
      <c r="H36" s="7">
        <v>23.216966158155468</v>
      </c>
      <c r="I36" s="7">
        <v>2182.7201035352896</v>
      </c>
    </row>
    <row r="37" spans="1:9" ht="13.5" thickBot="1">
      <c r="A37" s="6">
        <v>2021</v>
      </c>
      <c r="B37" s="7">
        <v>680.63131306221476</v>
      </c>
      <c r="C37" s="7">
        <v>1203.3838598641219</v>
      </c>
      <c r="D37" s="7">
        <v>108.9484816321082</v>
      </c>
      <c r="E37" s="7">
        <v>29.465677872169817</v>
      </c>
      <c r="F37" s="7">
        <v>8.288636324104786</v>
      </c>
      <c r="G37" s="7">
        <v>149.76481334496964</v>
      </c>
      <c r="H37" s="7">
        <v>23.18728887313824</v>
      </c>
      <c r="I37" s="7">
        <v>2203.6700709728275</v>
      </c>
    </row>
    <row r="38" spans="1:9" ht="13.5" thickBot="1">
      <c r="A38" s="6">
        <v>2022</v>
      </c>
      <c r="B38" s="7">
        <v>693.49038551632361</v>
      </c>
      <c r="C38" s="7">
        <v>1209.3100094214549</v>
      </c>
      <c r="D38" s="7">
        <v>109.50057273408035</v>
      </c>
      <c r="E38" s="7">
        <v>29.431331134777807</v>
      </c>
      <c r="F38" s="7">
        <v>8.327492166459658</v>
      </c>
      <c r="G38" s="7">
        <v>149.45247799064768</v>
      </c>
      <c r="H38" s="7">
        <v>23.176794374252971</v>
      </c>
      <c r="I38" s="7">
        <v>2222.6890633379971</v>
      </c>
    </row>
    <row r="39" spans="1:9" ht="13.5" thickBot="1">
      <c r="A39" s="6">
        <v>2023</v>
      </c>
      <c r="B39" s="7">
        <v>705.72777428397376</v>
      </c>
      <c r="C39" s="7">
        <v>1203.8213933651691</v>
      </c>
      <c r="D39" s="7">
        <v>109.90096322953578</v>
      </c>
      <c r="E39" s="7">
        <v>29.474725354796092</v>
      </c>
      <c r="F39" s="7">
        <v>8.3570249560827907</v>
      </c>
      <c r="G39" s="7">
        <v>149.02039850297106</v>
      </c>
      <c r="H39" s="7">
        <v>23.174830777056076</v>
      </c>
      <c r="I39" s="7">
        <v>2229.4771104695847</v>
      </c>
    </row>
    <row r="40" spans="1:9" ht="13.5" thickBot="1">
      <c r="A40" s="6">
        <v>2024</v>
      </c>
      <c r="B40" s="7">
        <v>718.22088485778954</v>
      </c>
      <c r="C40" s="7">
        <v>1200.8012253644943</v>
      </c>
      <c r="D40" s="7">
        <v>110.52247881998468</v>
      </c>
      <c r="E40" s="7">
        <v>29.59597466491163</v>
      </c>
      <c r="F40" s="7">
        <v>8.3965892821044932</v>
      </c>
      <c r="G40" s="7">
        <v>149.0184385218258</v>
      </c>
      <c r="H40" s="7">
        <v>23.173273713517013</v>
      </c>
      <c r="I40" s="7">
        <v>2239.728865224627</v>
      </c>
    </row>
    <row r="41" spans="1:9" ht="13.5" thickBot="1">
      <c r="A41" s="6">
        <v>2025</v>
      </c>
      <c r="B41" s="7">
        <v>730.22470725671974</v>
      </c>
      <c r="C41" s="7">
        <v>1195.5588178143112</v>
      </c>
      <c r="D41" s="7">
        <v>111.00702273656364</v>
      </c>
      <c r="E41" s="7">
        <v>29.561045330559249</v>
      </c>
      <c r="F41" s="7">
        <v>8.4266536089600272</v>
      </c>
      <c r="G41" s="7">
        <v>148.74746976106434</v>
      </c>
      <c r="H41" s="7">
        <v>23.174446407541705</v>
      </c>
      <c r="I41" s="7">
        <v>2246.7001629157198</v>
      </c>
    </row>
    <row r="42" spans="1:9" ht="13.5" thickBot="1">
      <c r="A42" s="6">
        <v>2026</v>
      </c>
      <c r="B42" s="7">
        <v>741.9601255023249</v>
      </c>
      <c r="C42" s="7">
        <v>1190.6706906021561</v>
      </c>
      <c r="D42" s="7">
        <v>111.51928244698745</v>
      </c>
      <c r="E42" s="7">
        <v>29.488654950835386</v>
      </c>
      <c r="F42" s="7">
        <v>8.4546079308060822</v>
      </c>
      <c r="G42" s="7">
        <v>148.53763892156377</v>
      </c>
      <c r="H42" s="7">
        <v>23.172500643501429</v>
      </c>
      <c r="I42" s="7">
        <v>2253.8035009981754</v>
      </c>
    </row>
    <row r="43" spans="1:9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>
      <c r="A44" s="19" t="s">
        <v>33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>
      <c r="A45" s="4"/>
    </row>
    <row r="46" spans="1:9" ht="15.75">
      <c r="A46" s="18" t="s">
        <v>26</v>
      </c>
      <c r="B46" s="18"/>
      <c r="C46" s="18"/>
      <c r="D46" s="18"/>
      <c r="E46" s="18"/>
      <c r="F46" s="18"/>
      <c r="G46" s="18"/>
      <c r="H46" s="18"/>
      <c r="I46" s="18"/>
    </row>
    <row r="47" spans="1:9">
      <c r="A47" s="8" t="s">
        <v>27</v>
      </c>
      <c r="B47" s="12">
        <f t="shared" ref="B47:I47" si="0">EXP((LN(B16/B6)/10))-1</f>
        <v>3.904594563590047E-3</v>
      </c>
      <c r="C47" s="12">
        <f t="shared" si="0"/>
        <v>2.7762137799742348E-2</v>
      </c>
      <c r="D47" s="12">
        <f t="shared" si="0"/>
        <v>-8.6447703858855918E-2</v>
      </c>
      <c r="E47" s="12">
        <f t="shared" si="0"/>
        <v>2.0332370476161543E-3</v>
      </c>
      <c r="F47" s="12">
        <f t="shared" si="0"/>
        <v>-4.1822355975982273E-2</v>
      </c>
      <c r="G47" s="12">
        <f t="shared" si="0"/>
        <v>1.6813883650000472E-2</v>
      </c>
      <c r="H47" s="12">
        <f t="shared" si="0"/>
        <v>-3.22404402373766E-3</v>
      </c>
      <c r="I47" s="12">
        <f t="shared" si="0"/>
        <v>3.6412036400907954E-3</v>
      </c>
    </row>
    <row r="48" spans="1:9">
      <c r="A48" s="8" t="s">
        <v>28</v>
      </c>
      <c r="B48" s="12">
        <f t="shared" ref="B48:I48" si="1">EXP((LN(B29/B16)/13))-1</f>
        <v>3.9065530528139547E-3</v>
      </c>
      <c r="C48" s="12">
        <f t="shared" si="1"/>
        <v>-3.8999002391960635E-3</v>
      </c>
      <c r="D48" s="12">
        <f t="shared" si="1"/>
        <v>-3.5103725227716542E-2</v>
      </c>
      <c r="E48" s="12">
        <f t="shared" si="1"/>
        <v>-1.7859686814355347E-2</v>
      </c>
      <c r="F48" s="12">
        <f t="shared" si="1"/>
        <v>8.949920090950636E-3</v>
      </c>
      <c r="G48" s="12">
        <f t="shared" si="1"/>
        <v>0.10879034854781233</v>
      </c>
      <c r="H48" s="12">
        <f t="shared" si="1"/>
        <v>2.4879096447536497E-2</v>
      </c>
      <c r="I48" s="12">
        <f t="shared" si="1"/>
        <v>6.7530036590723874E-4</v>
      </c>
    </row>
    <row r="49" spans="1:9">
      <c r="A49" s="8" t="s">
        <v>29</v>
      </c>
      <c r="B49" s="12">
        <f t="shared" ref="B49:I49" si="2">EXP((LN(B31/B29)/2))-1</f>
        <v>-5.4211839078222024E-3</v>
      </c>
      <c r="C49" s="12">
        <f t="shared" si="2"/>
        <v>-1.1406353611434272E-2</v>
      </c>
      <c r="D49" s="12">
        <f t="shared" si="2"/>
        <v>3.426985571079344E-3</v>
      </c>
      <c r="E49" s="12">
        <f t="shared" si="2"/>
        <v>1.9363879065463108E-2</v>
      </c>
      <c r="F49" s="12">
        <f t="shared" si="2"/>
        <v>-3.5537047161305124E-2</v>
      </c>
      <c r="G49" s="12">
        <f t="shared" si="2"/>
        <v>-9.3065169992029295E-3</v>
      </c>
      <c r="H49" s="12">
        <f t="shared" si="2"/>
        <v>-4.0903362454715042E-3</v>
      </c>
      <c r="I49" s="12">
        <f t="shared" si="2"/>
        <v>-8.3380003075230746E-3</v>
      </c>
    </row>
    <row r="50" spans="1:9">
      <c r="A50" s="8" t="s">
        <v>68</v>
      </c>
      <c r="B50" s="12">
        <f t="shared" ref="B50:I50" si="3">EXP((LN(B42/B29)/13))-1</f>
        <v>1.1868399784323858E-2</v>
      </c>
      <c r="C50" s="12">
        <f t="shared" si="3"/>
        <v>-5.9842426690503991E-4</v>
      </c>
      <c r="D50" s="12">
        <f t="shared" si="3"/>
        <v>2.856288933957396E-3</v>
      </c>
      <c r="E50" s="12">
        <f t="shared" si="3"/>
        <v>-7.5499570761472512E-5</v>
      </c>
      <c r="F50" s="12">
        <f t="shared" si="3"/>
        <v>-2.7258789496512614E-3</v>
      </c>
      <c r="G50" s="12">
        <f t="shared" si="3"/>
        <v>-2.8383334583604869E-3</v>
      </c>
      <c r="H50" s="12">
        <f t="shared" si="3"/>
        <v>-1.3666656239871289E-3</v>
      </c>
      <c r="I50" s="12">
        <f t="shared" si="3"/>
        <v>3.2796197558773166E-3</v>
      </c>
    </row>
    <row r="51" spans="1:9" ht="14.1" customHeight="1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topLeftCell="A11" zoomScale="80" workbookViewId="0">
      <selection activeCell="A49" sqref="A49"/>
    </sheetView>
  </sheetViews>
  <sheetFormatPr defaultRowHeight="12.75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11" ht="15.7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>
      <c r="A3" s="17" t="s">
        <v>35</v>
      </c>
      <c r="B3" s="17"/>
      <c r="C3" s="17"/>
      <c r="D3" s="17"/>
      <c r="E3" s="17"/>
      <c r="F3" s="17"/>
      <c r="G3" s="17"/>
      <c r="H3" s="17"/>
    </row>
    <row r="4" spans="1:11" ht="14.1" customHeight="1" thickBot="1">
      <c r="A4" s="4"/>
    </row>
    <row r="5" spans="1:11" ht="39" thickBot="1">
      <c r="A5" s="5" t="s">
        <v>13</v>
      </c>
      <c r="B5" s="5" t="s">
        <v>23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</row>
    <row r="6" spans="1:11" ht="13.5" thickBot="1">
      <c r="A6" s="6">
        <v>1990</v>
      </c>
      <c r="B6" s="7">
        <v>2064.5908909667332</v>
      </c>
      <c r="C6" s="7">
        <v>132.13381702187104</v>
      </c>
      <c r="D6" s="7">
        <v>2196.7247079886042</v>
      </c>
      <c r="E6" s="7">
        <v>0</v>
      </c>
      <c r="F6" s="7">
        <v>0</v>
      </c>
      <c r="G6" s="7">
        <v>0</v>
      </c>
      <c r="H6" s="7">
        <v>2196.7247079886042</v>
      </c>
    </row>
    <row r="7" spans="1:11" ht="13.5" thickBot="1">
      <c r="A7" s="6">
        <v>1991</v>
      </c>
      <c r="B7" s="7">
        <v>1914.356935033255</v>
      </c>
      <c r="C7" s="7">
        <v>122.51884384212843</v>
      </c>
      <c r="D7" s="7">
        <v>2036.8757788753835</v>
      </c>
      <c r="E7" s="7">
        <v>0</v>
      </c>
      <c r="F7" s="7">
        <v>0</v>
      </c>
      <c r="G7" s="7">
        <v>0</v>
      </c>
      <c r="H7" s="7">
        <v>2036.8757788753835</v>
      </c>
    </row>
    <row r="8" spans="1:11" ht="13.5" thickBot="1">
      <c r="A8" s="6">
        <v>1992</v>
      </c>
      <c r="B8" s="7">
        <v>2008.6484373976191</v>
      </c>
      <c r="C8" s="7">
        <v>128.55349999344773</v>
      </c>
      <c r="D8" s="7">
        <v>2137.2019373910666</v>
      </c>
      <c r="E8" s="7">
        <v>0</v>
      </c>
      <c r="F8" s="7">
        <v>0</v>
      </c>
      <c r="G8" s="7">
        <v>0</v>
      </c>
      <c r="H8" s="7">
        <v>2137.2019373910666</v>
      </c>
    </row>
    <row r="9" spans="1:11" ht="13.5" thickBot="1">
      <c r="A9" s="6">
        <v>1993</v>
      </c>
      <c r="B9" s="7">
        <v>1922.6816983507381</v>
      </c>
      <c r="C9" s="7">
        <v>123.05162869444734</v>
      </c>
      <c r="D9" s="7">
        <v>2045.7333270451854</v>
      </c>
      <c r="E9" s="7">
        <v>0</v>
      </c>
      <c r="F9" s="7">
        <v>0</v>
      </c>
      <c r="G9" s="7">
        <v>0</v>
      </c>
      <c r="H9" s="7">
        <v>2045.7333270451854</v>
      </c>
    </row>
    <row r="10" spans="1:11" ht="13.5" thickBot="1">
      <c r="A10" s="6">
        <v>1994</v>
      </c>
      <c r="B10" s="7">
        <v>1936.9228308982058</v>
      </c>
      <c r="C10" s="7">
        <v>123.96306117748529</v>
      </c>
      <c r="D10" s="7">
        <v>2060.8858920756911</v>
      </c>
      <c r="E10" s="7">
        <v>0</v>
      </c>
      <c r="F10" s="7">
        <v>0</v>
      </c>
      <c r="G10" s="7">
        <v>0</v>
      </c>
      <c r="H10" s="7">
        <v>2060.8858920756911</v>
      </c>
    </row>
    <row r="11" spans="1:11" ht="13.5" thickBot="1">
      <c r="A11" s="6">
        <v>1995</v>
      </c>
      <c r="B11" s="7">
        <v>1966.829269772986</v>
      </c>
      <c r="C11" s="7">
        <v>125.87707326547121</v>
      </c>
      <c r="D11" s="7">
        <v>2092.7063430384574</v>
      </c>
      <c r="E11" s="7">
        <v>0</v>
      </c>
      <c r="F11" s="7">
        <v>0</v>
      </c>
      <c r="G11" s="7">
        <v>0</v>
      </c>
      <c r="H11" s="7">
        <v>2092.7063430384574</v>
      </c>
    </row>
    <row r="12" spans="1:11" ht="13.5" thickBot="1">
      <c r="A12" s="6">
        <v>1996</v>
      </c>
      <c r="B12" s="7">
        <v>2055.3578277991451</v>
      </c>
      <c r="C12" s="7">
        <v>131.5429009791454</v>
      </c>
      <c r="D12" s="7">
        <v>2186.9007287782906</v>
      </c>
      <c r="E12" s="7">
        <v>0</v>
      </c>
      <c r="F12" s="7">
        <v>0</v>
      </c>
      <c r="G12" s="7">
        <v>0</v>
      </c>
      <c r="H12" s="7">
        <v>2186.9007287782906</v>
      </c>
    </row>
    <row r="13" spans="1:11" ht="13.5" thickBot="1">
      <c r="A13" s="6">
        <v>1997</v>
      </c>
      <c r="B13" s="7">
        <v>2103.5953394171893</v>
      </c>
      <c r="C13" s="7">
        <v>134.63010172270023</v>
      </c>
      <c r="D13" s="7">
        <v>2238.2254411398894</v>
      </c>
      <c r="E13" s="7">
        <v>0</v>
      </c>
      <c r="F13" s="7">
        <v>0</v>
      </c>
      <c r="G13" s="7">
        <v>0</v>
      </c>
      <c r="H13" s="7">
        <v>2238.2254411398894</v>
      </c>
    </row>
    <row r="14" spans="1:11" ht="13.5" thickBot="1">
      <c r="A14" s="6">
        <v>1998</v>
      </c>
      <c r="B14" s="7">
        <v>2165.1505129864545</v>
      </c>
      <c r="C14" s="7">
        <v>138.56963283113322</v>
      </c>
      <c r="D14" s="7">
        <v>2303.7201458175878</v>
      </c>
      <c r="E14" s="7">
        <v>0</v>
      </c>
      <c r="F14" s="7">
        <v>0</v>
      </c>
      <c r="G14" s="7">
        <v>0</v>
      </c>
      <c r="H14" s="7">
        <v>2303.7201458175878</v>
      </c>
    </row>
    <row r="15" spans="1:11" ht="13.5" thickBot="1">
      <c r="A15" s="6">
        <v>1999</v>
      </c>
      <c r="B15" s="7">
        <v>2132.0272803601292</v>
      </c>
      <c r="C15" s="7">
        <v>136.44946342078183</v>
      </c>
      <c r="D15" s="7">
        <v>2268.476743780911</v>
      </c>
      <c r="E15" s="7">
        <v>0</v>
      </c>
      <c r="F15" s="7">
        <v>4.4144104147201095E-3</v>
      </c>
      <c r="G15" s="7">
        <v>4.4144104147201095E-3</v>
      </c>
      <c r="H15" s="7">
        <v>2268.472329370496</v>
      </c>
    </row>
    <row r="16" spans="1:11" ht="13.5" thickBot="1">
      <c r="A16" s="6">
        <v>2000</v>
      </c>
      <c r="B16" s="7">
        <v>2141.0182948832339</v>
      </c>
      <c r="C16" s="7">
        <v>137.02468327018724</v>
      </c>
      <c r="D16" s="7">
        <v>2278.0429781534212</v>
      </c>
      <c r="E16" s="7">
        <v>0</v>
      </c>
      <c r="F16" s="7">
        <v>7.6187865600000002E-3</v>
      </c>
      <c r="G16" s="7">
        <v>7.6187865600000002E-3</v>
      </c>
      <c r="H16" s="7">
        <v>2278.035359366861</v>
      </c>
    </row>
    <row r="17" spans="1:8" ht="13.5" thickBot="1">
      <c r="A17" s="6">
        <v>2001</v>
      </c>
      <c r="B17" s="7">
        <v>2152.0163568774606</v>
      </c>
      <c r="C17" s="7">
        <v>137.72856411384117</v>
      </c>
      <c r="D17" s="7">
        <v>2289.7449209913016</v>
      </c>
      <c r="E17" s="7">
        <v>0</v>
      </c>
      <c r="F17" s="7">
        <v>7.5425986944000004E-3</v>
      </c>
      <c r="G17" s="7">
        <v>7.5425986944000004E-3</v>
      </c>
      <c r="H17" s="7">
        <v>2289.7373783926073</v>
      </c>
    </row>
    <row r="18" spans="1:8" ht="13.5" thickBot="1">
      <c r="A18" s="6">
        <v>2002</v>
      </c>
      <c r="B18" s="7">
        <v>2122.0640054502392</v>
      </c>
      <c r="C18" s="7">
        <v>135.80945550307266</v>
      </c>
      <c r="D18" s="7">
        <v>2257.8734609533117</v>
      </c>
      <c r="E18" s="7">
        <v>0</v>
      </c>
      <c r="F18" s="7">
        <v>4.1263214730737997E-2</v>
      </c>
      <c r="G18" s="7">
        <v>4.1263214730737997E-2</v>
      </c>
      <c r="H18" s="7">
        <v>2257.8321977385808</v>
      </c>
    </row>
    <row r="19" spans="1:8" ht="13.5" thickBot="1">
      <c r="A19" s="6">
        <v>2003</v>
      </c>
      <c r="B19" s="7">
        <v>2123.0775396583531</v>
      </c>
      <c r="C19" s="7">
        <v>135.8721212628767</v>
      </c>
      <c r="D19" s="7">
        <v>2258.9496609212297</v>
      </c>
      <c r="E19" s="7">
        <v>0</v>
      </c>
      <c r="F19" s="7">
        <v>7.5644925906619004E-2</v>
      </c>
      <c r="G19" s="7">
        <v>7.5644925906619004E-2</v>
      </c>
      <c r="H19" s="7">
        <v>2258.8740159953231</v>
      </c>
    </row>
    <row r="20" spans="1:8" ht="13.5" thickBot="1">
      <c r="A20" s="6">
        <v>2004</v>
      </c>
      <c r="B20" s="7">
        <v>2234.2083708860064</v>
      </c>
      <c r="C20" s="7">
        <v>142.97477623994374</v>
      </c>
      <c r="D20" s="7">
        <v>2377.1831471259502</v>
      </c>
      <c r="E20" s="7">
        <v>0</v>
      </c>
      <c r="F20" s="7">
        <v>0.22749213688750852</v>
      </c>
      <c r="G20" s="7">
        <v>0.22749213688750852</v>
      </c>
      <c r="H20" s="7">
        <v>2376.9556549890626</v>
      </c>
    </row>
    <row r="21" spans="1:8" ht="13.5" thickBot="1">
      <c r="A21" s="6">
        <v>2005</v>
      </c>
      <c r="B21" s="7">
        <v>2201.5186651329645</v>
      </c>
      <c r="C21" s="7">
        <v>140.86550781476399</v>
      </c>
      <c r="D21" s="7">
        <v>2342.3841729477285</v>
      </c>
      <c r="E21" s="7">
        <v>0</v>
      </c>
      <c r="F21" s="7">
        <v>0.49510552727888479</v>
      </c>
      <c r="G21" s="7">
        <v>0.49510552727888479</v>
      </c>
      <c r="H21" s="7">
        <v>2341.8890674204495</v>
      </c>
    </row>
    <row r="22" spans="1:8" ht="13.5" thickBot="1">
      <c r="A22" s="6">
        <v>2006</v>
      </c>
      <c r="B22" s="7">
        <v>2280.7001398263901</v>
      </c>
      <c r="C22" s="7">
        <v>145.91990994472474</v>
      </c>
      <c r="D22" s="7">
        <v>2426.6200497711147</v>
      </c>
      <c r="E22" s="7">
        <v>9.7272000000000025E-2</v>
      </c>
      <c r="F22" s="7">
        <v>0.60427494006822302</v>
      </c>
      <c r="G22" s="7">
        <v>0.70154694006822305</v>
      </c>
      <c r="H22" s="7">
        <v>2425.9185028310467</v>
      </c>
    </row>
    <row r="23" spans="1:8" ht="13.5" thickBot="1">
      <c r="A23" s="6">
        <v>2007</v>
      </c>
      <c r="B23" s="7">
        <v>2332.9503961026553</v>
      </c>
      <c r="C23" s="7">
        <v>149.11988608101004</v>
      </c>
      <c r="D23" s="7">
        <v>2482.0702821836653</v>
      </c>
      <c r="E23" s="7">
        <v>2.0618631000000001</v>
      </c>
      <c r="F23" s="7">
        <v>0.89031298687548688</v>
      </c>
      <c r="G23" s="7">
        <v>2.9521760868754869</v>
      </c>
      <c r="H23" s="7">
        <v>2479.1181060967897</v>
      </c>
    </row>
    <row r="24" spans="1:8" ht="13.5" thickBot="1">
      <c r="A24" s="6">
        <v>2008</v>
      </c>
      <c r="B24" s="7">
        <v>2325.8872548545987</v>
      </c>
      <c r="C24" s="7">
        <v>148.60782478236968</v>
      </c>
      <c r="D24" s="7">
        <v>2474.4950796369685</v>
      </c>
      <c r="E24" s="7">
        <v>1.6484497920000001</v>
      </c>
      <c r="F24" s="7">
        <v>2.2415428380745532</v>
      </c>
      <c r="G24" s="7">
        <v>3.8899926300745533</v>
      </c>
      <c r="H24" s="7">
        <v>2470.6050870068939</v>
      </c>
    </row>
    <row r="25" spans="1:8" ht="13.5" thickBot="1">
      <c r="A25" s="6">
        <v>2009</v>
      </c>
      <c r="B25" s="7">
        <v>2309.4576728338329</v>
      </c>
      <c r="C25" s="7">
        <v>147.45680912587792</v>
      </c>
      <c r="D25" s="7">
        <v>2456.9144819597109</v>
      </c>
      <c r="E25" s="7">
        <v>1.9315839222899998</v>
      </c>
      <c r="F25" s="7">
        <v>3.5134463197024806</v>
      </c>
      <c r="G25" s="7">
        <v>5.4450302419924803</v>
      </c>
      <c r="H25" s="7">
        <v>2451.4694517177186</v>
      </c>
    </row>
    <row r="26" spans="1:8" ht="13.5" thickBot="1">
      <c r="A26" s="6">
        <v>2010</v>
      </c>
      <c r="B26" s="7">
        <v>2218.9636851555078</v>
      </c>
      <c r="C26" s="7">
        <v>141.56796710086837</v>
      </c>
      <c r="D26" s="7">
        <v>2360.5316522563762</v>
      </c>
      <c r="E26" s="7">
        <v>1.9943125882812005</v>
      </c>
      <c r="F26" s="7">
        <v>4.9698866161604265</v>
      </c>
      <c r="G26" s="7">
        <v>6.964199204441627</v>
      </c>
      <c r="H26" s="7">
        <v>2353.5674530519345</v>
      </c>
    </row>
    <row r="27" spans="1:8" ht="13.5" thickBot="1">
      <c r="A27" s="6">
        <v>2011</v>
      </c>
      <c r="B27" s="7">
        <v>2184.5004857425383</v>
      </c>
      <c r="C27" s="7">
        <v>139.32482807255056</v>
      </c>
      <c r="D27" s="7">
        <v>2323.825313815089</v>
      </c>
      <c r="E27" s="7">
        <v>0.89034464789801948</v>
      </c>
      <c r="F27" s="7">
        <v>6.6597024610398083</v>
      </c>
      <c r="G27" s="7">
        <v>7.5500471089378278</v>
      </c>
      <c r="H27" s="7">
        <v>2316.2752667061513</v>
      </c>
    </row>
    <row r="28" spans="1:8" ht="13.5" thickBot="1">
      <c r="A28" s="6">
        <v>2012</v>
      </c>
      <c r="B28" s="7">
        <v>2231.5679559918785</v>
      </c>
      <c r="C28" s="7">
        <v>142.17866748528456</v>
      </c>
      <c r="D28" s="7">
        <v>2373.7466234771632</v>
      </c>
      <c r="E28" s="7">
        <v>1.4267268583519019</v>
      </c>
      <c r="F28" s="7">
        <v>8.599549675957288</v>
      </c>
      <c r="G28" s="7">
        <v>10.02627653430919</v>
      </c>
      <c r="H28" s="7">
        <v>2363.7203469428541</v>
      </c>
    </row>
    <row r="29" spans="1:8" ht="13.5" thickBot="1">
      <c r="A29" s="6">
        <v>2013</v>
      </c>
      <c r="B29" s="7">
        <v>2171.7087243344031</v>
      </c>
      <c r="C29" s="7">
        <v>138.2324960237311</v>
      </c>
      <c r="D29" s="7">
        <v>2309.9412203581342</v>
      </c>
      <c r="E29" s="7">
        <v>1.41245958976838</v>
      </c>
      <c r="F29" s="7">
        <v>10.413514373837881</v>
      </c>
      <c r="G29" s="7">
        <v>11.825973963606261</v>
      </c>
      <c r="H29" s="7">
        <v>2298.1152463945277</v>
      </c>
    </row>
    <row r="30" spans="1:8" ht="13.5" thickBot="1">
      <c r="A30" s="6">
        <v>2014</v>
      </c>
      <c r="B30" s="7">
        <v>2122.0940658430741</v>
      </c>
      <c r="C30" s="7">
        <v>134.73604487777237</v>
      </c>
      <c r="D30" s="7">
        <v>2256.8301107208463</v>
      </c>
      <c r="E30" s="7">
        <v>2.3744625822251617</v>
      </c>
      <c r="F30" s="7">
        <v>14.468902045657684</v>
      </c>
      <c r="G30" s="7">
        <v>16.843364627882845</v>
      </c>
      <c r="H30" s="7">
        <v>2239.9867460929636</v>
      </c>
    </row>
    <row r="31" spans="1:8" ht="13.5" thickBot="1">
      <c r="A31" s="6">
        <v>2015</v>
      </c>
      <c r="B31" s="7">
        <v>2151.2698669562974</v>
      </c>
      <c r="C31" s="7">
        <v>135.93694106904618</v>
      </c>
      <c r="D31" s="7">
        <v>2287.2068080253434</v>
      </c>
      <c r="E31" s="7">
        <v>6.1078677006768309</v>
      </c>
      <c r="F31" s="7">
        <v>21.147295051775782</v>
      </c>
      <c r="G31" s="7">
        <v>27.255162752452613</v>
      </c>
      <c r="H31" s="7">
        <v>2259.9516452728908</v>
      </c>
    </row>
    <row r="32" spans="1:8" ht="13.5" thickBot="1">
      <c r="A32" s="6">
        <v>2016</v>
      </c>
      <c r="B32" s="7">
        <v>2159.5194864519212</v>
      </c>
      <c r="C32" s="7">
        <v>135.83328262048474</v>
      </c>
      <c r="D32" s="7">
        <v>2295.3527690724059</v>
      </c>
      <c r="E32" s="7">
        <v>7.6370247253770067</v>
      </c>
      <c r="F32" s="7">
        <v>29.487420781472107</v>
      </c>
      <c r="G32" s="7">
        <v>37.124445506849113</v>
      </c>
      <c r="H32" s="7">
        <v>2258.2283235655568</v>
      </c>
    </row>
    <row r="33" spans="1:8" ht="13.5" thickBot="1">
      <c r="A33" s="6">
        <v>2017</v>
      </c>
      <c r="B33" s="7">
        <v>2173.7713078104866</v>
      </c>
      <c r="C33" s="7">
        <v>136.47994299701855</v>
      </c>
      <c r="D33" s="7">
        <v>2310.2512508075051</v>
      </c>
      <c r="E33" s="7">
        <v>7.5626386895627249</v>
      </c>
      <c r="F33" s="7">
        <v>33.709559792510817</v>
      </c>
      <c r="G33" s="7">
        <v>41.272198482073541</v>
      </c>
      <c r="H33" s="7">
        <v>2268.9790523254314</v>
      </c>
    </row>
    <row r="34" spans="1:8" ht="13.5" thickBot="1">
      <c r="A34" s="6">
        <v>2018</v>
      </c>
      <c r="B34" s="7">
        <v>2190.3366854056635</v>
      </c>
      <c r="C34" s="7">
        <v>137.21766240776807</v>
      </c>
      <c r="D34" s="7">
        <v>2327.5543478134314</v>
      </c>
      <c r="E34" s="7">
        <v>7.488989980500989</v>
      </c>
      <c r="F34" s="7">
        <v>38.821720303788112</v>
      </c>
      <c r="G34" s="7">
        <v>46.310710284289101</v>
      </c>
      <c r="H34" s="7">
        <v>2281.2436375291422</v>
      </c>
    </row>
    <row r="35" spans="1:8" ht="13.5" thickBot="1">
      <c r="A35" s="6">
        <v>2019</v>
      </c>
      <c r="B35" s="7">
        <v>2213.2999711342059</v>
      </c>
      <c r="C35" s="7">
        <v>138.30473764644663</v>
      </c>
      <c r="D35" s="7">
        <v>2351.6047087806523</v>
      </c>
      <c r="E35" s="7">
        <v>7.4160572731423429</v>
      </c>
      <c r="F35" s="7">
        <v>44.872388135336678</v>
      </c>
      <c r="G35" s="7">
        <v>52.288445408479021</v>
      </c>
      <c r="H35" s="7">
        <v>2299.3162633721731</v>
      </c>
    </row>
    <row r="36" spans="1:8" ht="13.5" thickBot="1">
      <c r="A36" s="6">
        <v>2020</v>
      </c>
      <c r="B36" s="7">
        <v>2241.9969771161218</v>
      </c>
      <c r="C36" s="7">
        <v>139.69408662625867</v>
      </c>
      <c r="D36" s="7">
        <v>2381.6910637423803</v>
      </c>
      <c r="E36" s="7">
        <v>7.3438161343303321</v>
      </c>
      <c r="F36" s="7">
        <v>51.933057446501834</v>
      </c>
      <c r="G36" s="7">
        <v>59.276873580832167</v>
      </c>
      <c r="H36" s="7">
        <v>2322.414190161548</v>
      </c>
    </row>
    <row r="37" spans="1:8" ht="13.5" thickBot="1">
      <c r="A37" s="6">
        <v>2021</v>
      </c>
      <c r="B37" s="7">
        <v>2270.8436744310129</v>
      </c>
      <c r="C37" s="7">
        <v>141.03488454226107</v>
      </c>
      <c r="D37" s="7">
        <v>2411.8785589732738</v>
      </c>
      <c r="E37" s="7">
        <v>7.272245433316634</v>
      </c>
      <c r="F37" s="7">
        <v>59.901358024869062</v>
      </c>
      <c r="G37" s="7">
        <v>67.173603458185696</v>
      </c>
      <c r="H37" s="7">
        <v>2344.7049555150879</v>
      </c>
    </row>
    <row r="38" spans="1:8" ht="13.5" thickBot="1">
      <c r="A38" s="6">
        <v>2022</v>
      </c>
      <c r="B38" s="7">
        <v>2298.5989134331276</v>
      </c>
      <c r="C38" s="7">
        <v>142.25210005363195</v>
      </c>
      <c r="D38" s="7">
        <v>2440.8510134867597</v>
      </c>
      <c r="E38" s="7">
        <v>7.2013505760774024</v>
      </c>
      <c r="F38" s="7">
        <v>68.708499519053007</v>
      </c>
      <c r="G38" s="7">
        <v>75.909850095130409</v>
      </c>
      <c r="H38" s="7">
        <v>2364.9411633916293</v>
      </c>
    </row>
    <row r="39" spans="1:8" ht="13.5" thickBot="1">
      <c r="A39" s="6">
        <v>2023</v>
      </c>
      <c r="B39" s="7">
        <v>2314.4678123576459</v>
      </c>
      <c r="C39" s="7">
        <v>142.68653507005354</v>
      </c>
      <c r="D39" s="7">
        <v>2457.1543474276996</v>
      </c>
      <c r="E39" s="7">
        <v>7.1310996602483385</v>
      </c>
      <c r="F39" s="7">
        <v>77.859602227812871</v>
      </c>
      <c r="G39" s="7">
        <v>84.99070188806121</v>
      </c>
      <c r="H39" s="7">
        <v>2372.1636455396383</v>
      </c>
    </row>
    <row r="40" spans="1:8" ht="13.5" thickBot="1">
      <c r="A40" s="6">
        <v>2024</v>
      </c>
      <c r="B40" s="7">
        <v>2334.735503188223</v>
      </c>
      <c r="C40" s="7">
        <v>143.34264737437627</v>
      </c>
      <c r="D40" s="7">
        <v>2478.0781505625991</v>
      </c>
      <c r="E40" s="7">
        <v>7.0615132513061951</v>
      </c>
      <c r="F40" s="7">
        <v>87.945124712289569</v>
      </c>
      <c r="G40" s="7">
        <v>95.006637963595765</v>
      </c>
      <c r="H40" s="7">
        <v>2383.0715125990032</v>
      </c>
    </row>
    <row r="41" spans="1:8" ht="13.5" thickBot="1">
      <c r="A41" s="6">
        <v>2025</v>
      </c>
      <c r="B41" s="7">
        <v>2352.250607191786</v>
      </c>
      <c r="C41" s="7">
        <v>143.78881042660623</v>
      </c>
      <c r="D41" s="7">
        <v>2496.0394176183922</v>
      </c>
      <c r="E41" s="7">
        <v>6.9925732524533828</v>
      </c>
      <c r="F41" s="7">
        <v>98.557871023612449</v>
      </c>
      <c r="G41" s="7">
        <v>105.55044427606583</v>
      </c>
      <c r="H41" s="7">
        <v>2390.4889733423265</v>
      </c>
    </row>
    <row r="42" spans="1:8" ht="13.5" thickBot="1">
      <c r="A42" s="6">
        <v>2026</v>
      </c>
      <c r="B42" s="7">
        <v>2370.4793145972926</v>
      </c>
      <c r="C42" s="7">
        <v>144.24342406388334</v>
      </c>
      <c r="D42" s="7">
        <v>2514.7227386611758</v>
      </c>
      <c r="E42" s="7">
        <v>6.924305647095963</v>
      </c>
      <c r="F42" s="7">
        <v>109.75150795202175</v>
      </c>
      <c r="G42" s="7">
        <v>116.67581359911772</v>
      </c>
      <c r="H42" s="7">
        <v>2398.0469250620581</v>
      </c>
    </row>
    <row r="43" spans="1:8" ht="14.1" customHeight="1">
      <c r="A43" s="4"/>
    </row>
    <row r="44" spans="1:8" ht="15.75">
      <c r="A44" s="18" t="s">
        <v>26</v>
      </c>
      <c r="B44" s="18"/>
      <c r="C44" s="18"/>
      <c r="D44" s="18"/>
      <c r="E44" s="18"/>
      <c r="F44" s="18"/>
      <c r="G44" s="18"/>
      <c r="H44" s="18"/>
    </row>
    <row r="45" spans="1:8">
      <c r="A45" s="8" t="s">
        <v>27</v>
      </c>
      <c r="B45" s="12">
        <f>EXP((LN(B16/B6)/10))-1</f>
        <v>3.6415607852444687E-3</v>
      </c>
      <c r="C45" s="12">
        <f t="shared" ref="C45:H45" si="0">EXP((LN(C16/C6)/10))-1</f>
        <v>3.6412036400910175E-3</v>
      </c>
      <c r="D45" s="12">
        <f t="shared" si="0"/>
        <v>3.6415393028617071E-3</v>
      </c>
      <c r="E45" s="13" t="s">
        <v>69</v>
      </c>
      <c r="F45" s="13" t="s">
        <v>69</v>
      </c>
      <c r="G45" s="13" t="s">
        <v>69</v>
      </c>
      <c r="H45" s="12">
        <f t="shared" si="0"/>
        <v>3.6412036400910175E-3</v>
      </c>
    </row>
    <row r="46" spans="1:8">
      <c r="A46" s="8" t="s">
        <v>28</v>
      </c>
      <c r="B46" s="12">
        <f>EXP((LN(B29/B16)/13))-1</f>
        <v>1.0954252074384385E-3</v>
      </c>
      <c r="C46" s="12">
        <f t="shared" ref="C46:H46" si="1">EXP((LN(C29/C16)/13))-1</f>
        <v>6.7530036590723874E-4</v>
      </c>
      <c r="D46" s="12">
        <f t="shared" si="1"/>
        <v>1.070214349078169E-3</v>
      </c>
      <c r="E46" s="13" t="s">
        <v>69</v>
      </c>
      <c r="F46" s="12">
        <f t="shared" si="1"/>
        <v>0.74264360938775664</v>
      </c>
      <c r="G46" s="12">
        <f t="shared" si="1"/>
        <v>0.75977756957657827</v>
      </c>
      <c r="H46" s="12">
        <f t="shared" si="1"/>
        <v>6.7530036590723874E-4</v>
      </c>
    </row>
    <row r="47" spans="1:8">
      <c r="A47" s="8" t="s">
        <v>29</v>
      </c>
      <c r="B47" s="12">
        <f>EXP((LN(B31/B29)/2))-1</f>
        <v>-4.7168329802051989E-3</v>
      </c>
      <c r="C47" s="12">
        <f t="shared" ref="C47:H47" si="2">EXP((LN(C31/C29)/2))-1</f>
        <v>-8.3380003075230746E-3</v>
      </c>
      <c r="D47" s="12">
        <f t="shared" si="2"/>
        <v>-4.9331617309212872E-3</v>
      </c>
      <c r="E47" s="12">
        <f t="shared" si="2"/>
        <v>1.0794898022582777</v>
      </c>
      <c r="F47" s="12">
        <f t="shared" si="2"/>
        <v>0.425045568477187</v>
      </c>
      <c r="G47" s="12">
        <f t="shared" si="2"/>
        <v>0.5181194016571935</v>
      </c>
      <c r="H47" s="12">
        <f t="shared" si="2"/>
        <v>-8.3380003075230746E-3</v>
      </c>
    </row>
    <row r="48" spans="1:8">
      <c r="A48" s="8" t="s">
        <v>68</v>
      </c>
      <c r="B48" s="12">
        <f>EXP((LN(B42/B29)/13))-1</f>
        <v>6.7595036984073875E-3</v>
      </c>
      <c r="C48" s="12">
        <f t="shared" ref="C48:H48" si="3">EXP((LN(C42/C29)/13))-1</f>
        <v>3.2796197558773166E-3</v>
      </c>
      <c r="D48" s="12">
        <f t="shared" si="3"/>
        <v>6.5552751414323929E-3</v>
      </c>
      <c r="E48" s="12">
        <f t="shared" si="3"/>
        <v>0.13007614539436552</v>
      </c>
      <c r="F48" s="12">
        <f t="shared" si="3"/>
        <v>0.19861011001173878</v>
      </c>
      <c r="G48" s="12">
        <f t="shared" si="3"/>
        <v>0.19253905043722086</v>
      </c>
      <c r="H48" s="12">
        <f t="shared" si="3"/>
        <v>3.2796197558773166E-3</v>
      </c>
    </row>
    <row r="49" spans="1:1" ht="14.1" customHeight="1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topLeftCell="A13" zoomScale="80" workbookViewId="0">
      <selection activeCell="A51" sqref="A51"/>
    </sheetView>
  </sheetViews>
  <sheetFormatPr defaultRowHeight="12.75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>
      <c r="A3" s="17" t="s">
        <v>43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>
      <c r="A4" s="4"/>
    </row>
    <row r="5" spans="1:11" ht="26.25" thickBot="1">
      <c r="A5" s="5" t="s">
        <v>13</v>
      </c>
      <c r="B5" s="5" t="s">
        <v>44</v>
      </c>
      <c r="C5" s="5" t="s">
        <v>36</v>
      </c>
      <c r="D5" s="5" t="s">
        <v>37</v>
      </c>
      <c r="E5" s="5" t="s">
        <v>45</v>
      </c>
      <c r="F5" s="5" t="s">
        <v>39</v>
      </c>
      <c r="G5" s="5" t="s">
        <v>46</v>
      </c>
      <c r="H5" s="5" t="s">
        <v>47</v>
      </c>
      <c r="I5" s="5" t="s">
        <v>48</v>
      </c>
    </row>
    <row r="6" spans="1:11" ht="13.5" thickBot="1">
      <c r="A6" s="6">
        <v>1990</v>
      </c>
      <c r="B6" s="7">
        <v>514.33275083649266</v>
      </c>
      <c r="C6" s="7">
        <v>26.230970292661123</v>
      </c>
      <c r="D6" s="7">
        <v>540.56372112915381</v>
      </c>
      <c r="E6" s="7">
        <v>0</v>
      </c>
      <c r="F6" s="7">
        <v>0</v>
      </c>
      <c r="G6" s="7">
        <v>0</v>
      </c>
      <c r="H6" s="7">
        <v>540.56372112915381</v>
      </c>
      <c r="I6" s="9">
        <v>46.390027840839551</v>
      </c>
    </row>
    <row r="7" spans="1:11" ht="13.5" thickBot="1">
      <c r="A7" s="6">
        <v>1991</v>
      </c>
      <c r="B7" s="7">
        <v>477.63988546316364</v>
      </c>
      <c r="C7" s="7">
        <v>24.359634158621343</v>
      </c>
      <c r="D7" s="7">
        <v>501.99951962178494</v>
      </c>
      <c r="E7" s="7">
        <v>0</v>
      </c>
      <c r="F7" s="7">
        <v>0</v>
      </c>
      <c r="G7" s="7">
        <v>0</v>
      </c>
      <c r="H7" s="7">
        <v>501.99951962178494</v>
      </c>
      <c r="I7" s="9">
        <v>46.318782587052951</v>
      </c>
    </row>
    <row r="8" spans="1:11" ht="13.5" thickBot="1">
      <c r="A8" s="6">
        <v>1992</v>
      </c>
      <c r="B8" s="7">
        <v>509.90430156729809</v>
      </c>
      <c r="C8" s="7">
        <v>26.0051193799322</v>
      </c>
      <c r="D8" s="7">
        <v>535.90942094723027</v>
      </c>
      <c r="E8" s="7">
        <v>0</v>
      </c>
      <c r="F8" s="7">
        <v>0</v>
      </c>
      <c r="G8" s="7">
        <v>0</v>
      </c>
      <c r="H8" s="7">
        <v>535.90942094723027</v>
      </c>
      <c r="I8" s="9">
        <v>45.525011199068516</v>
      </c>
    </row>
    <row r="9" spans="1:11" ht="13.5" thickBot="1">
      <c r="A9" s="6">
        <v>1993</v>
      </c>
      <c r="B9" s="7">
        <v>446.24167459562324</v>
      </c>
      <c r="C9" s="7">
        <v>22.758325404376784</v>
      </c>
      <c r="D9" s="7">
        <v>469</v>
      </c>
      <c r="E9" s="7">
        <v>0</v>
      </c>
      <c r="F9" s="7">
        <v>0</v>
      </c>
      <c r="G9" s="7">
        <v>0</v>
      </c>
      <c r="H9" s="7">
        <v>469</v>
      </c>
      <c r="I9" s="9">
        <v>49.793433202022797</v>
      </c>
    </row>
    <row r="10" spans="1:11" ht="13.5" thickBot="1">
      <c r="A10" s="6">
        <v>1994</v>
      </c>
      <c r="B10" s="7">
        <v>498.57278782112274</v>
      </c>
      <c r="C10" s="7">
        <v>25.427212178877259</v>
      </c>
      <c r="D10" s="7">
        <v>524</v>
      </c>
      <c r="E10" s="7">
        <v>0</v>
      </c>
      <c r="F10" s="7">
        <v>0</v>
      </c>
      <c r="G10" s="7">
        <v>0</v>
      </c>
      <c r="H10" s="7">
        <v>524</v>
      </c>
      <c r="I10" s="9">
        <v>44.897127210683784</v>
      </c>
    </row>
    <row r="11" spans="1:11" ht="13.5" thickBot="1">
      <c r="A11" s="6">
        <v>1995</v>
      </c>
      <c r="B11" s="7">
        <v>491.91246431969557</v>
      </c>
      <c r="C11" s="7">
        <v>25.087535680304473</v>
      </c>
      <c r="D11" s="7">
        <v>517</v>
      </c>
      <c r="E11" s="7">
        <v>0</v>
      </c>
      <c r="F11" s="7">
        <v>0</v>
      </c>
      <c r="G11" s="7">
        <v>0</v>
      </c>
      <c r="H11" s="7">
        <v>517</v>
      </c>
      <c r="I11" s="9">
        <v>46.207624401368477</v>
      </c>
    </row>
    <row r="12" spans="1:11" ht="13.5" thickBot="1">
      <c r="A12" s="6">
        <v>1996</v>
      </c>
      <c r="B12" s="7">
        <v>494.76688867745008</v>
      </c>
      <c r="C12" s="7">
        <v>25.233111322549952</v>
      </c>
      <c r="D12" s="7">
        <v>520</v>
      </c>
      <c r="E12" s="7">
        <v>0</v>
      </c>
      <c r="F12" s="7">
        <v>0</v>
      </c>
      <c r="G12" s="7">
        <v>0</v>
      </c>
      <c r="H12" s="7">
        <v>520</v>
      </c>
      <c r="I12" s="9">
        <v>48.008884983717302</v>
      </c>
    </row>
    <row r="13" spans="1:11" ht="13.5" thickBot="1">
      <c r="A13" s="6">
        <v>1997</v>
      </c>
      <c r="B13" s="7">
        <v>539.48620361560427</v>
      </c>
      <c r="C13" s="7">
        <v>27.513796384395818</v>
      </c>
      <c r="D13" s="7">
        <v>567</v>
      </c>
      <c r="E13" s="7">
        <v>0</v>
      </c>
      <c r="F13" s="7">
        <v>0</v>
      </c>
      <c r="G13" s="7">
        <v>0</v>
      </c>
      <c r="H13" s="7">
        <v>567</v>
      </c>
      <c r="I13" s="9">
        <v>45.062643270676588</v>
      </c>
    </row>
    <row r="14" spans="1:11" ht="13.5" thickBot="1">
      <c r="A14" s="6">
        <v>1998</v>
      </c>
      <c r="B14" s="7">
        <v>569.9333967649859</v>
      </c>
      <c r="C14" s="7">
        <v>29.066603235014281</v>
      </c>
      <c r="D14" s="7">
        <v>599.00000000000011</v>
      </c>
      <c r="E14" s="7">
        <v>0</v>
      </c>
      <c r="F14" s="7">
        <v>0</v>
      </c>
      <c r="G14" s="7">
        <v>0</v>
      </c>
      <c r="H14" s="7">
        <v>599.00000000000011</v>
      </c>
      <c r="I14" s="9">
        <v>43.903464408290596</v>
      </c>
    </row>
    <row r="15" spans="1:11" ht="13.5" thickBot="1">
      <c r="A15" s="6">
        <v>1999</v>
      </c>
      <c r="B15" s="7">
        <v>529.02158097050426</v>
      </c>
      <c r="C15" s="7">
        <v>26.980019029495711</v>
      </c>
      <c r="D15" s="7">
        <v>556.00159999999994</v>
      </c>
      <c r="E15" s="7">
        <v>0</v>
      </c>
      <c r="F15" s="7">
        <v>1.5999999999999999E-3</v>
      </c>
      <c r="G15" s="7">
        <v>1.5999999999999999E-3</v>
      </c>
      <c r="H15" s="7">
        <v>555.99999999999989</v>
      </c>
      <c r="I15" s="9">
        <v>46.575184976070446</v>
      </c>
    </row>
    <row r="16" spans="1:11" ht="13.5" thickBot="1">
      <c r="A16" s="6">
        <v>2000</v>
      </c>
      <c r="B16" s="7">
        <v>526.16714061274968</v>
      </c>
      <c r="C16" s="7">
        <v>26.834443387250232</v>
      </c>
      <c r="D16" s="7">
        <v>553.00158399999987</v>
      </c>
      <c r="E16" s="7">
        <v>0</v>
      </c>
      <c r="F16" s="7">
        <v>1.5840000000000001E-3</v>
      </c>
      <c r="G16" s="7">
        <v>1.5840000000000001E-3</v>
      </c>
      <c r="H16" s="7">
        <v>552.99999999999989</v>
      </c>
      <c r="I16" s="9">
        <v>47.025261945363638</v>
      </c>
    </row>
    <row r="17" spans="1:9" ht="13.5" thickBot="1">
      <c r="A17" s="6">
        <v>2001</v>
      </c>
      <c r="B17" s="7">
        <v>466.22421325990484</v>
      </c>
      <c r="C17" s="7">
        <v>23.777354900095148</v>
      </c>
      <c r="D17" s="7">
        <v>490.00156815999998</v>
      </c>
      <c r="E17" s="7">
        <v>0</v>
      </c>
      <c r="F17" s="7">
        <v>1.5681600000000001E-3</v>
      </c>
      <c r="G17" s="7">
        <v>1.5681600000000001E-3</v>
      </c>
      <c r="H17" s="7">
        <v>490</v>
      </c>
      <c r="I17" s="9">
        <v>53.343988873185339</v>
      </c>
    </row>
    <row r="18" spans="1:9" ht="13.5" thickBot="1">
      <c r="A18" s="6">
        <v>2002</v>
      </c>
      <c r="B18" s="7">
        <v>521.42701192155903</v>
      </c>
      <c r="C18" s="7">
        <v>26.591817316841109</v>
      </c>
      <c r="D18" s="7">
        <v>548.01882923840003</v>
      </c>
      <c r="E18" s="7">
        <v>0</v>
      </c>
      <c r="F18" s="7">
        <v>1.88292384E-2</v>
      </c>
      <c r="G18" s="7">
        <v>1.88292384E-2</v>
      </c>
      <c r="H18" s="7">
        <v>548</v>
      </c>
      <c r="I18" s="9">
        <v>47.033467439476489</v>
      </c>
    </row>
    <row r="19" spans="1:9" ht="13.5" thickBot="1">
      <c r="A19" s="6">
        <v>2003</v>
      </c>
      <c r="B19" s="7">
        <v>526.18723755876567</v>
      </c>
      <c r="C19" s="7">
        <v>26.834443387250232</v>
      </c>
      <c r="D19" s="7">
        <v>553.02168094601586</v>
      </c>
      <c r="E19" s="7">
        <v>0</v>
      </c>
      <c r="F19" s="7">
        <v>2.1680946015999999E-2</v>
      </c>
      <c r="G19" s="7">
        <v>2.1680946015999999E-2</v>
      </c>
      <c r="H19" s="7">
        <v>552.99999999999989</v>
      </c>
      <c r="I19" s="9">
        <v>46.629716201279109</v>
      </c>
    </row>
    <row r="20" spans="1:9" ht="13.5" thickBot="1">
      <c r="A20" s="6">
        <v>2004</v>
      </c>
      <c r="B20" s="7">
        <v>528.14505032114198</v>
      </c>
      <c r="C20" s="7">
        <v>26.931493815413891</v>
      </c>
      <c r="D20" s="7">
        <v>555.07654413655587</v>
      </c>
      <c r="E20" s="7">
        <v>0</v>
      </c>
      <c r="F20" s="7">
        <v>7.6544136555839998E-2</v>
      </c>
      <c r="G20" s="7">
        <v>7.6544136555839998E-2</v>
      </c>
      <c r="H20" s="7">
        <v>555</v>
      </c>
      <c r="I20" s="9">
        <v>48.890444999569354</v>
      </c>
    </row>
    <row r="21" spans="1:9" ht="13.5" thickBot="1">
      <c r="A21" s="6">
        <v>2005</v>
      </c>
      <c r="B21" s="7">
        <v>561.49126912291251</v>
      </c>
      <c r="C21" s="7">
        <v>28.629876308277833</v>
      </c>
      <c r="D21" s="7">
        <v>590.12114543119037</v>
      </c>
      <c r="E21" s="7">
        <v>0</v>
      </c>
      <c r="F21" s="7">
        <v>0.12114543119028159</v>
      </c>
      <c r="G21" s="7">
        <v>0.12114543119028159</v>
      </c>
      <c r="H21" s="7">
        <v>590.00000000000011</v>
      </c>
      <c r="I21" s="9">
        <v>45.311683836786024</v>
      </c>
    </row>
    <row r="22" spans="1:9" ht="13.5" thickBot="1">
      <c r="A22" s="6">
        <v>2006</v>
      </c>
      <c r="B22" s="7">
        <v>610.99298653634571</v>
      </c>
      <c r="C22" s="7">
        <v>31.153187440532832</v>
      </c>
      <c r="D22" s="7">
        <v>642.14617397687857</v>
      </c>
      <c r="E22" s="7">
        <v>0</v>
      </c>
      <c r="F22" s="7">
        <v>0.1461739768783788</v>
      </c>
      <c r="G22" s="7">
        <v>0.1461739768783788</v>
      </c>
      <c r="H22" s="7">
        <v>642.00000000000023</v>
      </c>
      <c r="I22" s="9">
        <v>43.135722108974626</v>
      </c>
    </row>
    <row r="23" spans="1:9" ht="13.5" thickBot="1">
      <c r="A23" s="6">
        <v>2007</v>
      </c>
      <c r="B23" s="7">
        <v>606.61322467022285</v>
      </c>
      <c r="C23" s="7">
        <v>30.910561370123695</v>
      </c>
      <c r="D23" s="7">
        <v>637.52378604034652</v>
      </c>
      <c r="E23" s="7">
        <v>0.27825</v>
      </c>
      <c r="F23" s="7">
        <v>0.2455360403463949</v>
      </c>
      <c r="G23" s="7">
        <v>0.52378604034639487</v>
      </c>
      <c r="H23" s="7">
        <v>637.00000000000011</v>
      </c>
      <c r="I23" s="9">
        <v>44.427684460133285</v>
      </c>
    </row>
    <row r="24" spans="1:9" ht="13.5" thickBot="1">
      <c r="A24" s="6">
        <v>2008</v>
      </c>
      <c r="B24" s="7">
        <v>566.22155443461975</v>
      </c>
      <c r="C24" s="7">
        <v>28.829737605311919</v>
      </c>
      <c r="D24" s="7">
        <v>595.05129203993158</v>
      </c>
      <c r="E24" s="7">
        <v>0.23550000000000004</v>
      </c>
      <c r="F24" s="7">
        <v>0.69708178144485089</v>
      </c>
      <c r="G24" s="7">
        <v>0.93258178144485093</v>
      </c>
      <c r="H24" s="7">
        <v>594.11871025848677</v>
      </c>
      <c r="I24" s="9">
        <v>47.470739316754319</v>
      </c>
    </row>
    <row r="25" spans="1:9" ht="13.5" thickBot="1">
      <c r="A25" s="6">
        <v>2009</v>
      </c>
      <c r="B25" s="7">
        <v>549.4837239378503</v>
      </c>
      <c r="C25" s="7">
        <v>27.953296180508357</v>
      </c>
      <c r="D25" s="7">
        <v>577.43702011835865</v>
      </c>
      <c r="E25" s="7">
        <v>0.32250000000000001</v>
      </c>
      <c r="F25" s="7">
        <v>1.057377261215783</v>
      </c>
      <c r="G25" s="7">
        <v>1.379877261215783</v>
      </c>
      <c r="H25" s="7">
        <v>576.05714285714282</v>
      </c>
      <c r="I25" s="9">
        <v>48.57992204361576</v>
      </c>
    </row>
    <row r="26" spans="1:9" ht="13.5" thickBot="1">
      <c r="A26" s="6">
        <v>2010</v>
      </c>
      <c r="B26" s="7">
        <v>626.67482210473804</v>
      </c>
      <c r="C26" s="7">
        <v>31.870706346503429</v>
      </c>
      <c r="D26" s="7">
        <v>658.54552845124147</v>
      </c>
      <c r="E26" s="7">
        <v>0.3165</v>
      </c>
      <c r="F26" s="7">
        <v>1.4425113889845531</v>
      </c>
      <c r="G26" s="7">
        <v>1.7590113889845531</v>
      </c>
      <c r="H26" s="7">
        <v>656.78651706225696</v>
      </c>
      <c r="I26" s="9">
        <v>40.907064426881377</v>
      </c>
    </row>
    <row r="27" spans="1:9" ht="13.5" thickBot="1">
      <c r="A27" s="6">
        <v>2011</v>
      </c>
      <c r="B27" s="7">
        <v>591.90208554436208</v>
      </c>
      <c r="C27" s="7">
        <v>30.085632730732634</v>
      </c>
      <c r="D27" s="7">
        <v>621.98771827509472</v>
      </c>
      <c r="E27" s="7">
        <v>0.2432000000000003</v>
      </c>
      <c r="F27" s="7">
        <v>1.744518275094693</v>
      </c>
      <c r="G27" s="7">
        <v>1.9877182750946933</v>
      </c>
      <c r="H27" s="7">
        <v>620</v>
      </c>
      <c r="I27" s="9">
        <v>42.647578190936649</v>
      </c>
    </row>
    <row r="28" spans="1:9" ht="13.5" thickBot="1">
      <c r="A28" s="6">
        <v>2012</v>
      </c>
      <c r="B28" s="7">
        <v>576.29018300100222</v>
      </c>
      <c r="C28" s="7">
        <v>29.26070409134158</v>
      </c>
      <c r="D28" s="7">
        <v>605.55088709234371</v>
      </c>
      <c r="E28" s="7">
        <v>0.22104999999999997</v>
      </c>
      <c r="F28" s="7">
        <v>2.3298370923437508</v>
      </c>
      <c r="G28" s="7">
        <v>2.5508870923437508</v>
      </c>
      <c r="H28" s="7">
        <v>603</v>
      </c>
      <c r="I28" s="9">
        <v>44.748107766775981</v>
      </c>
    </row>
    <row r="29" spans="1:9" ht="13.5" thickBot="1">
      <c r="A29" s="6">
        <v>2013</v>
      </c>
      <c r="B29" s="7">
        <v>587.08877127517894</v>
      </c>
      <c r="C29" s="7">
        <v>29.794481446241686</v>
      </c>
      <c r="D29" s="7">
        <v>616.88325272142049</v>
      </c>
      <c r="E29" s="7">
        <v>0.22104999999999997</v>
      </c>
      <c r="F29" s="7">
        <v>2.6622027214203223</v>
      </c>
      <c r="G29" s="7">
        <v>2.8832527214203223</v>
      </c>
      <c r="H29" s="7">
        <v>614.00000000000011</v>
      </c>
      <c r="I29" s="9">
        <v>42.726697574006202</v>
      </c>
    </row>
    <row r="30" spans="1:9" ht="13.5" thickBot="1">
      <c r="A30" s="6">
        <v>2014</v>
      </c>
      <c r="B30" s="7">
        <v>561.75598565879886</v>
      </c>
      <c r="C30" s="7">
        <v>28.484300666032347</v>
      </c>
      <c r="D30" s="7">
        <v>590.24028632483123</v>
      </c>
      <c r="E30" s="7">
        <v>0.22109690888277678</v>
      </c>
      <c r="F30" s="7">
        <v>3.0191894159484067</v>
      </c>
      <c r="G30" s="7">
        <v>3.2402863248311835</v>
      </c>
      <c r="H30" s="7">
        <v>587</v>
      </c>
      <c r="I30" s="9">
        <v>43.561541661668024</v>
      </c>
    </row>
    <row r="31" spans="1:9" ht="13.5" thickBot="1">
      <c r="A31" s="6">
        <v>2015</v>
      </c>
      <c r="B31" s="7">
        <v>571.61594316727587</v>
      </c>
      <c r="C31" s="7">
        <v>28.915736652245307</v>
      </c>
      <c r="D31" s="7">
        <v>600.53167981952117</v>
      </c>
      <c r="E31" s="7">
        <v>0.93357566093560029</v>
      </c>
      <c r="F31" s="7">
        <v>3.7071390309420038</v>
      </c>
      <c r="G31" s="7">
        <v>4.6407146918776041</v>
      </c>
      <c r="H31" s="7">
        <v>595.89096512764354</v>
      </c>
      <c r="I31" s="9">
        <v>43.294052558529664</v>
      </c>
    </row>
    <row r="32" spans="1:9" ht="13.5" thickBot="1">
      <c r="A32" s="6">
        <v>2016</v>
      </c>
      <c r="B32" s="7">
        <v>572.44864248194745</v>
      </c>
      <c r="C32" s="7">
        <v>28.914389450977058</v>
      </c>
      <c r="D32" s="7">
        <v>601.36303193292451</v>
      </c>
      <c r="E32" s="7">
        <v>0.9336340793333946</v>
      </c>
      <c r="F32" s="7">
        <v>4.5661956383579323</v>
      </c>
      <c r="G32" s="7">
        <v>5.4998297176913269</v>
      </c>
      <c r="H32" s="7">
        <v>595.86320221523317</v>
      </c>
      <c r="I32" s="9">
        <v>43.26305441470722</v>
      </c>
    </row>
    <row r="33" spans="1:9" ht="13.5" thickBot="1">
      <c r="A33" s="6">
        <v>2017</v>
      </c>
      <c r="B33" s="7">
        <v>575.46572289318635</v>
      </c>
      <c r="C33" s="7">
        <v>29.046076654381171</v>
      </c>
      <c r="D33" s="7">
        <v>604.51179954756742</v>
      </c>
      <c r="E33" s="7">
        <v>0.93368599084655379</v>
      </c>
      <c r="F33" s="7">
        <v>5.0011221105520818</v>
      </c>
      <c r="G33" s="7">
        <v>5.9348081013986356</v>
      </c>
      <c r="H33" s="7">
        <v>598.57699144616879</v>
      </c>
      <c r="I33" s="9">
        <v>43.271939492252478</v>
      </c>
    </row>
    <row r="34" spans="1:9" ht="13.5" thickBot="1">
      <c r="A34" s="6">
        <v>2018</v>
      </c>
      <c r="B34" s="7">
        <v>579.89583416424318</v>
      </c>
      <c r="C34" s="7">
        <v>29.245100675961655</v>
      </c>
      <c r="D34" s="7">
        <v>609.14093484020486</v>
      </c>
      <c r="E34" s="7">
        <v>0.93373778116280892</v>
      </c>
      <c r="F34" s="7">
        <v>5.5287497955969549</v>
      </c>
      <c r="G34" s="7">
        <v>6.4624875767597638</v>
      </c>
      <c r="H34" s="7">
        <v>602.67844726344515</v>
      </c>
      <c r="I34" s="9">
        <v>43.209764931808486</v>
      </c>
    </row>
    <row r="35" spans="1:9" ht="13.5" thickBot="1">
      <c r="A35" s="6">
        <v>2019</v>
      </c>
      <c r="B35" s="7">
        <v>584.44147904896977</v>
      </c>
      <c r="C35" s="7">
        <v>29.445081790689919</v>
      </c>
      <c r="D35" s="7">
        <v>613.88656083965975</v>
      </c>
      <c r="E35" s="7">
        <v>0.93378786677348913</v>
      </c>
      <c r="F35" s="7">
        <v>6.1531462667076138</v>
      </c>
      <c r="G35" s="7">
        <v>7.0869341334811029</v>
      </c>
      <c r="H35" s="7">
        <v>606.79962670617863</v>
      </c>
      <c r="I35" s="9">
        <v>43.256293172738353</v>
      </c>
    </row>
    <row r="36" spans="1:9" ht="13.5" thickBot="1">
      <c r="A36" s="6">
        <v>2020</v>
      </c>
      <c r="B36" s="7">
        <v>591.06383126348123</v>
      </c>
      <c r="C36" s="7">
        <v>29.745701515569159</v>
      </c>
      <c r="D36" s="7">
        <v>620.80953277905041</v>
      </c>
      <c r="E36" s="7">
        <v>0.93383393510975932</v>
      </c>
      <c r="F36" s="7">
        <v>6.8809480034859547</v>
      </c>
      <c r="G36" s="7">
        <v>7.814781938595714</v>
      </c>
      <c r="H36" s="7">
        <v>612.99475084045469</v>
      </c>
      <c r="I36" s="9">
        <v>43.249273304397185</v>
      </c>
    </row>
    <row r="37" spans="1:9" ht="13.5" thickBot="1">
      <c r="A37" s="6">
        <v>2021</v>
      </c>
      <c r="B37" s="7">
        <v>597.29446365944682</v>
      </c>
      <c r="C37" s="7">
        <v>30.021456973008373</v>
      </c>
      <c r="D37" s="7">
        <v>627.31592063245523</v>
      </c>
      <c r="E37" s="7">
        <v>0.93387329868537705</v>
      </c>
      <c r="F37" s="7">
        <v>7.7045712821658228</v>
      </c>
      <c r="G37" s="7">
        <v>8.6384445808511998</v>
      </c>
      <c r="H37" s="7">
        <v>618.677476051604</v>
      </c>
      <c r="I37" s="9">
        <v>43.263314636549332</v>
      </c>
    </row>
    <row r="38" spans="1:9" ht="13.5" thickBot="1">
      <c r="A38" s="6">
        <v>2022</v>
      </c>
      <c r="B38" s="7">
        <v>603.25905030142019</v>
      </c>
      <c r="C38" s="7">
        <v>30.27913295459452</v>
      </c>
      <c r="D38" s="7">
        <v>633.53818325601469</v>
      </c>
      <c r="E38" s="7">
        <v>0.93390838956535482</v>
      </c>
      <c r="F38" s="7">
        <v>8.6166526060799171</v>
      </c>
      <c r="G38" s="7">
        <v>9.5505609956452719</v>
      </c>
      <c r="H38" s="7">
        <v>623.98762226036945</v>
      </c>
      <c r="I38" s="9">
        <v>43.265353800450399</v>
      </c>
    </row>
    <row r="39" spans="1:9" ht="13.5" thickBot="1">
      <c r="A39" s="6">
        <v>2023</v>
      </c>
      <c r="B39" s="7">
        <v>606.26555266890784</v>
      </c>
      <c r="C39" s="7">
        <v>30.384095605852288</v>
      </c>
      <c r="D39" s="7">
        <v>636.64964827476012</v>
      </c>
      <c r="E39" s="7">
        <v>0.93393547897436591</v>
      </c>
      <c r="F39" s="7">
        <v>9.56503668302582</v>
      </c>
      <c r="G39" s="7">
        <v>10.498972162000186</v>
      </c>
      <c r="H39" s="7">
        <v>626.15067611275992</v>
      </c>
      <c r="I39" s="9">
        <v>43.247567564180393</v>
      </c>
    </row>
    <row r="40" spans="1:9" ht="13.5" thickBot="1">
      <c r="A40" s="6">
        <v>2024</v>
      </c>
      <c r="B40" s="7">
        <v>610.03204350499061</v>
      </c>
      <c r="C40" s="7">
        <v>30.522799771929037</v>
      </c>
      <c r="D40" s="7">
        <v>640.55484327691966</v>
      </c>
      <c r="E40" s="7">
        <v>0.93395860939247832</v>
      </c>
      <c r="F40" s="7">
        <v>10.61181485777387</v>
      </c>
      <c r="G40" s="7">
        <v>11.545773467166349</v>
      </c>
      <c r="H40" s="7">
        <v>629.00906980975333</v>
      </c>
      <c r="I40" s="9">
        <v>43.248999110823384</v>
      </c>
    </row>
    <row r="41" spans="1:9" ht="13.5" thickBot="1">
      <c r="A41" s="6">
        <v>2025</v>
      </c>
      <c r="B41" s="7">
        <v>613.30226934480322</v>
      </c>
      <c r="C41" s="7">
        <v>30.633476116667037</v>
      </c>
      <c r="D41" s="7">
        <v>643.93574546147022</v>
      </c>
      <c r="E41" s="7">
        <v>0.93397599437958156</v>
      </c>
      <c r="F41" s="7">
        <v>11.711898905971868</v>
      </c>
      <c r="G41" s="7">
        <v>12.645874900351449</v>
      </c>
      <c r="H41" s="7">
        <v>631.28987056111873</v>
      </c>
      <c r="I41" s="9">
        <v>43.226872761391093</v>
      </c>
    </row>
    <row r="42" spans="1:9" ht="13.5" thickBot="1">
      <c r="A42" s="6">
        <v>2026</v>
      </c>
      <c r="B42" s="7">
        <v>616.48391757256456</v>
      </c>
      <c r="C42" s="7">
        <v>30.736739702482193</v>
      </c>
      <c r="D42" s="7">
        <v>647.22065727504673</v>
      </c>
      <c r="E42" s="7">
        <v>0.93399317167749274</v>
      </c>
      <c r="F42" s="7">
        <v>12.868753763981315</v>
      </c>
      <c r="G42" s="7">
        <v>13.802746935658808</v>
      </c>
      <c r="H42" s="7">
        <v>633.41791033938796</v>
      </c>
      <c r="I42" s="9">
        <v>43.217857359450228</v>
      </c>
    </row>
    <row r="43" spans="1:9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>
      <c r="A44" s="19" t="s">
        <v>49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>
      <c r="A45" s="4"/>
    </row>
    <row r="46" spans="1:9" ht="15.75">
      <c r="A46" s="18" t="s">
        <v>26</v>
      </c>
      <c r="B46" s="18"/>
      <c r="C46" s="18"/>
      <c r="D46" s="18"/>
      <c r="E46" s="18"/>
      <c r="F46" s="18"/>
      <c r="G46" s="18"/>
      <c r="H46" s="18"/>
      <c r="I46" s="18"/>
    </row>
    <row r="47" spans="1:9">
      <c r="A47" s="8" t="s">
        <v>27</v>
      </c>
      <c r="B47" s="12">
        <f>EXP((LN(B16/B6)/10))-1</f>
        <v>2.2774383234669404E-3</v>
      </c>
      <c r="C47" s="12">
        <f t="shared" ref="C47:I47" si="0">EXP((LN(C16/C6)/10))-1</f>
        <v>2.2771365924216802E-3</v>
      </c>
      <c r="D47" s="12">
        <f t="shared" si="0"/>
        <v>2.277423681922297E-3</v>
      </c>
      <c r="E47" s="13" t="s">
        <v>69</v>
      </c>
      <c r="F47" s="13" t="s">
        <v>69</v>
      </c>
      <c r="G47" s="13" t="s">
        <v>69</v>
      </c>
      <c r="H47" s="12">
        <f t="shared" si="0"/>
        <v>2.2771365924216802E-3</v>
      </c>
      <c r="I47" s="12">
        <f t="shared" si="0"/>
        <v>1.3609679377770689E-3</v>
      </c>
    </row>
    <row r="48" spans="1:9">
      <c r="A48" s="8" t="s">
        <v>50</v>
      </c>
      <c r="B48" s="12">
        <f>EXP((LN(B29/B16)/13))-1</f>
        <v>8.4630816398201247E-3</v>
      </c>
      <c r="C48" s="12">
        <f t="shared" ref="C48:I48" si="1">EXP((LN(C29/C16)/13))-1</f>
        <v>8.0814745967661139E-3</v>
      </c>
      <c r="D48" s="12">
        <f t="shared" si="1"/>
        <v>8.444604082594509E-3</v>
      </c>
      <c r="E48" s="13" t="s">
        <v>69</v>
      </c>
      <c r="F48" s="12">
        <f t="shared" si="1"/>
        <v>0.77057490096030201</v>
      </c>
      <c r="G48" s="12">
        <f t="shared" si="1"/>
        <v>0.78147216506889183</v>
      </c>
      <c r="H48" s="12">
        <f t="shared" si="1"/>
        <v>8.0814745967661139E-3</v>
      </c>
      <c r="I48" s="12">
        <f t="shared" si="1"/>
        <v>-7.346801243244161E-3</v>
      </c>
    </row>
    <row r="49" spans="1:9">
      <c r="A49" s="8" t="s">
        <v>51</v>
      </c>
      <c r="B49" s="12">
        <f>EXP((LN(B31/B29)/2))-1</f>
        <v>-1.3265575934109597E-2</v>
      </c>
      <c r="C49" s="12">
        <f t="shared" ref="C49:I49" si="2">EXP((LN(C31/C29)/2))-1</f>
        <v>-1.4857138348649879E-2</v>
      </c>
      <c r="D49" s="12">
        <f t="shared" si="2"/>
        <v>-1.3342386866783462E-2</v>
      </c>
      <c r="E49" s="12">
        <f t="shared" si="2"/>
        <v>1.0550836343897485</v>
      </c>
      <c r="F49" s="12">
        <f t="shared" si="2"/>
        <v>0.18004583244992456</v>
      </c>
      <c r="G49" s="12">
        <f t="shared" si="2"/>
        <v>0.26867703703857537</v>
      </c>
      <c r="H49" s="12">
        <f t="shared" si="2"/>
        <v>-1.4857138348649768E-2</v>
      </c>
      <c r="I49" s="12">
        <f t="shared" si="2"/>
        <v>6.6174544778196953E-3</v>
      </c>
    </row>
    <row r="50" spans="1:9">
      <c r="A50" s="8" t="s">
        <v>72</v>
      </c>
      <c r="B50" s="12">
        <f>EXP((LN(B42/B29)/13))-1</f>
        <v>3.7652398847345392E-3</v>
      </c>
      <c r="C50" s="12">
        <f t="shared" ref="C50:I50" si="3">EXP((LN(C42/C29)/13))-1</f>
        <v>2.3979074742961348E-3</v>
      </c>
      <c r="D50" s="12">
        <f t="shared" si="3"/>
        <v>3.699711312105558E-3</v>
      </c>
      <c r="E50" s="12">
        <f t="shared" si="3"/>
        <v>0.1172299062059885</v>
      </c>
      <c r="F50" s="12">
        <f t="shared" si="3"/>
        <v>0.12885485521034235</v>
      </c>
      <c r="G50" s="12">
        <f t="shared" si="3"/>
        <v>0.12801289065644417</v>
      </c>
      <c r="H50" s="12">
        <f t="shared" si="3"/>
        <v>2.3979074742961348E-3</v>
      </c>
      <c r="I50" s="12">
        <f t="shared" si="3"/>
        <v>8.796030747935113E-4</v>
      </c>
    </row>
    <row r="51" spans="1:9" ht="14.1" customHeight="1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80" workbookViewId="0">
      <selection activeCell="A2" sqref="A2:K2"/>
    </sheetView>
  </sheetViews>
  <sheetFormatPr defaultRowHeight="12.75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>
      <c r="A1" s="17" t="s">
        <v>52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>
      <c r="A3" s="17" t="s">
        <v>53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>
      <c r="A4" s="4"/>
    </row>
    <row r="5" spans="1:11" ht="26.25" thickBot="1">
      <c r="A5" s="5" t="s">
        <v>13</v>
      </c>
      <c r="B5" s="5" t="s">
        <v>54</v>
      </c>
      <c r="C5" s="5" t="s">
        <v>55</v>
      </c>
      <c r="D5" s="5" t="s">
        <v>56</v>
      </c>
      <c r="E5" s="5" t="s">
        <v>57</v>
      </c>
      <c r="F5" s="5" t="s">
        <v>58</v>
      </c>
      <c r="G5" s="5" t="s">
        <v>59</v>
      </c>
      <c r="H5" s="5" t="s">
        <v>60</v>
      </c>
    </row>
    <row r="6" spans="1:11" ht="13.5" thickBot="1">
      <c r="A6" s="6">
        <v>2013</v>
      </c>
      <c r="B6" s="7">
        <v>614.00000000000011</v>
      </c>
      <c r="C6" s="10">
        <v>1.109</v>
      </c>
      <c r="D6" s="7">
        <v>680.92600000000016</v>
      </c>
      <c r="E6" s="10">
        <v>1.141</v>
      </c>
      <c r="F6" s="7">
        <v>700.57400000000018</v>
      </c>
      <c r="G6" s="10">
        <v>1.1659999999999999</v>
      </c>
      <c r="H6" s="7">
        <v>715.92400000000009</v>
      </c>
    </row>
    <row r="7" spans="1:11" ht="13.5" thickBot="1">
      <c r="A7" s="6">
        <v>2014</v>
      </c>
      <c r="B7" s="7">
        <v>587</v>
      </c>
      <c r="C7" s="10">
        <v>1.109</v>
      </c>
      <c r="D7" s="7">
        <v>650.98299999999995</v>
      </c>
      <c r="E7" s="10">
        <v>1.141</v>
      </c>
      <c r="F7" s="7">
        <v>669.76700000000005</v>
      </c>
      <c r="G7" s="10">
        <v>1.1659999999999999</v>
      </c>
      <c r="H7" s="7">
        <v>684.44200000000001</v>
      </c>
    </row>
    <row r="8" spans="1:11" ht="13.5" thickBot="1">
      <c r="A8" s="6">
        <v>2015</v>
      </c>
      <c r="B8" s="7">
        <v>595.89096512764354</v>
      </c>
      <c r="C8" s="10">
        <v>1.109</v>
      </c>
      <c r="D8" s="7">
        <v>660.84308032655667</v>
      </c>
      <c r="E8" s="10">
        <v>1.141</v>
      </c>
      <c r="F8" s="7">
        <v>679.91159121064129</v>
      </c>
      <c r="G8" s="10">
        <v>1.1659999999999999</v>
      </c>
      <c r="H8" s="7">
        <v>694.80886533883233</v>
      </c>
    </row>
    <row r="9" spans="1:11" ht="13.5" thickBot="1">
      <c r="A9" s="6">
        <v>2016</v>
      </c>
      <c r="B9" s="7">
        <v>595.86320221523317</v>
      </c>
      <c r="C9" s="10">
        <v>1.109</v>
      </c>
      <c r="D9" s="7">
        <v>660.81229125669358</v>
      </c>
      <c r="E9" s="10">
        <v>1.141</v>
      </c>
      <c r="F9" s="7">
        <v>679.87991372758108</v>
      </c>
      <c r="G9" s="10">
        <v>1.1659999999999999</v>
      </c>
      <c r="H9" s="7">
        <v>694.77649378296178</v>
      </c>
    </row>
    <row r="10" spans="1:11" ht="13.5" thickBot="1">
      <c r="A10" s="6">
        <v>2017</v>
      </c>
      <c r="B10" s="7">
        <v>598.57699144616879</v>
      </c>
      <c r="C10" s="10">
        <v>1.109</v>
      </c>
      <c r="D10" s="7">
        <v>663.82188351380114</v>
      </c>
      <c r="E10" s="10">
        <v>1.141</v>
      </c>
      <c r="F10" s="7">
        <v>682.97634724007855</v>
      </c>
      <c r="G10" s="10">
        <v>1.1659999999999999</v>
      </c>
      <c r="H10" s="7">
        <v>697.94077202623282</v>
      </c>
    </row>
    <row r="11" spans="1:11" ht="13.5" thickBot="1">
      <c r="A11" s="6">
        <v>2018</v>
      </c>
      <c r="B11" s="7">
        <v>602.67844726344515</v>
      </c>
      <c r="C11" s="10">
        <v>1.109</v>
      </c>
      <c r="D11" s="7">
        <v>668.37039801516062</v>
      </c>
      <c r="E11" s="10">
        <v>1.141</v>
      </c>
      <c r="F11" s="7">
        <v>687.65610832759091</v>
      </c>
      <c r="G11" s="10">
        <v>1.1659999999999999</v>
      </c>
      <c r="H11" s="7">
        <v>702.72306950917698</v>
      </c>
    </row>
    <row r="12" spans="1:11" ht="13.5" thickBot="1">
      <c r="A12" s="6">
        <v>2019</v>
      </c>
      <c r="B12" s="7">
        <v>606.79962670617863</v>
      </c>
      <c r="C12" s="10">
        <v>1.109</v>
      </c>
      <c r="D12" s="7">
        <v>672.94078601715205</v>
      </c>
      <c r="E12" s="10">
        <v>1.141</v>
      </c>
      <c r="F12" s="7">
        <v>692.35837407174984</v>
      </c>
      <c r="G12" s="10">
        <v>1.1659999999999999</v>
      </c>
      <c r="H12" s="7">
        <v>707.5283647394042</v>
      </c>
    </row>
    <row r="13" spans="1:11" ht="13.5" thickBot="1">
      <c r="A13" s="6">
        <v>2020</v>
      </c>
      <c r="B13" s="7">
        <v>612.99475084045469</v>
      </c>
      <c r="C13" s="10">
        <v>1.109</v>
      </c>
      <c r="D13" s="7">
        <v>679.81117868206422</v>
      </c>
      <c r="E13" s="10">
        <v>1.141</v>
      </c>
      <c r="F13" s="7">
        <v>699.42701070895885</v>
      </c>
      <c r="G13" s="10">
        <v>1.1659999999999999</v>
      </c>
      <c r="H13" s="7">
        <v>714.75187947997017</v>
      </c>
    </row>
    <row r="14" spans="1:11" ht="13.5" thickBot="1">
      <c r="A14" s="6">
        <v>2021</v>
      </c>
      <c r="B14" s="7">
        <v>618.677476051604</v>
      </c>
      <c r="C14" s="10">
        <v>1.109</v>
      </c>
      <c r="D14" s="7">
        <v>686.11332094122884</v>
      </c>
      <c r="E14" s="10">
        <v>1.141</v>
      </c>
      <c r="F14" s="7">
        <v>705.9110001748802</v>
      </c>
      <c r="G14" s="10">
        <v>1.1659999999999999</v>
      </c>
      <c r="H14" s="7">
        <v>721.37793707617027</v>
      </c>
    </row>
    <row r="15" spans="1:11" ht="13.5" thickBot="1">
      <c r="A15" s="6">
        <v>2022</v>
      </c>
      <c r="B15" s="7">
        <v>623.98762226036945</v>
      </c>
      <c r="C15" s="10">
        <v>1.109</v>
      </c>
      <c r="D15" s="7">
        <v>692.00227308674971</v>
      </c>
      <c r="E15" s="10">
        <v>1.141</v>
      </c>
      <c r="F15" s="7">
        <v>711.96987699908152</v>
      </c>
      <c r="G15" s="10">
        <v>1.1659999999999999</v>
      </c>
      <c r="H15" s="7">
        <v>727.56956755559077</v>
      </c>
    </row>
    <row r="16" spans="1:11" ht="13.5" thickBot="1">
      <c r="A16" s="6">
        <v>2023</v>
      </c>
      <c r="B16" s="7">
        <v>626.15067611275992</v>
      </c>
      <c r="C16" s="10">
        <v>1.109</v>
      </c>
      <c r="D16" s="7">
        <v>694.40109980905072</v>
      </c>
      <c r="E16" s="10">
        <v>1.141</v>
      </c>
      <c r="F16" s="7">
        <v>714.43792144465908</v>
      </c>
      <c r="G16" s="10">
        <v>1.1659999999999999</v>
      </c>
      <c r="H16" s="7">
        <v>730.091688347478</v>
      </c>
    </row>
    <row r="17" spans="1:8" ht="13.5" thickBot="1">
      <c r="A17" s="6">
        <v>2024</v>
      </c>
      <c r="B17" s="7">
        <v>629.00906980975333</v>
      </c>
      <c r="C17" s="10">
        <v>1.109</v>
      </c>
      <c r="D17" s="7">
        <v>697.57105841901648</v>
      </c>
      <c r="E17" s="10">
        <v>1.141</v>
      </c>
      <c r="F17" s="7">
        <v>717.69934865292851</v>
      </c>
      <c r="G17" s="10">
        <v>1.1659999999999999</v>
      </c>
      <c r="H17" s="7">
        <v>733.42457539817235</v>
      </c>
    </row>
    <row r="18" spans="1:8" ht="13.5" thickBot="1">
      <c r="A18" s="6">
        <v>2025</v>
      </c>
      <c r="B18" s="7">
        <v>631.28987056111873</v>
      </c>
      <c r="C18" s="10">
        <v>1.109</v>
      </c>
      <c r="D18" s="7">
        <v>700.10046645228067</v>
      </c>
      <c r="E18" s="10">
        <v>1.141</v>
      </c>
      <c r="F18" s="7">
        <v>720.30174231023648</v>
      </c>
      <c r="G18" s="10">
        <v>1.1659999999999999</v>
      </c>
      <c r="H18" s="7">
        <v>736.08398907426442</v>
      </c>
    </row>
    <row r="19" spans="1:8" ht="14.1" customHeight="1" thickBot="1">
      <c r="A19" s="6">
        <v>2026</v>
      </c>
      <c r="B19" s="7">
        <v>633.41791033938796</v>
      </c>
      <c r="C19" s="10">
        <v>1.109</v>
      </c>
      <c r="D19" s="7">
        <v>702.46046256638124</v>
      </c>
      <c r="E19" s="10">
        <v>1.141</v>
      </c>
      <c r="F19" s="7">
        <v>722.7298356972417</v>
      </c>
      <c r="G19" s="10">
        <v>1.1659999999999999</v>
      </c>
      <c r="H19" s="7">
        <v>738.56528345572633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="80" workbookViewId="0">
      <selection activeCell="A2" sqref="A2:K2"/>
    </sheetView>
  </sheetViews>
  <sheetFormatPr defaultRowHeight="12.75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>
      <c r="A1" s="17" t="s">
        <v>61</v>
      </c>
      <c r="B1" s="17"/>
      <c r="C1" s="17"/>
      <c r="D1" s="17"/>
      <c r="E1" s="17"/>
      <c r="F1" s="17"/>
      <c r="G1" s="17"/>
      <c r="H1" s="17"/>
    </row>
    <row r="2" spans="1:11" ht="15.7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>
      <c r="A3" s="17" t="s">
        <v>62</v>
      </c>
      <c r="B3" s="17"/>
      <c r="C3" s="17"/>
      <c r="D3" s="17"/>
      <c r="E3" s="17"/>
      <c r="F3" s="17"/>
      <c r="G3" s="17"/>
      <c r="H3" s="17"/>
    </row>
    <row r="4" spans="1:11" ht="14.1" customHeight="1" thickBot="1">
      <c r="A4" s="4"/>
    </row>
    <row r="5" spans="1:11" ht="26.25" thickBot="1">
      <c r="A5" s="5" t="s">
        <v>13</v>
      </c>
      <c r="B5" s="5" t="s">
        <v>14</v>
      </c>
      <c r="C5" s="5" t="s">
        <v>16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23</v>
      </c>
    </row>
    <row r="6" spans="1:11" ht="13.5" thickBot="1">
      <c r="A6" s="6">
        <v>1990</v>
      </c>
      <c r="B6" s="7">
        <f>'Form 1.1-Low'!B6-'Form 1.1b-Low'!B6</f>
        <v>0</v>
      </c>
      <c r="C6" s="7">
        <f>'Form 1.1-Low'!D6-'Form 1.1b-Low'!C6</f>
        <v>0</v>
      </c>
      <c r="D6" s="7">
        <f>'Form 1.1-Low'!F6-'Form 1.1b-Low'!D6</f>
        <v>0</v>
      </c>
      <c r="E6" s="7">
        <f>'Form 1.1-Low'!G6-'Form 1.1b-Low'!E6</f>
        <v>0</v>
      </c>
      <c r="F6" s="7">
        <f>'Form 1.1-Low'!H6-'Form 1.1b-Low'!F6</f>
        <v>0</v>
      </c>
      <c r="G6" s="7">
        <f>'Form 1.1-Low'!I6-'Form 1.1b-Low'!G6</f>
        <v>0</v>
      </c>
      <c r="H6" s="7">
        <f>SUM(B6:G6)</f>
        <v>0</v>
      </c>
    </row>
    <row r="7" spans="1:11" ht="13.5" thickBot="1">
      <c r="A7" s="6">
        <v>1991</v>
      </c>
      <c r="B7" s="7">
        <f>'Form 1.1-Low'!B7-'Form 1.1b-Low'!B7</f>
        <v>0</v>
      </c>
      <c r="C7" s="7">
        <f>'Form 1.1-Low'!D7-'Form 1.1b-Low'!C7</f>
        <v>0</v>
      </c>
      <c r="D7" s="7">
        <f>'Form 1.1-Low'!F7-'Form 1.1b-Low'!D7</f>
        <v>0</v>
      </c>
      <c r="E7" s="7">
        <f>'Form 1.1-Low'!G7-'Form 1.1b-Low'!E7</f>
        <v>0</v>
      </c>
      <c r="F7" s="7">
        <f>'Form 1.1-Low'!H7-'Form 1.1b-Low'!F7</f>
        <v>0</v>
      </c>
      <c r="G7" s="7">
        <f>'Form 1.1-Low'!I7-'Form 1.1b-Low'!G7</f>
        <v>0</v>
      </c>
      <c r="H7" s="7">
        <f t="shared" ref="H7:H42" si="0">SUM(B7:G7)</f>
        <v>0</v>
      </c>
    </row>
    <row r="8" spans="1:11" ht="13.5" thickBot="1">
      <c r="A8" s="6">
        <v>1992</v>
      </c>
      <c r="B8" s="7">
        <f>'Form 1.1-Low'!B8-'Form 1.1b-Low'!B8</f>
        <v>0</v>
      </c>
      <c r="C8" s="7">
        <f>'Form 1.1-Low'!D8-'Form 1.1b-Low'!C8</f>
        <v>0</v>
      </c>
      <c r="D8" s="7">
        <f>'Form 1.1-Low'!F8-'Form 1.1b-Low'!D8</f>
        <v>0</v>
      </c>
      <c r="E8" s="7">
        <f>'Form 1.1-Low'!G8-'Form 1.1b-Low'!E8</f>
        <v>0</v>
      </c>
      <c r="F8" s="7">
        <f>'Form 1.1-Low'!H8-'Form 1.1b-Low'!F8</f>
        <v>0</v>
      </c>
      <c r="G8" s="7">
        <f>'Form 1.1-Low'!I8-'Form 1.1b-Low'!G8</f>
        <v>0</v>
      </c>
      <c r="H8" s="7">
        <f t="shared" si="0"/>
        <v>0</v>
      </c>
    </row>
    <row r="9" spans="1:11" ht="13.5" thickBot="1">
      <c r="A9" s="6">
        <v>1993</v>
      </c>
      <c r="B9" s="7">
        <f>'Form 1.1-Low'!B9-'Form 1.1b-Low'!B9</f>
        <v>0</v>
      </c>
      <c r="C9" s="7">
        <f>'Form 1.1-Low'!D9-'Form 1.1b-Low'!C9</f>
        <v>0</v>
      </c>
      <c r="D9" s="7">
        <f>'Form 1.1-Low'!F9-'Form 1.1b-Low'!D9</f>
        <v>0</v>
      </c>
      <c r="E9" s="7">
        <f>'Form 1.1-Low'!G9-'Form 1.1b-Low'!E9</f>
        <v>0</v>
      </c>
      <c r="F9" s="7">
        <f>'Form 1.1-Low'!H9-'Form 1.1b-Low'!F9</f>
        <v>0</v>
      </c>
      <c r="G9" s="7">
        <f>'Form 1.1-Low'!I9-'Form 1.1b-Low'!G9</f>
        <v>0</v>
      </c>
      <c r="H9" s="7">
        <f t="shared" si="0"/>
        <v>0</v>
      </c>
    </row>
    <row r="10" spans="1:11" ht="13.5" thickBot="1">
      <c r="A10" s="6">
        <v>1994</v>
      </c>
      <c r="B10" s="7">
        <f>'Form 1.1-Low'!B10-'Form 1.1b-Low'!B10</f>
        <v>0</v>
      </c>
      <c r="C10" s="7">
        <f>'Form 1.1-Low'!D10-'Form 1.1b-Low'!C10</f>
        <v>0</v>
      </c>
      <c r="D10" s="7">
        <f>'Form 1.1-Low'!F10-'Form 1.1b-Low'!D10</f>
        <v>0</v>
      </c>
      <c r="E10" s="7">
        <f>'Form 1.1-Low'!G10-'Form 1.1b-Low'!E10</f>
        <v>0</v>
      </c>
      <c r="F10" s="7">
        <f>'Form 1.1-Low'!H10-'Form 1.1b-Low'!F10</f>
        <v>0</v>
      </c>
      <c r="G10" s="7">
        <f>'Form 1.1-Low'!I10-'Form 1.1b-Low'!G10</f>
        <v>0</v>
      </c>
      <c r="H10" s="7">
        <f t="shared" si="0"/>
        <v>0</v>
      </c>
    </row>
    <row r="11" spans="1:11" ht="13.5" thickBot="1">
      <c r="A11" s="6">
        <v>1995</v>
      </c>
      <c r="B11" s="7">
        <f>'Form 1.1-Low'!B11-'Form 1.1b-Low'!B11</f>
        <v>0</v>
      </c>
      <c r="C11" s="7">
        <f>'Form 1.1-Low'!D11-'Form 1.1b-Low'!C11</f>
        <v>0</v>
      </c>
      <c r="D11" s="7">
        <f>'Form 1.1-Low'!F11-'Form 1.1b-Low'!D11</f>
        <v>0</v>
      </c>
      <c r="E11" s="7">
        <f>'Form 1.1-Low'!G11-'Form 1.1b-Low'!E11</f>
        <v>0</v>
      </c>
      <c r="F11" s="7">
        <f>'Form 1.1-Low'!H11-'Form 1.1b-Low'!F11</f>
        <v>0</v>
      </c>
      <c r="G11" s="7">
        <f>'Form 1.1-Low'!I11-'Form 1.1b-Low'!G11</f>
        <v>0</v>
      </c>
      <c r="H11" s="7">
        <f t="shared" si="0"/>
        <v>0</v>
      </c>
    </row>
    <row r="12" spans="1:11" ht="13.5" thickBot="1">
      <c r="A12" s="6">
        <v>1996</v>
      </c>
      <c r="B12" s="7">
        <f>'Form 1.1-Low'!B12-'Form 1.1b-Low'!B12</f>
        <v>0</v>
      </c>
      <c r="C12" s="7">
        <f>'Form 1.1-Low'!D12-'Form 1.1b-Low'!C12</f>
        <v>0</v>
      </c>
      <c r="D12" s="7">
        <f>'Form 1.1-Low'!F12-'Form 1.1b-Low'!D12</f>
        <v>0</v>
      </c>
      <c r="E12" s="7">
        <f>'Form 1.1-Low'!G12-'Form 1.1b-Low'!E12</f>
        <v>0</v>
      </c>
      <c r="F12" s="7">
        <f>'Form 1.1-Low'!H12-'Form 1.1b-Low'!F12</f>
        <v>0</v>
      </c>
      <c r="G12" s="7">
        <f>'Form 1.1-Low'!I12-'Form 1.1b-Low'!G12</f>
        <v>0</v>
      </c>
      <c r="H12" s="7">
        <f t="shared" si="0"/>
        <v>0</v>
      </c>
    </row>
    <row r="13" spans="1:11" ht="13.5" thickBot="1">
      <c r="A13" s="6">
        <v>1997</v>
      </c>
      <c r="B13" s="7">
        <f>'Form 1.1-Low'!B13-'Form 1.1b-Low'!B13</f>
        <v>0</v>
      </c>
      <c r="C13" s="7">
        <f>'Form 1.1-Low'!D13-'Form 1.1b-Low'!C13</f>
        <v>0</v>
      </c>
      <c r="D13" s="7">
        <f>'Form 1.1-Low'!F13-'Form 1.1b-Low'!D13</f>
        <v>0</v>
      </c>
      <c r="E13" s="7">
        <f>'Form 1.1-Low'!G13-'Form 1.1b-Low'!E13</f>
        <v>0</v>
      </c>
      <c r="F13" s="7">
        <f>'Form 1.1-Low'!H13-'Form 1.1b-Low'!F13</f>
        <v>0</v>
      </c>
      <c r="G13" s="7">
        <f>'Form 1.1-Low'!I13-'Form 1.1b-Low'!G13</f>
        <v>0</v>
      </c>
      <c r="H13" s="7">
        <f t="shared" si="0"/>
        <v>0</v>
      </c>
    </row>
    <row r="14" spans="1:11" ht="13.5" thickBot="1">
      <c r="A14" s="6">
        <v>1998</v>
      </c>
      <c r="B14" s="7">
        <f>'Form 1.1-Low'!B14-'Form 1.1b-Low'!B14</f>
        <v>0</v>
      </c>
      <c r="C14" s="7">
        <f>'Form 1.1-Low'!D14-'Form 1.1b-Low'!C14</f>
        <v>0</v>
      </c>
      <c r="D14" s="7">
        <f>'Form 1.1-Low'!F14-'Form 1.1b-Low'!D14</f>
        <v>0</v>
      </c>
      <c r="E14" s="7">
        <f>'Form 1.1-Low'!G14-'Form 1.1b-Low'!E14</f>
        <v>0</v>
      </c>
      <c r="F14" s="7">
        <f>'Form 1.1-Low'!H14-'Form 1.1b-Low'!F14</f>
        <v>0</v>
      </c>
      <c r="G14" s="7">
        <f>'Form 1.1-Low'!I14-'Form 1.1b-Low'!G14</f>
        <v>0</v>
      </c>
      <c r="H14" s="7">
        <f t="shared" si="0"/>
        <v>0</v>
      </c>
    </row>
    <row r="15" spans="1:11" ht="13.5" thickBot="1">
      <c r="A15" s="6">
        <v>1999</v>
      </c>
      <c r="B15" s="7">
        <f>'Form 1.1-Low'!B15-'Form 1.1b-Low'!B15</f>
        <v>1.3243231244359777E-3</v>
      </c>
      <c r="C15" s="7">
        <f>'Form 1.1-Low'!D15-'Form 1.1b-Low'!C15</f>
        <v>3.0900872902748233E-3</v>
      </c>
      <c r="D15" s="7">
        <f>'Form 1.1-Low'!F15-'Form 1.1b-Low'!D15</f>
        <v>0</v>
      </c>
      <c r="E15" s="7">
        <f>'Form 1.1-Low'!G15-'Form 1.1b-Low'!E15</f>
        <v>0</v>
      </c>
      <c r="F15" s="7">
        <f>'Form 1.1-Low'!H15-'Form 1.1b-Low'!F15</f>
        <v>0</v>
      </c>
      <c r="G15" s="7">
        <f>'Form 1.1-Low'!I15-'Form 1.1b-Low'!G15</f>
        <v>0</v>
      </c>
      <c r="H15" s="7">
        <f t="shared" si="0"/>
        <v>4.414410414710801E-3</v>
      </c>
    </row>
    <row r="16" spans="1:11" ht="13.5" thickBot="1">
      <c r="A16" s="6">
        <v>2000</v>
      </c>
      <c r="B16" s="7">
        <f>'Form 1.1-Low'!B16-'Form 1.1b-Low'!B16</f>
        <v>2.2856359679508387E-3</v>
      </c>
      <c r="C16" s="7">
        <f>'Form 1.1-Low'!D16-'Form 1.1b-Low'!C16</f>
        <v>5.3331505919231859E-3</v>
      </c>
      <c r="D16" s="7">
        <f>'Form 1.1-Low'!F16-'Form 1.1b-Low'!D16</f>
        <v>0</v>
      </c>
      <c r="E16" s="7">
        <f>'Form 1.1-Low'!G16-'Form 1.1b-Low'!E16</f>
        <v>0</v>
      </c>
      <c r="F16" s="7">
        <f>'Form 1.1-Low'!H16-'Form 1.1b-Low'!F16</f>
        <v>0</v>
      </c>
      <c r="G16" s="7">
        <f>'Form 1.1-Low'!I16-'Form 1.1b-Low'!G16</f>
        <v>0</v>
      </c>
      <c r="H16" s="7">
        <f t="shared" si="0"/>
        <v>7.6187865598740245E-3</v>
      </c>
    </row>
    <row r="17" spans="1:8" ht="13.5" thickBot="1">
      <c r="A17" s="6">
        <v>2001</v>
      </c>
      <c r="B17" s="7">
        <f>'Form 1.1-Low'!B17-'Form 1.1b-Low'!B17</f>
        <v>2.2627796083725116E-3</v>
      </c>
      <c r="C17" s="7">
        <f>'Form 1.1-Low'!D17-'Form 1.1b-Low'!C17</f>
        <v>5.2798190861267358E-3</v>
      </c>
      <c r="D17" s="7">
        <f>'Form 1.1-Low'!F17-'Form 1.1b-Low'!D17</f>
        <v>0</v>
      </c>
      <c r="E17" s="7">
        <f>'Form 1.1-Low'!G17-'Form 1.1b-Low'!E17</f>
        <v>0</v>
      </c>
      <c r="F17" s="7">
        <f>'Form 1.1-Low'!H17-'Form 1.1b-Low'!F17</f>
        <v>0</v>
      </c>
      <c r="G17" s="7">
        <f>'Form 1.1-Low'!I17-'Form 1.1b-Low'!G17</f>
        <v>0</v>
      </c>
      <c r="H17" s="7">
        <f t="shared" si="0"/>
        <v>7.5425986944992474E-3</v>
      </c>
    </row>
    <row r="18" spans="1:8" ht="13.5" thickBot="1">
      <c r="A18" s="6">
        <v>2002</v>
      </c>
      <c r="B18" s="7">
        <f>'Form 1.1-Low'!B18-'Form 1.1b-Low'!B18</f>
        <v>1.3461002100598307E-2</v>
      </c>
      <c r="C18" s="7">
        <f>'Form 1.1-Low'!D18-'Form 1.1b-Low'!C18</f>
        <v>2.780221263014937E-2</v>
      </c>
      <c r="D18" s="7">
        <f>'Form 1.1-Low'!F18-'Form 1.1b-Low'!D18</f>
        <v>0</v>
      </c>
      <c r="E18" s="7">
        <f>'Form 1.1-Low'!G18-'Form 1.1b-Low'!E18</f>
        <v>0</v>
      </c>
      <c r="F18" s="7">
        <f>'Form 1.1-Low'!H18-'Form 1.1b-Low'!F18</f>
        <v>0</v>
      </c>
      <c r="G18" s="7">
        <f>'Form 1.1-Low'!I18-'Form 1.1b-Low'!G18</f>
        <v>0</v>
      </c>
      <c r="H18" s="7">
        <f t="shared" si="0"/>
        <v>4.1263214730747677E-2</v>
      </c>
    </row>
    <row r="19" spans="1:8" ht="13.5" thickBot="1">
      <c r="A19" s="6">
        <v>2003</v>
      </c>
      <c r="B19" s="7">
        <f>'Form 1.1-Low'!B19-'Form 1.1b-Low'!B19</f>
        <v>2.708767878323215E-2</v>
      </c>
      <c r="C19" s="7">
        <f>'Form 1.1-Low'!D19-'Form 1.1b-Low'!C19</f>
        <v>4.855724712342635E-2</v>
      </c>
      <c r="D19" s="7">
        <f>'Form 1.1-Low'!F19-'Form 1.1b-Low'!D19</f>
        <v>0</v>
      </c>
      <c r="E19" s="7">
        <f>'Form 1.1-Low'!G19-'Form 1.1b-Low'!E19</f>
        <v>0</v>
      </c>
      <c r="F19" s="7">
        <f>'Form 1.1-Low'!H19-'Form 1.1b-Low'!F19</f>
        <v>0</v>
      </c>
      <c r="G19" s="7">
        <f>'Form 1.1-Low'!I19-'Form 1.1b-Low'!G19</f>
        <v>0</v>
      </c>
      <c r="H19" s="7">
        <f t="shared" si="0"/>
        <v>7.56449259066585E-2</v>
      </c>
    </row>
    <row r="20" spans="1:8" ht="13.5" thickBot="1">
      <c r="A20" s="6">
        <v>2004</v>
      </c>
      <c r="B20" s="7">
        <f>'Form 1.1-Low'!B20-'Form 1.1b-Low'!B20</f>
        <v>7.2597900067307819E-2</v>
      </c>
      <c r="C20" s="7">
        <f>'Form 1.1-Low'!D20-'Form 1.1b-Low'!C20</f>
        <v>0.15489423682015513</v>
      </c>
      <c r="D20" s="7">
        <f>'Form 1.1-Low'!F20-'Form 1.1b-Low'!D20</f>
        <v>0</v>
      </c>
      <c r="E20" s="7">
        <f>'Form 1.1-Low'!G20-'Form 1.1b-Low'!E20</f>
        <v>0</v>
      </c>
      <c r="F20" s="7">
        <f>'Form 1.1-Low'!H20-'Form 1.1b-Low'!F20</f>
        <v>0</v>
      </c>
      <c r="G20" s="7">
        <f>'Form 1.1-Low'!I20-'Form 1.1b-Low'!G20</f>
        <v>0</v>
      </c>
      <c r="H20" s="7">
        <f t="shared" si="0"/>
        <v>0.22749213688746295</v>
      </c>
    </row>
    <row r="21" spans="1:8" ht="13.5" thickBot="1">
      <c r="A21" s="6">
        <v>2005</v>
      </c>
      <c r="B21" s="7">
        <f>'Form 1.1-Low'!B21-'Form 1.1b-Low'!B21</f>
        <v>0.10980936476528314</v>
      </c>
      <c r="C21" s="7">
        <f>'Form 1.1-Low'!D21-'Form 1.1b-Low'!C21</f>
        <v>0.33181781398207022</v>
      </c>
      <c r="D21" s="7">
        <f>'Form 1.1-Low'!F21-'Form 1.1b-Low'!D21</f>
        <v>0</v>
      </c>
      <c r="E21" s="7">
        <f>'Form 1.1-Low'!G21-'Form 1.1b-Low'!E21</f>
        <v>5.3478348531406539E-2</v>
      </c>
      <c r="F21" s="7">
        <f>'Form 1.1-Low'!H21-'Form 1.1b-Low'!F21</f>
        <v>0</v>
      </c>
      <c r="G21" s="7">
        <f>'Form 1.1-Low'!I21-'Form 1.1b-Low'!G21</f>
        <v>0</v>
      </c>
      <c r="H21" s="7">
        <f t="shared" si="0"/>
        <v>0.49510552727875989</v>
      </c>
    </row>
    <row r="22" spans="1:8" ht="13.5" thickBot="1">
      <c r="A22" s="6">
        <v>2006</v>
      </c>
      <c r="B22" s="7">
        <f>'Form 1.1-Low'!B22-'Form 1.1b-Low'!B22</f>
        <v>0.13431085684590016</v>
      </c>
      <c r="C22" s="7">
        <f>'Form 1.1-Low'!D22-'Form 1.1b-Low'!C22</f>
        <v>0.5058799806342904</v>
      </c>
      <c r="D22" s="7">
        <f>'Form 1.1-Low'!F22-'Form 1.1b-Low'!D22</f>
        <v>0</v>
      </c>
      <c r="E22" s="7">
        <f>'Form 1.1-Low'!G22-'Form 1.1b-Low'!E22</f>
        <v>6.1356102588000283E-2</v>
      </c>
      <c r="F22" s="7">
        <f>'Form 1.1-Low'!H22-'Form 1.1b-Low'!F22</f>
        <v>0</v>
      </c>
      <c r="G22" s="7">
        <f>'Form 1.1-Low'!I22-'Form 1.1b-Low'!G22</f>
        <v>0</v>
      </c>
      <c r="H22" s="7">
        <f t="shared" si="0"/>
        <v>0.70154694006819085</v>
      </c>
    </row>
    <row r="23" spans="1:8" ht="13.5" thickBot="1">
      <c r="A23" s="6">
        <v>2007</v>
      </c>
      <c r="B23" s="7">
        <f>'Form 1.1-Low'!B23-'Form 1.1b-Low'!B23</f>
        <v>0.19161904776444771</v>
      </c>
      <c r="C23" s="7">
        <f>'Form 1.1-Low'!D23-'Form 1.1b-Low'!C23</f>
        <v>2.6946605849316256</v>
      </c>
      <c r="D23" s="7">
        <f>'Form 1.1-Low'!F23-'Form 1.1b-Low'!D23</f>
        <v>0</v>
      </c>
      <c r="E23" s="7">
        <f>'Form 1.1-Low'!G23-'Form 1.1b-Low'!E23</f>
        <v>6.5896454179508623E-2</v>
      </c>
      <c r="F23" s="7">
        <f>'Form 1.1-Low'!H23-'Form 1.1b-Low'!F23</f>
        <v>0</v>
      </c>
      <c r="G23" s="7">
        <f>'Form 1.1-Low'!I23-'Form 1.1b-Low'!G23</f>
        <v>0</v>
      </c>
      <c r="H23" s="7">
        <f t="shared" si="0"/>
        <v>2.952176086875582</v>
      </c>
    </row>
    <row r="24" spans="1:8" ht="13.5" thickBot="1">
      <c r="A24" s="6">
        <v>2008</v>
      </c>
      <c r="B24" s="7">
        <f>'Form 1.1-Low'!B24-'Form 1.1b-Low'!B24</f>
        <v>0.51652284793772196</v>
      </c>
      <c r="C24" s="7">
        <f>'Form 1.1-Low'!D24-'Form 1.1b-Low'!C24</f>
        <v>3.3075033820002773</v>
      </c>
      <c r="D24" s="7">
        <f>'Form 1.1-Low'!F24-'Form 1.1b-Low'!D24</f>
        <v>0</v>
      </c>
      <c r="E24" s="7">
        <f>'Form 1.1-Low'!G24-'Form 1.1b-Low'!E24</f>
        <v>6.5966400136460379E-2</v>
      </c>
      <c r="F24" s="7">
        <f>'Form 1.1-Low'!H24-'Form 1.1b-Low'!F24</f>
        <v>0</v>
      </c>
      <c r="G24" s="7">
        <f>'Form 1.1-Low'!I24-'Form 1.1b-Low'!G24</f>
        <v>0</v>
      </c>
      <c r="H24" s="7">
        <f t="shared" si="0"/>
        <v>3.8899926300744596</v>
      </c>
    </row>
    <row r="25" spans="1:8" ht="13.5" thickBot="1">
      <c r="A25" s="6">
        <v>2009</v>
      </c>
      <c r="B25" s="7">
        <f>'Form 1.1-Low'!B25-'Form 1.1b-Low'!B25</f>
        <v>0.81434492096263966</v>
      </c>
      <c r="C25" s="7">
        <f>'Form 1.1-Low'!D25-'Form 1.1b-Low'!C25</f>
        <v>4.5747596630135376</v>
      </c>
      <c r="D25" s="7">
        <f>'Form 1.1-Low'!F25-'Form 1.1b-Low'!D25</f>
        <v>0</v>
      </c>
      <c r="E25" s="7">
        <f>'Form 1.1-Low'!G25-'Form 1.1b-Low'!E25</f>
        <v>5.5925658016242608E-2</v>
      </c>
      <c r="F25" s="7">
        <f>'Form 1.1-Low'!H25-'Form 1.1b-Low'!F25</f>
        <v>0</v>
      </c>
      <c r="G25" s="7">
        <f>'Form 1.1-Low'!I25-'Form 1.1b-Low'!G25</f>
        <v>0</v>
      </c>
      <c r="H25" s="7">
        <f t="shared" si="0"/>
        <v>5.4450302419924199</v>
      </c>
    </row>
    <row r="26" spans="1:8" ht="13.5" thickBot="1">
      <c r="A26" s="6">
        <v>2010</v>
      </c>
      <c r="B26" s="7">
        <f>'Form 1.1-Low'!B26-'Form 1.1b-Low'!B26</f>
        <v>1.2617562404473119</v>
      </c>
      <c r="C26" s="7">
        <f>'Form 1.1-Low'!D26-'Form 1.1b-Low'!C26</f>
        <v>5.6381464978105669</v>
      </c>
      <c r="D26" s="7">
        <f>'Form 1.1-Low'!F26-'Form 1.1b-Low'!D26</f>
        <v>0</v>
      </c>
      <c r="E26" s="7">
        <f>'Form 1.1-Low'!G26-'Form 1.1b-Low'!E26</f>
        <v>6.4296466183836998E-2</v>
      </c>
      <c r="F26" s="7">
        <f>'Form 1.1-Low'!H26-'Form 1.1b-Low'!F26</f>
        <v>0</v>
      </c>
      <c r="G26" s="7">
        <f>'Form 1.1-Low'!I26-'Form 1.1b-Low'!G26</f>
        <v>0</v>
      </c>
      <c r="H26" s="7">
        <f t="shared" si="0"/>
        <v>6.9641992044417158</v>
      </c>
    </row>
    <row r="27" spans="1:8" ht="13.5" thickBot="1">
      <c r="A27" s="6">
        <v>2011</v>
      </c>
      <c r="B27" s="7">
        <f>'Form 1.1-Low'!B27-'Form 1.1b-Low'!B27</f>
        <v>1.9920822223818959</v>
      </c>
      <c r="C27" s="7">
        <f>'Form 1.1-Low'!D27-'Form 1.1b-Low'!C27</f>
        <v>5.4943113850340524</v>
      </c>
      <c r="D27" s="7">
        <f>'Form 1.1-Low'!F27-'Form 1.1b-Low'!D27</f>
        <v>0</v>
      </c>
      <c r="E27" s="7">
        <f>'Form 1.1-Low'!G27-'Form 1.1b-Low'!E27</f>
        <v>6.3653501521997669E-2</v>
      </c>
      <c r="F27" s="7">
        <f>'Form 1.1-Low'!H27-'Form 1.1b-Low'!F27</f>
        <v>0</v>
      </c>
      <c r="G27" s="7">
        <f>'Form 1.1-Low'!I27-'Form 1.1b-Low'!G27</f>
        <v>0</v>
      </c>
      <c r="H27" s="7">
        <f t="shared" si="0"/>
        <v>7.5500471089379459</v>
      </c>
    </row>
    <row r="28" spans="1:8" ht="13.5" thickBot="1">
      <c r="A28" s="6">
        <v>2012</v>
      </c>
      <c r="B28" s="7">
        <f>'Form 1.1-Low'!B28-'Form 1.1b-Low'!B28</f>
        <v>2.5483587411896451</v>
      </c>
      <c r="C28" s="7">
        <f>'Form 1.1-Low'!D28-'Form 1.1b-Low'!C28</f>
        <v>7.4149008266126657</v>
      </c>
      <c r="D28" s="7">
        <f>'Form 1.1-Low'!F28-'Form 1.1b-Low'!D28</f>
        <v>0</v>
      </c>
      <c r="E28" s="7">
        <f>'Form 1.1-Low'!G28-'Form 1.1b-Low'!E28</f>
        <v>6.3016966506779681E-2</v>
      </c>
      <c r="F28" s="7">
        <f>'Form 1.1-Low'!H28-'Form 1.1b-Low'!F28</f>
        <v>0</v>
      </c>
      <c r="G28" s="7">
        <f>'Form 1.1-Low'!I28-'Form 1.1b-Low'!G28</f>
        <v>0</v>
      </c>
      <c r="H28" s="7">
        <f t="shared" si="0"/>
        <v>10.02627653430909</v>
      </c>
    </row>
    <row r="29" spans="1:8" ht="13.5" thickBot="1">
      <c r="A29" s="6">
        <v>2013</v>
      </c>
      <c r="B29" s="7">
        <f>'Form 1.1-Low'!B29-'Form 1.1b-Low'!B29</f>
        <v>3.1421402224680151</v>
      </c>
      <c r="C29" s="7">
        <f>'Form 1.1-Low'!D29-'Form 1.1b-Low'!C29</f>
        <v>8.621446944296622</v>
      </c>
      <c r="D29" s="7">
        <f>'Form 1.1-Low'!F29-'Form 1.1b-Low'!D29</f>
        <v>0</v>
      </c>
      <c r="E29" s="7">
        <f>'Form 1.1-Low'!G29-'Form 1.1b-Low'!E29</f>
        <v>6.238679684171089E-2</v>
      </c>
      <c r="F29" s="7">
        <f>'Form 1.1-Low'!H29-'Form 1.1b-Low'!F29</f>
        <v>0</v>
      </c>
      <c r="G29" s="7">
        <f>'Form 1.1-Low'!I29-'Form 1.1b-Low'!G29</f>
        <v>0</v>
      </c>
      <c r="H29" s="7">
        <f t="shared" si="0"/>
        <v>11.825973963606348</v>
      </c>
    </row>
    <row r="30" spans="1:8" ht="13.5" thickBot="1">
      <c r="A30" s="6">
        <v>2014</v>
      </c>
      <c r="B30" s="7">
        <f>'Form 1.1-Low'!B30-'Form 1.1b-Low'!B30</f>
        <v>3.5711337120351345</v>
      </c>
      <c r="C30" s="7">
        <f>'Form 1.1-Low'!D30-'Form 1.1b-Low'!C30</f>
        <v>13.210467986974436</v>
      </c>
      <c r="D30" s="7">
        <f>'Form 1.1-Low'!F30-'Form 1.1b-Low'!D30</f>
        <v>0</v>
      </c>
      <c r="E30" s="7">
        <f>'Form 1.1-Low'!G30-'Form 1.1b-Low'!E30</f>
        <v>6.1762928873292822E-2</v>
      </c>
      <c r="F30" s="7">
        <f>'Form 1.1-Low'!H30-'Form 1.1b-Low'!F30</f>
        <v>0</v>
      </c>
      <c r="G30" s="7">
        <f>'Form 1.1-Low'!I30-'Form 1.1b-Low'!G30</f>
        <v>0</v>
      </c>
      <c r="H30" s="7">
        <f t="shared" si="0"/>
        <v>16.843364627882863</v>
      </c>
    </row>
    <row r="31" spans="1:8" ht="13.5" thickBot="1">
      <c r="A31" s="6">
        <v>2015</v>
      </c>
      <c r="B31" s="7">
        <f>'Form 1.1-Low'!B31-'Form 1.1b-Low'!B31</f>
        <v>5.8327569033253894</v>
      </c>
      <c r="C31" s="7">
        <f>'Form 1.1-Low'!D31-'Form 1.1b-Low'!C31</f>
        <v>21.361260549542521</v>
      </c>
      <c r="D31" s="7">
        <f>'Form 1.1-Low'!F31-'Form 1.1b-Low'!D31</f>
        <v>0</v>
      </c>
      <c r="E31" s="7">
        <f>'Form 1.1-Low'!G31-'Form 1.1b-Low'!E31</f>
        <v>6.1145299584559609E-2</v>
      </c>
      <c r="F31" s="7">
        <f>'Form 1.1-Low'!H31-'Form 1.1b-Low'!F31</f>
        <v>0</v>
      </c>
      <c r="G31" s="7">
        <f>'Form 1.1-Low'!I31-'Form 1.1b-Low'!G31</f>
        <v>0</v>
      </c>
      <c r="H31" s="7">
        <f t="shared" si="0"/>
        <v>27.25516275245247</v>
      </c>
    </row>
    <row r="32" spans="1:8" ht="13.5" thickBot="1">
      <c r="A32" s="6">
        <v>2016</v>
      </c>
      <c r="B32" s="7">
        <f>'Form 1.1-Low'!B32-'Form 1.1b-Low'!B32</f>
        <v>8.5811133294945421</v>
      </c>
      <c r="C32" s="7">
        <f>'Form 1.1-Low'!D32-'Form 1.1b-Low'!C32</f>
        <v>28.482798330765718</v>
      </c>
      <c r="D32" s="7">
        <f>'Form 1.1-Low'!F32-'Form 1.1b-Low'!D32</f>
        <v>0</v>
      </c>
      <c r="E32" s="7">
        <f>'Form 1.1-Low'!G32-'Form 1.1b-Low'!E32</f>
        <v>6.0533846588715079E-2</v>
      </c>
      <c r="F32" s="7">
        <f>'Form 1.1-Low'!H32-'Form 1.1b-Low'!F32</f>
        <v>0</v>
      </c>
      <c r="G32" s="7">
        <f>'Form 1.1-Low'!I32-'Form 1.1b-Low'!G32</f>
        <v>0</v>
      </c>
      <c r="H32" s="7">
        <f t="shared" si="0"/>
        <v>37.124445506848971</v>
      </c>
    </row>
    <row r="33" spans="1:8" ht="13.5" thickBot="1">
      <c r="A33" s="6">
        <v>2017</v>
      </c>
      <c r="B33" s="7">
        <f>'Form 1.1-Low'!B33-'Form 1.1b-Low'!B33</f>
        <v>8.5410884273082956</v>
      </c>
      <c r="C33" s="7">
        <f>'Form 1.1-Low'!D33-'Form 1.1b-Low'!C33</f>
        <v>32.671181546642401</v>
      </c>
      <c r="D33" s="7">
        <f>'Form 1.1-Low'!F33-'Form 1.1b-Low'!D33</f>
        <v>0</v>
      </c>
      <c r="E33" s="7">
        <f>'Form 1.1-Low'!G33-'Form 1.1b-Low'!E33</f>
        <v>5.9928508122826685E-2</v>
      </c>
      <c r="F33" s="7">
        <f>'Form 1.1-Low'!H33-'Form 1.1b-Low'!F33</f>
        <v>0</v>
      </c>
      <c r="G33" s="7">
        <f>'Form 1.1-Low'!I33-'Form 1.1b-Low'!G33</f>
        <v>0</v>
      </c>
      <c r="H33" s="7">
        <f t="shared" si="0"/>
        <v>41.27219848207352</v>
      </c>
    </row>
    <row r="34" spans="1:8" ht="14.1" customHeight="1" thickBot="1">
      <c r="A34" s="6">
        <v>2018</v>
      </c>
      <c r="B34" s="7">
        <f>'Form 1.1-Low'!B34-'Form 1.1b-Low'!B34</f>
        <v>8.509110478755133</v>
      </c>
      <c r="C34" s="7">
        <f>'Form 1.1-Low'!D34-'Form 1.1b-Low'!C34</f>
        <v>37.742270582492438</v>
      </c>
      <c r="D34" s="7">
        <f>'Form 1.1-Low'!F34-'Form 1.1b-Low'!D34</f>
        <v>0</v>
      </c>
      <c r="E34" s="7">
        <f>'Form 1.1-Low'!G34-'Form 1.1b-Low'!E34</f>
        <v>5.9329223041597601E-2</v>
      </c>
      <c r="F34" s="7">
        <f>'Form 1.1-Low'!H34-'Form 1.1b-Low'!F34</f>
        <v>0</v>
      </c>
      <c r="G34" s="7">
        <f>'Form 1.1-Low'!I34-'Form 1.1b-Low'!G34</f>
        <v>0</v>
      </c>
      <c r="H34" s="7">
        <f t="shared" si="0"/>
        <v>46.310710284289172</v>
      </c>
    </row>
    <row r="35" spans="1:8" ht="13.5" thickBot="1">
      <c r="A35" s="6">
        <v>2019</v>
      </c>
      <c r="B35" s="7">
        <f>'Form 1.1-Low'!B35-'Form 1.1b-Low'!B35</f>
        <v>8.48302645801175</v>
      </c>
      <c r="C35" s="7">
        <f>'Form 1.1-Low'!D35-'Form 1.1b-Low'!C35</f>
        <v>43.746683019656075</v>
      </c>
      <c r="D35" s="7">
        <f>'Form 1.1-Low'!F35-'Form 1.1b-Low'!D35</f>
        <v>0</v>
      </c>
      <c r="E35" s="7">
        <f>'Form 1.1-Low'!G35-'Form 1.1b-Low'!E35</f>
        <v>5.8735930811185E-2</v>
      </c>
      <c r="F35" s="7">
        <f>'Form 1.1-Low'!H35-'Form 1.1b-Low'!F35</f>
        <v>0</v>
      </c>
      <c r="G35" s="7">
        <f>'Form 1.1-Low'!I35-'Form 1.1b-Low'!G35</f>
        <v>0</v>
      </c>
      <c r="H35" s="7">
        <f t="shared" si="0"/>
        <v>52.288445408479006</v>
      </c>
    </row>
    <row r="36" spans="1:8" ht="13.5" thickBot="1">
      <c r="A36" s="6">
        <v>2020</v>
      </c>
      <c r="B36" s="7">
        <f>'Form 1.1-Low'!B36-'Form 1.1b-Low'!B36</f>
        <v>8.4655059338469982</v>
      </c>
      <c r="C36" s="7">
        <f>'Form 1.1-Low'!D36-'Form 1.1b-Low'!C36</f>
        <v>50.753219075482093</v>
      </c>
      <c r="D36" s="7">
        <f>'Form 1.1-Low'!F36-'Form 1.1b-Low'!D36</f>
        <v>0</v>
      </c>
      <c r="E36" s="7">
        <f>'Form 1.1-Low'!G36-'Form 1.1b-Low'!E36</f>
        <v>5.8148571503071622E-2</v>
      </c>
      <c r="F36" s="7">
        <f>'Form 1.1-Low'!H36-'Form 1.1b-Low'!F36</f>
        <v>0</v>
      </c>
      <c r="G36" s="7">
        <f>'Form 1.1-Low'!I36-'Form 1.1b-Low'!G36</f>
        <v>0</v>
      </c>
      <c r="H36" s="7">
        <f t="shared" si="0"/>
        <v>59.276873580832159</v>
      </c>
    </row>
    <row r="37" spans="1:8" ht="13.5" thickBot="1">
      <c r="A37" s="6">
        <v>2021</v>
      </c>
      <c r="B37" s="7">
        <f>'Form 1.1-Low'!B37-'Form 1.1b-Low'!B37</f>
        <v>8.4600787805775326</v>
      </c>
      <c r="C37" s="7">
        <f>'Form 1.1-Low'!D37-'Form 1.1b-Low'!C37</f>
        <v>58.655957591820197</v>
      </c>
      <c r="D37" s="7">
        <f>'Form 1.1-Low'!F37-'Form 1.1b-Low'!D37</f>
        <v>0</v>
      </c>
      <c r="E37" s="7">
        <f>'Form 1.1-Low'!G37-'Form 1.1b-Low'!E37</f>
        <v>5.7567085788040373E-2</v>
      </c>
      <c r="F37" s="7">
        <f>'Form 1.1-Low'!H37-'Form 1.1b-Low'!F37</f>
        <v>0</v>
      </c>
      <c r="G37" s="7">
        <f>'Form 1.1-Low'!I37-'Form 1.1b-Low'!G37</f>
        <v>0</v>
      </c>
      <c r="H37" s="7">
        <f t="shared" si="0"/>
        <v>67.173603458185767</v>
      </c>
    </row>
    <row r="38" spans="1:8" ht="13.5" thickBot="1">
      <c r="A38" s="6">
        <v>2022</v>
      </c>
      <c r="B38" s="7">
        <f>'Form 1.1-Low'!B38-'Form 1.1b-Low'!B38</f>
        <v>8.4691845612134102</v>
      </c>
      <c r="C38" s="7">
        <f>'Form 1.1-Low'!D38-'Form 1.1b-Low'!C38</f>
        <v>67.383674118986846</v>
      </c>
      <c r="D38" s="7">
        <f>'Form 1.1-Low'!F38-'Form 1.1b-Low'!D38</f>
        <v>0</v>
      </c>
      <c r="E38" s="7">
        <f>'Form 1.1-Low'!G38-'Form 1.1b-Low'!E38</f>
        <v>5.6991414930159578E-2</v>
      </c>
      <c r="F38" s="7">
        <f>'Form 1.1-Low'!H38-'Form 1.1b-Low'!F38</f>
        <v>0</v>
      </c>
      <c r="G38" s="7">
        <f>'Form 1.1-Low'!I38-'Form 1.1b-Low'!G38</f>
        <v>0</v>
      </c>
      <c r="H38" s="7">
        <f t="shared" si="0"/>
        <v>75.909850095130423</v>
      </c>
    </row>
    <row r="39" spans="1:8" ht="13.5" thickBot="1">
      <c r="A39" s="6">
        <v>2023</v>
      </c>
      <c r="B39" s="7">
        <f>'Form 1.1-Low'!B39-'Form 1.1b-Low'!B39</f>
        <v>8.4930465794719794</v>
      </c>
      <c r="C39" s="7">
        <f>'Form 1.1-Low'!D39-'Form 1.1b-Low'!C39</f>
        <v>76.441233807808203</v>
      </c>
      <c r="D39" s="7">
        <f>'Form 1.1-Low'!F39-'Form 1.1b-Low'!D39</f>
        <v>0</v>
      </c>
      <c r="E39" s="7">
        <f>'Form 1.1-Low'!G39-'Form 1.1b-Low'!E39</f>
        <v>5.6421500780857059E-2</v>
      </c>
      <c r="F39" s="7">
        <f>'Form 1.1-Low'!H39-'Form 1.1b-Low'!F39</f>
        <v>0</v>
      </c>
      <c r="G39" s="7">
        <f>'Form 1.1-Low'!I39-'Form 1.1b-Low'!G39</f>
        <v>0</v>
      </c>
      <c r="H39" s="7">
        <f t="shared" si="0"/>
        <v>84.990701888061039</v>
      </c>
    </row>
    <row r="40" spans="1:8" ht="13.5" thickBot="1">
      <c r="A40" s="6">
        <v>2024</v>
      </c>
      <c r="B40" s="7">
        <f>'Form 1.1-Low'!B40-'Form 1.1b-Low'!B40</f>
        <v>8.5319591364923326</v>
      </c>
      <c r="C40" s="7">
        <f>'Form 1.1-Low'!D40-'Form 1.1b-Low'!C40</f>
        <v>86.418821541330317</v>
      </c>
      <c r="D40" s="7">
        <f>'Form 1.1-Low'!F40-'Form 1.1b-Low'!D40</f>
        <v>0</v>
      </c>
      <c r="E40" s="7">
        <f>'Form 1.1-Low'!G40-'Form 1.1b-Low'!E40</f>
        <v>5.5857285773051046E-2</v>
      </c>
      <c r="F40" s="7">
        <f>'Form 1.1-Low'!H40-'Form 1.1b-Low'!F40</f>
        <v>0</v>
      </c>
      <c r="G40" s="7">
        <f>'Form 1.1-Low'!I40-'Form 1.1b-Low'!G40</f>
        <v>0</v>
      </c>
      <c r="H40" s="7">
        <f t="shared" si="0"/>
        <v>95.006637963595693</v>
      </c>
    </row>
    <row r="41" spans="1:8" ht="13.5" thickBot="1">
      <c r="A41" s="6">
        <v>2025</v>
      </c>
      <c r="B41" s="7">
        <f>'Form 1.1-Low'!B41-'Form 1.1b-Low'!B41</f>
        <v>8.8120729571885477</v>
      </c>
      <c r="C41" s="7">
        <f>'Form 1.1-Low'!D41-'Form 1.1b-Low'!C41</f>
        <v>96.683072605962025</v>
      </c>
      <c r="D41" s="7">
        <f>'Form 1.1-Low'!F41-'Form 1.1b-Low'!D41</f>
        <v>0</v>
      </c>
      <c r="E41" s="7">
        <f>'Form 1.1-Low'!G41-'Form 1.1b-Low'!E41</f>
        <v>5.5298712915320181E-2</v>
      </c>
      <c r="F41" s="7">
        <f>'Form 1.1-Low'!H41-'Form 1.1b-Low'!F41</f>
        <v>0</v>
      </c>
      <c r="G41" s="7">
        <f>'Form 1.1-Low'!I41-'Form 1.1b-Low'!G41</f>
        <v>0</v>
      </c>
      <c r="H41" s="7">
        <f t="shared" si="0"/>
        <v>105.55044427606589</v>
      </c>
    </row>
    <row r="42" spans="1:8" ht="13.5" thickBot="1">
      <c r="A42" s="6">
        <v>2026</v>
      </c>
      <c r="B42" s="7">
        <f>'Form 1.1-Low'!B42-'Form 1.1b-Low'!B42</f>
        <v>9.5237966370228833</v>
      </c>
      <c r="C42" s="7">
        <f>'Form 1.1-Low'!D42-'Form 1.1b-Low'!C42</f>
        <v>107.09727123630864</v>
      </c>
      <c r="D42" s="7">
        <f>'Form 1.1-Low'!F42-'Form 1.1b-Low'!D42</f>
        <v>0</v>
      </c>
      <c r="E42" s="7">
        <f>'Form 1.1-Low'!G42-'Form 1.1b-Low'!E42</f>
        <v>5.4745725786165877E-2</v>
      </c>
      <c r="F42" s="7">
        <f>'Form 1.1-Low'!H42-'Form 1.1b-Low'!F42</f>
        <v>0</v>
      </c>
      <c r="G42" s="7">
        <f>'Form 1.1-Low'!I42-'Form 1.1b-Low'!G42</f>
        <v>0</v>
      </c>
      <c r="H42" s="7">
        <f t="shared" si="0"/>
        <v>116.67581359911769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="80" workbookViewId="0">
      <selection activeCell="B5" sqref="B5"/>
    </sheetView>
  </sheetViews>
  <sheetFormatPr defaultRowHeight="12.75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>
      <c r="A1" s="17" t="s">
        <v>63</v>
      </c>
      <c r="B1" s="17"/>
      <c r="C1" s="17"/>
      <c r="D1" s="17"/>
      <c r="E1" s="17"/>
      <c r="F1" s="17"/>
      <c r="G1" s="17"/>
    </row>
    <row r="2" spans="1:11" ht="15.9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>
      <c r="A3" s="17" t="s">
        <v>64</v>
      </c>
      <c r="B3" s="17"/>
      <c r="C3" s="17"/>
      <c r="D3" s="17"/>
      <c r="E3" s="17"/>
      <c r="F3" s="17"/>
      <c r="G3" s="17"/>
    </row>
    <row r="4" spans="1:11" ht="14.1" customHeight="1" thickBot="1">
      <c r="A4" s="4"/>
    </row>
    <row r="5" spans="1:11" ht="26.25" thickBot="1">
      <c r="A5" s="5" t="s">
        <v>13</v>
      </c>
      <c r="B5" s="5" t="s">
        <v>73</v>
      </c>
      <c r="C5" s="5" t="s">
        <v>74</v>
      </c>
      <c r="D5" s="5" t="s">
        <v>75</v>
      </c>
      <c r="E5" s="5" t="s">
        <v>76</v>
      </c>
      <c r="F5" s="5" t="s">
        <v>77</v>
      </c>
      <c r="G5" s="5" t="s">
        <v>78</v>
      </c>
    </row>
    <row r="6" spans="1:11" ht="13.5" thickBot="1">
      <c r="A6" s="6">
        <v>1990</v>
      </c>
      <c r="B6" s="7">
        <v>108073.6308088392</v>
      </c>
      <c r="C6" s="15">
        <v>2.4992359089973153</v>
      </c>
      <c r="D6" s="16">
        <v>270101.49893316947</v>
      </c>
      <c r="E6" s="7">
        <v>9216.9979438536811</v>
      </c>
      <c r="F6" s="7">
        <v>1167.9285750804722</v>
      </c>
      <c r="G6" s="15">
        <v>50.713460423436096</v>
      </c>
    </row>
    <row r="7" spans="1:11" ht="13.5" thickBot="1">
      <c r="A7" s="6">
        <v>1991</v>
      </c>
      <c r="B7" s="7">
        <v>109643.39695672556</v>
      </c>
      <c r="C7" s="15">
        <v>2.5003324006296714</v>
      </c>
      <c r="D7" s="16">
        <v>274144.93792600161</v>
      </c>
      <c r="E7" s="7">
        <v>9047.8729530829387</v>
      </c>
      <c r="F7" s="7">
        <v>1126.7012555190045</v>
      </c>
      <c r="G7" s="15">
        <v>52.452995874409382</v>
      </c>
    </row>
    <row r="8" spans="1:11" ht="13.5" thickBot="1">
      <c r="A8" s="6">
        <v>1992</v>
      </c>
      <c r="B8" s="7">
        <v>110637.577821905</v>
      </c>
      <c r="C8" s="15">
        <v>2.5074106927901778</v>
      </c>
      <c r="D8" s="16">
        <v>277413.84565505001</v>
      </c>
      <c r="E8" s="7">
        <v>9199.8807981135124</v>
      </c>
      <c r="F8" s="7">
        <v>1089.5369080369671</v>
      </c>
      <c r="G8" s="15">
        <v>53.289188754884677</v>
      </c>
    </row>
    <row r="9" spans="1:11" ht="13.5" thickBot="1">
      <c r="A9" s="6">
        <v>1993</v>
      </c>
      <c r="B9" s="7">
        <v>111172.60179100529</v>
      </c>
      <c r="C9" s="15">
        <v>2.5053103177992377</v>
      </c>
      <c r="D9" s="16">
        <v>278521.86632359156</v>
      </c>
      <c r="E9" s="7">
        <v>9038.3459312964023</v>
      </c>
      <c r="F9" s="7">
        <v>1087.6543347213067</v>
      </c>
      <c r="G9" s="15">
        <v>53.911527574788956</v>
      </c>
    </row>
    <row r="10" spans="1:11" ht="13.5" thickBot="1">
      <c r="A10" s="6">
        <v>1994</v>
      </c>
      <c r="B10" s="7">
        <v>111824.46777940908</v>
      </c>
      <c r="C10" s="15">
        <v>2.5209445141686979</v>
      </c>
      <c r="D10" s="16">
        <v>281903.27859833563</v>
      </c>
      <c r="E10" s="7">
        <v>9141.5393140975593</v>
      </c>
      <c r="F10" s="7">
        <v>1097.5560095866465</v>
      </c>
      <c r="G10" s="15">
        <v>54.79929135588003</v>
      </c>
    </row>
    <row r="11" spans="1:11" ht="13.5" thickBot="1">
      <c r="A11" s="6">
        <v>1995</v>
      </c>
      <c r="B11" s="7">
        <v>112139.64669583975</v>
      </c>
      <c r="C11" s="15">
        <v>2.5177897934046394</v>
      </c>
      <c r="D11" s="16">
        <v>282344.05788678763</v>
      </c>
      <c r="E11" s="7">
        <v>9316.6252308611838</v>
      </c>
      <c r="F11" s="7">
        <v>1131.612404227707</v>
      </c>
      <c r="G11" s="15">
        <v>55.23376727226799</v>
      </c>
    </row>
    <row r="12" spans="1:11" ht="13.5" thickBot="1">
      <c r="A12" s="6">
        <v>1996</v>
      </c>
      <c r="B12" s="7">
        <v>112598.10033977336</v>
      </c>
      <c r="C12" s="15">
        <v>2.5088573018046465</v>
      </c>
      <c r="D12" s="16">
        <v>282492.56620677264</v>
      </c>
      <c r="E12" s="7">
        <v>9592.291483351315</v>
      </c>
      <c r="F12" s="7">
        <v>1196.8637305773893</v>
      </c>
      <c r="G12" s="15">
        <v>55.588576394719126</v>
      </c>
    </row>
    <row r="13" spans="1:11" ht="13.5" thickBot="1">
      <c r="A13" s="6">
        <v>1997</v>
      </c>
      <c r="B13" s="7">
        <v>112807.52613146114</v>
      </c>
      <c r="C13" s="15">
        <v>2.5173421681728203</v>
      </c>
      <c r="D13" s="16">
        <v>283975.14241798449</v>
      </c>
      <c r="E13" s="7">
        <v>9816.6883788901559</v>
      </c>
      <c r="F13" s="7">
        <v>1283.9121774390549</v>
      </c>
      <c r="G13" s="15">
        <v>55.612931543330639</v>
      </c>
    </row>
    <row r="14" spans="1:11" ht="13.5" thickBot="1">
      <c r="A14" s="6">
        <v>1998</v>
      </c>
      <c r="B14" s="7">
        <v>113056.83708054225</v>
      </c>
      <c r="C14" s="15">
        <v>2.5262007074400157</v>
      </c>
      <c r="D14" s="16">
        <v>285604.26181379642</v>
      </c>
      <c r="E14" s="7">
        <v>10580.068324307529</v>
      </c>
      <c r="F14" s="7">
        <v>1411.0519418592799</v>
      </c>
      <c r="G14" s="15">
        <v>55.78143903325455</v>
      </c>
    </row>
    <row r="15" spans="1:11" ht="13.5" thickBot="1">
      <c r="A15" s="6">
        <v>1999</v>
      </c>
      <c r="B15" s="7">
        <v>113308.67870426664</v>
      </c>
      <c r="C15" s="15">
        <v>2.5477510764070046</v>
      </c>
      <c r="D15" s="16">
        <v>288682.30813505076</v>
      </c>
      <c r="E15" s="7">
        <v>10861.060996991968</v>
      </c>
      <c r="F15" s="7">
        <v>1565.4882378497318</v>
      </c>
      <c r="G15" s="15">
        <v>56.036037058215257</v>
      </c>
    </row>
    <row r="16" spans="1:11" ht="13.5" thickBot="1">
      <c r="A16" s="6">
        <v>2000</v>
      </c>
      <c r="B16" s="7">
        <v>113708.23465197247</v>
      </c>
      <c r="C16" s="15">
        <v>2.571125003306499</v>
      </c>
      <c r="D16" s="16">
        <v>292358.08519552887</v>
      </c>
      <c r="E16" s="7">
        <v>11172.933796713427</v>
      </c>
      <c r="F16" s="7">
        <v>1793.2067703355012</v>
      </c>
      <c r="G16" s="15">
        <v>56.703467516825668</v>
      </c>
    </row>
    <row r="17" spans="1:7" ht="13.5" thickBot="1">
      <c r="A17" s="6">
        <v>2001</v>
      </c>
      <c r="B17" s="7">
        <v>113825.65790281791</v>
      </c>
      <c r="C17" s="15">
        <v>2.5867818932947282</v>
      </c>
      <c r="D17" s="16">
        <v>294442.15085536934</v>
      </c>
      <c r="E17" s="7">
        <v>11683.294054540625</v>
      </c>
      <c r="F17" s="7">
        <v>1672.980331385724</v>
      </c>
      <c r="G17" s="15">
        <v>57.277801254829463</v>
      </c>
    </row>
    <row r="18" spans="1:7" ht="13.5" thickBot="1">
      <c r="A18" s="6">
        <v>2002</v>
      </c>
      <c r="B18" s="7">
        <v>113690.70631338967</v>
      </c>
      <c r="C18" s="15">
        <v>2.6043271609301013</v>
      </c>
      <c r="D18" s="16">
        <v>296087.79439728806</v>
      </c>
      <c r="E18" s="7">
        <v>11799.210786397336</v>
      </c>
      <c r="F18" s="7">
        <v>1531.6416597140005</v>
      </c>
      <c r="G18" s="15">
        <v>57.960737968132072</v>
      </c>
    </row>
    <row r="19" spans="1:7" ht="13.5" thickBot="1">
      <c r="A19" s="6">
        <v>2003</v>
      </c>
      <c r="B19" s="7">
        <v>113750.68263750366</v>
      </c>
      <c r="C19" s="15">
        <v>2.6164348524003138</v>
      </c>
      <c r="D19" s="16">
        <v>297621.25053709181</v>
      </c>
      <c r="E19" s="7">
        <v>11992.422500779285</v>
      </c>
      <c r="F19" s="7">
        <v>1659.683991560004</v>
      </c>
      <c r="G19" s="15">
        <v>58.860707608965612</v>
      </c>
    </row>
    <row r="20" spans="1:7" ht="13.5" thickBot="1">
      <c r="A20" s="6">
        <v>2004</v>
      </c>
      <c r="B20" s="7">
        <v>113736.96945569842</v>
      </c>
      <c r="C20" s="15">
        <v>2.62208488498006</v>
      </c>
      <c r="D20" s="16">
        <v>298227.98847322556</v>
      </c>
      <c r="E20" s="7">
        <v>12251.126891241496</v>
      </c>
      <c r="F20" s="7">
        <v>1679.81100464937</v>
      </c>
      <c r="G20" s="15">
        <v>59.305207199765597</v>
      </c>
    </row>
    <row r="21" spans="1:7" ht="13.5" thickBot="1">
      <c r="A21" s="6">
        <v>2005</v>
      </c>
      <c r="B21" s="7">
        <v>113585.52148706332</v>
      </c>
      <c r="C21" s="15">
        <v>2.614104818853324</v>
      </c>
      <c r="D21" s="16">
        <v>296924.45907129999</v>
      </c>
      <c r="E21" s="7">
        <v>12520.080045059425</v>
      </c>
      <c r="F21" s="7">
        <v>1821.9387532659493</v>
      </c>
      <c r="G21" s="15">
        <v>59.678237409071059</v>
      </c>
    </row>
    <row r="22" spans="1:7" ht="13.5" thickBot="1">
      <c r="A22" s="6">
        <v>2006</v>
      </c>
      <c r="B22" s="7">
        <v>113709.63262321097</v>
      </c>
      <c r="C22" s="15">
        <v>2.5958053868033857</v>
      </c>
      <c r="D22" s="16">
        <v>295168.07689476502</v>
      </c>
      <c r="E22" s="7">
        <v>13071.945474620761</v>
      </c>
      <c r="F22" s="7">
        <v>1879.3895443276899</v>
      </c>
      <c r="G22" s="15">
        <v>60.135834292698519</v>
      </c>
    </row>
    <row r="23" spans="1:7" ht="13.5" thickBot="1">
      <c r="A23" s="6">
        <v>2007</v>
      </c>
      <c r="B23" s="7">
        <v>113865.34090291627</v>
      </c>
      <c r="C23" s="15">
        <v>2.5809498750164446</v>
      </c>
      <c r="D23" s="16">
        <v>293880.73737208662</v>
      </c>
      <c r="E23" s="7">
        <v>13162.643728760155</v>
      </c>
      <c r="F23" s="7">
        <v>1933.5892126074791</v>
      </c>
      <c r="G23" s="15">
        <v>60.56818342466385</v>
      </c>
    </row>
    <row r="24" spans="1:7" ht="13.5" thickBot="1">
      <c r="A24" s="6">
        <v>2008</v>
      </c>
      <c r="B24" s="7">
        <v>114295.48626676839</v>
      </c>
      <c r="C24" s="15">
        <v>2.5694252350356277</v>
      </c>
      <c r="D24" s="16">
        <v>293673.70666450274</v>
      </c>
      <c r="E24" s="7">
        <v>13124.466691292622</v>
      </c>
      <c r="F24" s="7">
        <v>2020.1762968074388</v>
      </c>
      <c r="G24" s="15">
        <v>60.916072031854483</v>
      </c>
    </row>
    <row r="25" spans="1:7" ht="13.5" thickBot="1">
      <c r="A25" s="6">
        <v>2009</v>
      </c>
      <c r="B25" s="7">
        <v>114181.02004057654</v>
      </c>
      <c r="C25" s="15">
        <v>2.5665907897040801</v>
      </c>
      <c r="D25" s="16">
        <v>293055.95439516072</v>
      </c>
      <c r="E25" s="7">
        <v>12612.532512532915</v>
      </c>
      <c r="F25" s="7">
        <v>1896.0681204062694</v>
      </c>
      <c r="G25" s="15">
        <v>61.385793948274561</v>
      </c>
    </row>
    <row r="26" spans="1:7" ht="13.5" thickBot="1">
      <c r="A26" s="6">
        <v>2010</v>
      </c>
      <c r="B26" s="7">
        <v>114275.19240721523</v>
      </c>
      <c r="C26" s="15">
        <v>2.5659711581399014</v>
      </c>
      <c r="D26" s="16">
        <v>293226.84780780214</v>
      </c>
      <c r="E26" s="7">
        <v>12674.674749927093</v>
      </c>
      <c r="F26" s="7">
        <v>1781.9772708826322</v>
      </c>
      <c r="G26" s="15">
        <v>61.66564014955771</v>
      </c>
    </row>
    <row r="27" spans="1:7" ht="13.5" thickBot="1">
      <c r="A27" s="6">
        <v>2011</v>
      </c>
      <c r="B27" s="7">
        <v>114732.96000163742</v>
      </c>
      <c r="C27" s="15">
        <v>2.5703449600223456</v>
      </c>
      <c r="D27" s="16">
        <v>294903.2854886541</v>
      </c>
      <c r="E27" s="7">
        <v>13043.805767314172</v>
      </c>
      <c r="F27" s="7">
        <v>1641.7666328656996</v>
      </c>
      <c r="G27" s="15">
        <v>61.628936855445893</v>
      </c>
    </row>
    <row r="28" spans="1:7" ht="13.5" thickBot="1">
      <c r="A28" s="6">
        <v>2012</v>
      </c>
      <c r="B28" s="7">
        <v>115244.52914284941</v>
      </c>
      <c r="C28" s="15">
        <v>2.576608891448918</v>
      </c>
      <c r="D28" s="16">
        <v>296940.07848030975</v>
      </c>
      <c r="E28" s="7">
        <v>13692.213301915564</v>
      </c>
      <c r="F28" s="7">
        <v>1674.906405146543</v>
      </c>
      <c r="G28" s="15">
        <v>61.693560765187854</v>
      </c>
    </row>
    <row r="29" spans="1:7" ht="13.5" thickBot="1">
      <c r="A29" s="6">
        <v>2013</v>
      </c>
      <c r="B29" s="7">
        <v>115239.30358027889</v>
      </c>
      <c r="C29" s="15">
        <v>2.5897791621949406</v>
      </c>
      <c r="D29" s="16">
        <v>298444.34707806312</v>
      </c>
      <c r="E29" s="7">
        <v>13816.427973042837</v>
      </c>
      <c r="F29" s="7">
        <v>1709.7012535651563</v>
      </c>
      <c r="G29" s="15">
        <v>62.457237546665127</v>
      </c>
    </row>
    <row r="30" spans="1:7" ht="13.5" thickBot="1">
      <c r="A30" s="6">
        <v>2014</v>
      </c>
      <c r="B30" s="7">
        <v>115584.83629566469</v>
      </c>
      <c r="C30" s="15">
        <v>2.619535544062999</v>
      </c>
      <c r="D30" s="16">
        <v>302778.58703119669</v>
      </c>
      <c r="E30" s="7">
        <v>14322.688393247387</v>
      </c>
      <c r="F30" s="7">
        <v>1803.8268146531236</v>
      </c>
      <c r="G30" s="15">
        <v>63.297217304273723</v>
      </c>
    </row>
    <row r="31" spans="1:7" ht="13.5" thickBot="1">
      <c r="A31" s="6">
        <v>2015</v>
      </c>
      <c r="B31" s="7">
        <v>116304.52672584193</v>
      </c>
      <c r="C31" s="15">
        <v>2.623050233146766</v>
      </c>
      <c r="D31" s="16">
        <v>305072.61594424397</v>
      </c>
      <c r="E31" s="7">
        <v>14821.110351562349</v>
      </c>
      <c r="F31" s="7">
        <v>1824.9469981638365</v>
      </c>
      <c r="G31" s="15">
        <v>64.133688923060291</v>
      </c>
    </row>
    <row r="32" spans="1:7" ht="13.5" thickBot="1">
      <c r="A32" s="6">
        <v>2016</v>
      </c>
      <c r="B32" s="7">
        <v>117006.77592522869</v>
      </c>
      <c r="C32" s="15">
        <v>2.6272569917472728</v>
      </c>
      <c r="D32" s="16">
        <v>307406.87013136357</v>
      </c>
      <c r="E32" s="7">
        <v>15165.869697493865</v>
      </c>
      <c r="F32" s="7">
        <v>1876.3767349935706</v>
      </c>
      <c r="G32" s="15">
        <v>64.947101503251005</v>
      </c>
    </row>
    <row r="33" spans="1:7" ht="13.5" thickBot="1">
      <c r="A33" s="6">
        <v>2017</v>
      </c>
      <c r="B33" s="7">
        <v>117690.15054010677</v>
      </c>
      <c r="C33" s="15">
        <v>2.6315763867680833</v>
      </c>
      <c r="D33" s="16">
        <v>309710.62111652596</v>
      </c>
      <c r="E33" s="7">
        <v>15710.394872341883</v>
      </c>
      <c r="F33" s="7">
        <v>1926.3707911591393</v>
      </c>
      <c r="G33" s="15">
        <v>65.780967787959497</v>
      </c>
    </row>
    <row r="34" spans="1:7" ht="13.5" thickBot="1">
      <c r="A34" s="6">
        <v>2018</v>
      </c>
      <c r="B34" s="7">
        <v>118341.57158031609</v>
      </c>
      <c r="C34" s="15">
        <v>2.6362085678759279</v>
      </c>
      <c r="D34" s="16">
        <v>311973.0649359317</v>
      </c>
      <c r="E34" s="7">
        <v>16334.957889793808</v>
      </c>
      <c r="F34" s="7">
        <v>1976.5004805448652</v>
      </c>
      <c r="G34" s="15">
        <v>66.620665403831026</v>
      </c>
    </row>
    <row r="35" spans="1:7" ht="13.5" thickBot="1">
      <c r="A35" s="6">
        <v>2019</v>
      </c>
      <c r="B35" s="7">
        <v>118943.19354566549</v>
      </c>
      <c r="C35" s="15">
        <v>2.6410547904198238</v>
      </c>
      <c r="D35" s="16">
        <v>314135.4911016121</v>
      </c>
      <c r="E35" s="7">
        <v>16686.606994253223</v>
      </c>
      <c r="F35" s="7">
        <v>2010.0965189101512</v>
      </c>
      <c r="G35" s="15">
        <v>67.466123192470079</v>
      </c>
    </row>
    <row r="36" spans="1:7" ht="13.5" thickBot="1">
      <c r="A36" s="6">
        <v>2020</v>
      </c>
      <c r="B36" s="7">
        <v>119533.78831684498</v>
      </c>
      <c r="C36" s="15">
        <v>2.6456899429559249</v>
      </c>
      <c r="D36" s="16">
        <v>316249.34159329918</v>
      </c>
      <c r="E36" s="7">
        <v>16995.248879614668</v>
      </c>
      <c r="F36" s="7">
        <v>2035.4584397013605</v>
      </c>
      <c r="G36" s="15">
        <v>68.322668950187349</v>
      </c>
    </row>
    <row r="37" spans="1:7" ht="13.5" thickBot="1">
      <c r="A37" s="6">
        <v>2021</v>
      </c>
      <c r="B37" s="7">
        <v>120118.24600943537</v>
      </c>
      <c r="C37" s="15">
        <v>2.650139516949936</v>
      </c>
      <c r="D37" s="16">
        <v>318330.11045631865</v>
      </c>
      <c r="E37" s="7">
        <v>17379.879991954451</v>
      </c>
      <c r="F37" s="7">
        <v>2066.3025364169712</v>
      </c>
      <c r="G37" s="15">
        <v>69.139383814311401</v>
      </c>
    </row>
    <row r="38" spans="1:7" ht="13.5" thickBot="1">
      <c r="A38" s="6">
        <v>2022</v>
      </c>
      <c r="B38" s="7">
        <v>120703.92029933695</v>
      </c>
      <c r="C38" s="15">
        <v>2.6543360613558304</v>
      </c>
      <c r="D38" s="16">
        <v>320388.7683975501</v>
      </c>
      <c r="E38" s="7">
        <v>17859.864563683739</v>
      </c>
      <c r="F38" s="7">
        <v>2102.9997710831699</v>
      </c>
      <c r="G38" s="15">
        <v>69.91825306505352</v>
      </c>
    </row>
    <row r="39" spans="1:7" ht="13.5" thickBot="1">
      <c r="A39" s="6">
        <v>2023</v>
      </c>
      <c r="B39" s="7">
        <v>121302.97622573006</v>
      </c>
      <c r="C39" s="15">
        <v>2.6582460952736389</v>
      </c>
      <c r="D39" s="16">
        <v>322453.16289711796</v>
      </c>
      <c r="E39" s="7">
        <v>18382.559152375641</v>
      </c>
      <c r="F39" s="7">
        <v>2141.5210436561324</v>
      </c>
      <c r="G39" s="15">
        <v>70.714955549468215</v>
      </c>
    </row>
    <row r="40" spans="1:7" ht="13.5" thickBot="1">
      <c r="A40" s="6">
        <v>2024</v>
      </c>
      <c r="B40" s="7">
        <v>121914.7322580277</v>
      </c>
      <c r="C40" s="15">
        <v>2.6618859816603839</v>
      </c>
      <c r="D40" s="16">
        <v>324523.1167555229</v>
      </c>
      <c r="E40" s="7">
        <v>18905.77063175361</v>
      </c>
      <c r="F40" s="7">
        <v>2181.3509096793518</v>
      </c>
      <c r="G40" s="15">
        <v>71.543968144090329</v>
      </c>
    </row>
    <row r="41" spans="1:7" ht="13.5" thickBot="1">
      <c r="A41" s="6">
        <v>2025</v>
      </c>
      <c r="B41" s="7">
        <v>122508.10120672817</v>
      </c>
      <c r="C41" s="15">
        <v>2.6650916061755581</v>
      </c>
      <c r="D41" s="16">
        <v>326495.31221455702</v>
      </c>
      <c r="E41" s="7">
        <v>19430.409413780857</v>
      </c>
      <c r="F41" s="7">
        <v>2219.2013099530068</v>
      </c>
      <c r="G41" s="15">
        <v>72.39334757949689</v>
      </c>
    </row>
    <row r="42" spans="1:7" ht="14.1" customHeight="1" thickBot="1">
      <c r="A42" s="6">
        <v>2026</v>
      </c>
      <c r="B42" s="7">
        <v>123077.52589914243</v>
      </c>
      <c r="C42" s="15">
        <v>2.6682215042462829</v>
      </c>
      <c r="D42" s="16">
        <v>328398.10129352065</v>
      </c>
      <c r="E42" s="7">
        <v>19961.21916695356</v>
      </c>
      <c r="F42" s="7">
        <v>2255.8386641761113</v>
      </c>
      <c r="G42" s="15">
        <v>73.247514953975582</v>
      </c>
    </row>
    <row r="43" spans="1:7" ht="15.75" customHeight="1">
      <c r="A43" s="4"/>
    </row>
    <row r="44" spans="1:7" ht="15.75">
      <c r="A44" s="18" t="s">
        <v>26</v>
      </c>
      <c r="B44" s="18"/>
      <c r="C44" s="18"/>
      <c r="D44" s="18"/>
      <c r="E44" s="18"/>
      <c r="F44" s="18"/>
      <c r="G44" s="18"/>
    </row>
    <row r="45" spans="1:7">
      <c r="A45" s="8" t="s">
        <v>27</v>
      </c>
      <c r="B45" s="12">
        <f>EXP((LN(B16/B6)/10))-1</f>
        <v>5.0952429184631942E-3</v>
      </c>
      <c r="C45" s="12">
        <f t="shared" ref="C45:G45" si="0">EXP((LN(C16/C6)/10))-1</f>
        <v>2.8398747105298217E-3</v>
      </c>
      <c r="D45" s="12">
        <f t="shared" si="0"/>
        <v>7.9495874805013411E-3</v>
      </c>
      <c r="E45" s="12">
        <f t="shared" si="0"/>
        <v>1.9430853330461018E-2</v>
      </c>
      <c r="F45" s="12">
        <f t="shared" si="0"/>
        <v>4.3809892715341858E-2</v>
      </c>
      <c r="G45" s="12">
        <f t="shared" si="0"/>
        <v>1.1226954230124875E-2</v>
      </c>
    </row>
    <row r="46" spans="1:7">
      <c r="A46" s="8" t="s">
        <v>28</v>
      </c>
      <c r="B46" s="12">
        <f>EXP((LN(B29/B16)/13))-1</f>
        <v>1.0293790221012067E-3</v>
      </c>
      <c r="C46" s="12">
        <f t="shared" ref="C46:G46" si="1">EXP((LN(C29/C16)/13))-1</f>
        <v>5.5623609673460805E-4</v>
      </c>
      <c r="D46" s="12">
        <f t="shared" si="1"/>
        <v>1.5861876966052346E-3</v>
      </c>
      <c r="E46" s="12">
        <f t="shared" si="1"/>
        <v>1.6469856187301124E-2</v>
      </c>
      <c r="F46" s="12">
        <f t="shared" si="1"/>
        <v>-3.6615002324072998E-3</v>
      </c>
      <c r="G46" s="12">
        <f t="shared" si="1"/>
        <v>7.4620695830047712E-3</v>
      </c>
    </row>
    <row r="47" spans="1:7">
      <c r="A47" s="8" t="s">
        <v>29</v>
      </c>
      <c r="B47" s="12">
        <f>EXP((LN(B31/B29)/2))-1</f>
        <v>4.6111561194948081E-3</v>
      </c>
      <c r="C47" s="12">
        <f t="shared" ref="C47:G47" si="2">EXP((LN(C31/C29)/2))-1</f>
        <v>6.4030349482298021E-3</v>
      </c>
      <c r="D47" s="12">
        <f t="shared" si="2"/>
        <v>1.1043716461509367E-2</v>
      </c>
      <c r="E47" s="12">
        <f t="shared" si="2"/>
        <v>3.5720284048885276E-2</v>
      </c>
      <c r="F47" s="12">
        <f t="shared" si="2"/>
        <v>3.315388430077193E-2</v>
      </c>
      <c r="G47" s="12">
        <f t="shared" si="2"/>
        <v>1.333192341705991E-2</v>
      </c>
    </row>
    <row r="48" spans="1:7" ht="14.1" customHeight="1">
      <c r="A48" s="8" t="s">
        <v>68</v>
      </c>
      <c r="B48" s="12">
        <f>EXP((LN(B42/B29)/13))-1</f>
        <v>5.0746466001603263E-3</v>
      </c>
      <c r="C48" s="12">
        <f t="shared" ref="C48:G48" si="3">EXP((LN(C42/C29)/13))-1</f>
        <v>2.2979856134883736E-3</v>
      </c>
      <c r="D48" s="12">
        <f t="shared" si="3"/>
        <v>7.3842936785295521E-3</v>
      </c>
      <c r="E48" s="12">
        <f t="shared" si="3"/>
        <v>2.8706863313418207E-2</v>
      </c>
      <c r="F48" s="12">
        <f t="shared" si="3"/>
        <v>2.155228710292123E-2</v>
      </c>
      <c r="G48" s="12">
        <f t="shared" si="3"/>
        <v>1.2334075632418839E-2</v>
      </c>
    </row>
    <row r="49" spans="1:1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zoomScale="80" workbookViewId="0">
      <selection activeCell="B6" sqref="B6"/>
    </sheetView>
  </sheetViews>
  <sheetFormatPr defaultRowHeight="12.75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5" ht="15.95" customHeight="1">
      <c r="A1" s="17" t="s">
        <v>65</v>
      </c>
      <c r="B1" s="17"/>
      <c r="C1" s="17"/>
      <c r="D1" s="17"/>
    </row>
    <row r="2" spans="1:5" ht="15.75" customHeight="1">
      <c r="A2" s="17" t="s">
        <v>70</v>
      </c>
      <c r="B2" s="17"/>
      <c r="C2" s="17"/>
      <c r="D2" s="17"/>
    </row>
    <row r="3" spans="1:5" ht="15.75" customHeight="1">
      <c r="A3" s="17" t="s">
        <v>66</v>
      </c>
      <c r="B3" s="17"/>
      <c r="C3" s="17"/>
      <c r="D3" s="17"/>
    </row>
    <row r="4" spans="1:5" ht="14.1" customHeight="1" thickBot="1">
      <c r="A4" s="4"/>
    </row>
    <row r="5" spans="1:5" ht="13.5" thickBot="1">
      <c r="A5" s="5" t="s">
        <v>13</v>
      </c>
      <c r="B5" s="5" t="s">
        <v>14</v>
      </c>
      <c r="C5" s="5" t="s">
        <v>16</v>
      </c>
      <c r="D5" s="5" t="s">
        <v>67</v>
      </c>
      <c r="E5" s="5" t="s">
        <v>20</v>
      </c>
    </row>
    <row r="6" spans="1:5" ht="13.5" thickBot="1">
      <c r="A6" s="6">
        <v>1990</v>
      </c>
      <c r="B6" s="11">
        <v>14.091982660740818</v>
      </c>
      <c r="C6" s="11">
        <v>14.330782279995477</v>
      </c>
      <c r="D6" s="11">
        <v>12.506641430603143</v>
      </c>
      <c r="E6" s="11">
        <v>15.526320968287219</v>
      </c>
    </row>
    <row r="7" spans="1:5" ht="13.5" thickBot="1">
      <c r="A7" s="6">
        <v>1991</v>
      </c>
      <c r="B7" s="11">
        <v>13.700274631580459</v>
      </c>
      <c r="C7" s="11">
        <v>13.979839723753274</v>
      </c>
      <c r="D7" s="11">
        <v>11.998876859314791</v>
      </c>
      <c r="E7" s="11">
        <v>15.696614025393917</v>
      </c>
    </row>
    <row r="8" spans="1:5" ht="13.5" thickBot="1">
      <c r="A8" s="6">
        <v>1992</v>
      </c>
      <c r="B8" s="11">
        <v>13.95722486653783</v>
      </c>
      <c r="C8" s="11">
        <v>14.316469818134216</v>
      </c>
      <c r="D8" s="11">
        <v>12.337167407723351</v>
      </c>
      <c r="E8" s="11">
        <v>15.82354594726317</v>
      </c>
    </row>
    <row r="9" spans="1:5" ht="13.5" thickBot="1">
      <c r="A9" s="6">
        <v>1993</v>
      </c>
      <c r="B9" s="11">
        <v>14.203970780289874</v>
      </c>
      <c r="C9" s="11">
        <v>14.629657731418073</v>
      </c>
      <c r="D9" s="11">
        <v>12.680608604016589</v>
      </c>
      <c r="E9" s="11">
        <v>16.291961854601364</v>
      </c>
    </row>
    <row r="10" spans="1:5" ht="13.5" thickBot="1">
      <c r="A10" s="6">
        <v>1994</v>
      </c>
      <c r="B10" s="11">
        <v>14.328969753759317</v>
      </c>
      <c r="C10" s="11">
        <v>15.033671015413915</v>
      </c>
      <c r="D10" s="11">
        <v>13.104102886560792</v>
      </c>
      <c r="E10" s="11">
        <v>15.912700099766896</v>
      </c>
    </row>
    <row r="11" spans="1:5" ht="13.5" thickBot="1">
      <c r="A11" s="6">
        <v>1995</v>
      </c>
      <c r="B11" s="11">
        <v>13.980988703383852</v>
      </c>
      <c r="C11" s="11">
        <v>14.606885136848259</v>
      </c>
      <c r="D11" s="11">
        <v>12.468178315545648</v>
      </c>
      <c r="E11" s="11">
        <v>16.461337511231282</v>
      </c>
    </row>
    <row r="12" spans="1:5" ht="13.5" thickBot="1">
      <c r="A12" s="6">
        <v>1996</v>
      </c>
      <c r="B12" s="11">
        <v>13.462383874386935</v>
      </c>
      <c r="C12" s="11">
        <v>14.231998917541825</v>
      </c>
      <c r="D12" s="11">
        <v>12.560770197260595</v>
      </c>
      <c r="E12" s="11">
        <v>14.957830255149849</v>
      </c>
    </row>
    <row r="13" spans="1:5" ht="13.5" thickBot="1">
      <c r="A13" s="6">
        <v>1997</v>
      </c>
      <c r="B13" s="11">
        <v>13.492630915464703</v>
      </c>
      <c r="C13" s="11">
        <v>14.203289195560446</v>
      </c>
      <c r="D13" s="11">
        <v>11.939839167288087</v>
      </c>
      <c r="E13" s="11">
        <v>13.906918685690963</v>
      </c>
    </row>
    <row r="14" spans="1:5" ht="13.5" thickBot="1">
      <c r="A14" s="6">
        <v>1998</v>
      </c>
      <c r="B14" s="11">
        <v>13.730435589439212</v>
      </c>
      <c r="C14" s="11">
        <v>14.484005016842733</v>
      </c>
      <c r="D14" s="11">
        <v>12.089967996121137</v>
      </c>
      <c r="E14" s="11">
        <v>14.015606558555017</v>
      </c>
    </row>
    <row r="15" spans="1:5" ht="13.5" thickBot="1">
      <c r="A15" s="6">
        <v>1999</v>
      </c>
      <c r="B15" s="11">
        <v>14.548624059192854</v>
      </c>
      <c r="C15" s="11">
        <v>15.28994350179812</v>
      </c>
      <c r="D15" s="11">
        <v>12.669182375541322</v>
      </c>
      <c r="E15" s="11">
        <v>12.762541700476241</v>
      </c>
    </row>
    <row r="16" spans="1:5" ht="13.5" thickBot="1">
      <c r="A16" s="6">
        <v>2000</v>
      </c>
      <c r="B16" s="11">
        <v>15.485132506481056</v>
      </c>
      <c r="C16" s="11">
        <v>16.014284574019321</v>
      </c>
      <c r="D16" s="11">
        <v>13.078260739898907</v>
      </c>
      <c r="E16" s="11">
        <v>12.183687203193584</v>
      </c>
    </row>
    <row r="17" spans="1:5" ht="13.5" thickBot="1">
      <c r="A17" s="6">
        <v>2001</v>
      </c>
      <c r="B17" s="11">
        <v>14.478632300248192</v>
      </c>
      <c r="C17" s="11">
        <v>15.106738772275834</v>
      </c>
      <c r="D17" s="11">
        <v>12.414415399345891</v>
      </c>
      <c r="E17" s="11">
        <v>14.811809926398398</v>
      </c>
    </row>
    <row r="18" spans="1:5" ht="13.5" thickBot="1">
      <c r="A18" s="6">
        <v>2002</v>
      </c>
      <c r="B18" s="11">
        <v>14.695187004796736</v>
      </c>
      <c r="C18" s="11">
        <v>15.038055185245268</v>
      </c>
      <c r="D18" s="11">
        <v>13.090952077929243</v>
      </c>
      <c r="E18" s="11">
        <v>15.463845888988612</v>
      </c>
    </row>
    <row r="19" spans="1:5" ht="13.5" thickBot="1">
      <c r="A19" s="6">
        <v>2003</v>
      </c>
      <c r="B19" s="11">
        <v>17.185988137684664</v>
      </c>
      <c r="C19" s="11">
        <v>17.961794881656708</v>
      </c>
      <c r="D19" s="11">
        <v>14.030892878413935</v>
      </c>
      <c r="E19" s="11">
        <v>14.960686936508221</v>
      </c>
    </row>
    <row r="20" spans="1:5" ht="13.5" thickBot="1">
      <c r="A20" s="6">
        <v>2004</v>
      </c>
      <c r="B20" s="11">
        <v>15.714517826354891</v>
      </c>
      <c r="C20" s="11">
        <v>17.41796115175087</v>
      </c>
      <c r="D20" s="11">
        <v>12.833125005047689</v>
      </c>
      <c r="E20" s="11">
        <v>12.881578715898808</v>
      </c>
    </row>
    <row r="21" spans="1:5" ht="13.5" thickBot="1">
      <c r="A21" s="6">
        <v>2005</v>
      </c>
      <c r="B21" s="11">
        <v>15.004567774581506</v>
      </c>
      <c r="C21" s="11">
        <v>15.635265593047981</v>
      </c>
      <c r="D21" s="11">
        <v>13.085024423482738</v>
      </c>
      <c r="E21" s="11">
        <v>12.507561809289918</v>
      </c>
    </row>
    <row r="22" spans="1:5" ht="13.5" thickBot="1">
      <c r="A22" s="6">
        <v>2006</v>
      </c>
      <c r="B22" s="11">
        <v>15.490608000283304</v>
      </c>
      <c r="C22" s="11">
        <v>15.673138441493608</v>
      </c>
      <c r="D22" s="11">
        <v>13.625651864150054</v>
      </c>
      <c r="E22" s="11">
        <v>14.39306752374724</v>
      </c>
    </row>
    <row r="23" spans="1:5" ht="13.5" thickBot="1">
      <c r="A23" s="6">
        <v>2007</v>
      </c>
      <c r="B23" s="11">
        <v>15.369160218435221</v>
      </c>
      <c r="C23" s="11">
        <v>16.957290864825449</v>
      </c>
      <c r="D23" s="11">
        <v>13.797854733025822</v>
      </c>
      <c r="E23" s="11">
        <v>13.615623471978889</v>
      </c>
    </row>
    <row r="24" spans="1:5" ht="13.5" thickBot="1">
      <c r="A24" s="6">
        <v>2008</v>
      </c>
      <c r="B24" s="11">
        <v>16.053163593571185</v>
      </c>
      <c r="C24" s="11">
        <v>17.664115929298706</v>
      </c>
      <c r="D24" s="11">
        <v>13.961836786545129</v>
      </c>
      <c r="E24" s="11">
        <v>12.636353741459857</v>
      </c>
    </row>
    <row r="25" spans="1:5" ht="13.5" thickBot="1">
      <c r="A25" s="6">
        <v>2009</v>
      </c>
      <c r="B25" s="11">
        <v>15.840061820869037</v>
      </c>
      <c r="C25" s="11">
        <v>14.622266973270799</v>
      </c>
      <c r="D25" s="11">
        <v>14.705205980471998</v>
      </c>
      <c r="E25" s="11">
        <v>14.029743022411788</v>
      </c>
    </row>
    <row r="26" spans="1:5" ht="13.5" thickBot="1">
      <c r="A26" s="6">
        <v>2010</v>
      </c>
      <c r="B26" s="11">
        <v>15.840061820869037</v>
      </c>
      <c r="C26" s="11">
        <v>14.622266973270799</v>
      </c>
      <c r="D26" s="11">
        <v>14.705205980471995</v>
      </c>
      <c r="E26" s="11">
        <v>14.029743022411788</v>
      </c>
    </row>
    <row r="27" spans="1:5" ht="13.5" thickBot="1">
      <c r="A27" s="6">
        <v>2011</v>
      </c>
      <c r="B27" s="11">
        <v>15.886921205403118</v>
      </c>
      <c r="C27" s="11">
        <v>14.951514578657662</v>
      </c>
      <c r="D27" s="11">
        <v>14.033611622956698</v>
      </c>
      <c r="E27" s="11">
        <v>14.029743022411788</v>
      </c>
    </row>
    <row r="28" spans="1:5" ht="13.5" thickBot="1">
      <c r="A28" s="6">
        <v>2012</v>
      </c>
      <c r="B28" s="11">
        <v>14.846</v>
      </c>
      <c r="C28" s="11">
        <v>14.285999999999998</v>
      </c>
      <c r="D28" s="11">
        <v>12.706999999999999</v>
      </c>
      <c r="E28" s="11">
        <v>14.029743022411788</v>
      </c>
    </row>
    <row r="29" spans="1:5" ht="13.5" thickBot="1">
      <c r="A29" s="6">
        <v>2013</v>
      </c>
      <c r="B29" s="11">
        <v>14.99</v>
      </c>
      <c r="C29" s="11">
        <v>14.249999999999998</v>
      </c>
      <c r="D29" s="11">
        <v>13.419</v>
      </c>
      <c r="E29" s="11">
        <v>15.099808168188956</v>
      </c>
    </row>
    <row r="30" spans="1:5" ht="13.5" thickBot="1">
      <c r="A30" s="6">
        <v>2014</v>
      </c>
      <c r="B30" s="11">
        <v>16.629531249999996</v>
      </c>
      <c r="C30" s="11">
        <v>15.808593749999995</v>
      </c>
      <c r="D30" s="11">
        <v>14.886703124999997</v>
      </c>
      <c r="E30" s="11">
        <v>16.751349686584618</v>
      </c>
    </row>
    <row r="31" spans="1:5" ht="13.5" thickBot="1">
      <c r="A31" s="6">
        <v>2015</v>
      </c>
      <c r="B31" s="11">
        <v>16.873933423913037</v>
      </c>
      <c r="C31" s="11">
        <v>16.040930706521731</v>
      </c>
      <c r="D31" s="11">
        <v>15.105491168478256</v>
      </c>
      <c r="E31" s="11">
        <v>16.997542211065959</v>
      </c>
    </row>
    <row r="32" spans="1:5" ht="13.5" thickBot="1">
      <c r="A32" s="6">
        <v>2016</v>
      </c>
      <c r="B32" s="11">
        <v>17.963559782608694</v>
      </c>
      <c r="C32" s="11">
        <v>17.076766304347821</v>
      </c>
      <c r="D32" s="11">
        <v>16.080921195652174</v>
      </c>
      <c r="E32" s="11">
        <v>18.095150549378612</v>
      </c>
    </row>
    <row r="33" spans="1:5" ht="13.5" thickBot="1">
      <c r="A33" s="6">
        <v>2017</v>
      </c>
      <c r="B33" s="11">
        <v>18.676399456521739</v>
      </c>
      <c r="C33" s="11">
        <v>17.754415760869563</v>
      </c>
      <c r="D33" s="11">
        <v>16.719052989130436</v>
      </c>
      <c r="E33" s="11">
        <v>18.813212079115861</v>
      </c>
    </row>
    <row r="34" spans="1:5" ht="13.5" thickBot="1">
      <c r="A34" s="6">
        <v>2018</v>
      </c>
      <c r="B34" s="11">
        <v>19.083736413043479</v>
      </c>
      <c r="C34" s="11">
        <v>18.141644021739125</v>
      </c>
      <c r="D34" s="11">
        <v>17.083699728260871</v>
      </c>
      <c r="E34" s="11">
        <v>19.223532953251429</v>
      </c>
    </row>
    <row r="35" spans="1:5" ht="13.5" thickBot="1">
      <c r="A35" s="6">
        <v>2019</v>
      </c>
      <c r="B35" s="11">
        <v>19.399422554347826</v>
      </c>
      <c r="C35" s="11">
        <v>18.441745923913036</v>
      </c>
      <c r="D35" s="11">
        <v>17.366300951086956</v>
      </c>
      <c r="E35" s="11">
        <v>19.541531630706494</v>
      </c>
    </row>
    <row r="36" spans="1:5" ht="13.5" thickBot="1">
      <c r="A36" s="6">
        <v>2020</v>
      </c>
      <c r="B36" s="11">
        <v>19.664191576086953</v>
      </c>
      <c r="C36" s="11">
        <v>18.693444293478251</v>
      </c>
      <c r="D36" s="11">
        <v>17.603321331521737</v>
      </c>
      <c r="E36" s="11">
        <v>19.808240198894612</v>
      </c>
    </row>
    <row r="37" spans="1:5" ht="13.5" thickBot="1">
      <c r="A37" s="6">
        <v>2021</v>
      </c>
      <c r="B37" s="11">
        <v>19.84749320652173</v>
      </c>
      <c r="C37" s="11">
        <v>18.867697010869552</v>
      </c>
      <c r="D37" s="11">
        <v>17.767412364130429</v>
      </c>
      <c r="E37" s="11">
        <v>19.992884592255614</v>
      </c>
    </row>
    <row r="38" spans="1:5" ht="13.5" thickBot="1">
      <c r="A38" s="6">
        <v>2022</v>
      </c>
      <c r="B38" s="11">
        <v>20.030794836956513</v>
      </c>
      <c r="C38" s="11">
        <v>19.04194972826086</v>
      </c>
      <c r="D38" s="11">
        <v>17.931503396739128</v>
      </c>
      <c r="E38" s="11">
        <v>20.177528985616622</v>
      </c>
    </row>
    <row r="39" spans="1:5" ht="13.5" thickBot="1">
      <c r="A39" s="6">
        <v>2023</v>
      </c>
      <c r="B39" s="11">
        <v>20.397398097826077</v>
      </c>
      <c r="C39" s="11">
        <v>19.39045516304347</v>
      </c>
      <c r="D39" s="11">
        <v>18.259685461956519</v>
      </c>
      <c r="E39" s="11">
        <v>20.546817772338635</v>
      </c>
    </row>
    <row r="40" spans="1:5" ht="13.5" thickBot="1">
      <c r="A40" s="6">
        <v>2024</v>
      </c>
      <c r="B40" s="11">
        <v>20.560332880434775</v>
      </c>
      <c r="C40" s="11">
        <v>19.545346467391298</v>
      </c>
      <c r="D40" s="11">
        <v>18.405544157608695</v>
      </c>
      <c r="E40" s="11">
        <v>20.710946121992862</v>
      </c>
    </row>
    <row r="41" spans="1:5" ht="13.5" thickBot="1">
      <c r="A41" s="6">
        <v>2025</v>
      </c>
      <c r="B41" s="11">
        <v>20.886202445652163</v>
      </c>
      <c r="C41" s="11">
        <v>19.85512907608695</v>
      </c>
      <c r="D41" s="11">
        <v>18.69726154891304</v>
      </c>
      <c r="E41" s="11">
        <v>21.039202821301316</v>
      </c>
    </row>
    <row r="42" spans="1:5" ht="14.1" customHeight="1" thickBot="1">
      <c r="A42" s="6">
        <v>2026</v>
      </c>
      <c r="B42" s="11">
        <v>21.21723685786656</v>
      </c>
      <c r="C42" s="11">
        <v>20.16982156268169</v>
      </c>
      <c r="D42" s="11">
        <v>18.993602494710572</v>
      </c>
      <c r="E42" s="11">
        <v>21.372662202322434</v>
      </c>
    </row>
    <row r="43" spans="1:5" ht="15.75" customHeight="1">
      <c r="A43" s="4"/>
    </row>
    <row r="44" spans="1:5" ht="15.75">
      <c r="A44" s="18" t="s">
        <v>26</v>
      </c>
      <c r="B44" s="18"/>
      <c r="C44" s="18"/>
      <c r="D44" s="18"/>
    </row>
    <row r="45" spans="1:5">
      <c r="A45" s="8" t="s">
        <v>27</v>
      </c>
      <c r="B45" s="12">
        <f>EXP((LN(B16/B6)/10))-1</f>
        <v>9.4720122752496305E-3</v>
      </c>
      <c r="C45" s="12">
        <f t="shared" ref="C45:E45" si="0">EXP((LN(C16/C6)/10))-1</f>
        <v>1.1169041068679109E-2</v>
      </c>
      <c r="D45" s="12">
        <f t="shared" si="0"/>
        <v>4.4791564238280124E-3</v>
      </c>
      <c r="E45" s="12">
        <f t="shared" si="0"/>
        <v>-2.3952354667230114E-2</v>
      </c>
    </row>
    <row r="46" spans="1:5">
      <c r="A46" s="8" t="s">
        <v>28</v>
      </c>
      <c r="B46" s="12">
        <f>EXP((LN(B29/B16)/13))-1</f>
        <v>-2.4966518875330079E-3</v>
      </c>
      <c r="C46" s="12">
        <f t="shared" ref="C46:E46" si="1">EXP((LN(C29/C16)/13))-1</f>
        <v>-8.9385959379958413E-3</v>
      </c>
      <c r="D46" s="12">
        <f t="shared" si="1"/>
        <v>1.980439013761659E-3</v>
      </c>
      <c r="E46" s="12">
        <f t="shared" si="1"/>
        <v>1.6643453441848921E-2</v>
      </c>
    </row>
    <row r="47" spans="1:5">
      <c r="A47" s="8" t="s">
        <v>29</v>
      </c>
      <c r="B47" s="12">
        <f>EXP((LN(B31/B29)/2))-1</f>
        <v>6.0980371084256468E-2</v>
      </c>
      <c r="C47" s="12">
        <f t="shared" ref="C47:E47" si="2">EXP((LN(C31/C29)/2))-1</f>
        <v>6.0980371084256468E-2</v>
      </c>
      <c r="D47" s="12">
        <f t="shared" si="2"/>
        <v>6.0980371084256468E-2</v>
      </c>
      <c r="E47" s="12">
        <f t="shared" si="2"/>
        <v>6.0980371084256468E-2</v>
      </c>
    </row>
    <row r="48" spans="1:5" ht="14.1" customHeight="1">
      <c r="A48" s="8" t="s">
        <v>68</v>
      </c>
      <c r="B48" s="12">
        <f>EXP((LN(B42/B29)/13))-1</f>
        <v>2.7085757783255726E-2</v>
      </c>
      <c r="C48" s="12">
        <f t="shared" ref="C48:E48" si="3">EXP((LN(C42/C29)/13))-1</f>
        <v>2.7085757783255726E-2</v>
      </c>
      <c r="D48" s="12">
        <f t="shared" si="3"/>
        <v>2.7085757783255726E-2</v>
      </c>
      <c r="E48" s="12">
        <f t="shared" si="3"/>
        <v>2.7085757783255726E-2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Z5JXHV6S7NA6-3-72623</_dlc_DocId>
    <_dlc_DocIdUrl xmlns="8eef3743-c7b3-4cbe-8837-b6e805be353c">
      <Url>http://efilingspinternal/_layouts/DocIdRedir.aspx?ID=Z5JXHV6S7NA6-3-72623</Url>
      <Description>Z5JXHV6S7NA6-3-72623</Description>
    </_dlc_DocIdUrl>
  </documentManagement>
</p:properties>
</file>

<file path=customXml/itemProps1.xml><?xml version="1.0" encoding="utf-8"?>
<ds:datastoreItem xmlns:ds="http://schemas.openxmlformats.org/officeDocument/2006/customXml" ds:itemID="{7F2BC67A-B1E7-4B5E-BEEA-35EBC17C5EEF}"/>
</file>

<file path=customXml/itemProps2.xml><?xml version="1.0" encoding="utf-8"?>
<ds:datastoreItem xmlns:ds="http://schemas.openxmlformats.org/officeDocument/2006/customXml" ds:itemID="{AE52EBE1-1C42-4DAF-8CE4-AF4C9A5FC8C6}"/>
</file>

<file path=customXml/itemProps3.xml><?xml version="1.0" encoding="utf-8"?>
<ds:datastoreItem xmlns:ds="http://schemas.openxmlformats.org/officeDocument/2006/customXml" ds:itemID="{8FA33EEE-6F05-4242-A985-BA1D168AEF35}"/>
</file>

<file path=customXml/itemProps4.xml><?xml version="1.0" encoding="utf-8"?>
<ds:datastoreItem xmlns:ds="http://schemas.openxmlformats.org/officeDocument/2006/customXml" ds:itemID="{C86AB369-75BB-4294-AEF9-BB03E31F1D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BUGL Low</dc:title>
  <cp:lastModifiedBy>ckavalec</cp:lastModifiedBy>
  <dcterms:created xsi:type="dcterms:W3CDTF">2014-11-20T23:26:49Z</dcterms:created>
  <dcterms:modified xsi:type="dcterms:W3CDTF">2015-05-21T09:01:25Z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2740d0ca-fef2-494c-a6c7-8ae172623e88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http://efilingspinternal/PendingDocuments/15-IEPR-03/20150602T093250_BUGL_Lowxlsx.xlsx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558300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