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5" i="9" l="1"/>
  <c r="D45" i="9"/>
  <c r="E45" i="9"/>
  <c r="C46" i="9"/>
  <c r="D46" i="9"/>
  <c r="E46" i="9"/>
  <c r="C47" i="9"/>
  <c r="D47" i="9"/>
  <c r="E47" i="9"/>
  <c r="C48" i="9"/>
  <c r="D48" i="9"/>
  <c r="E48" i="9"/>
  <c r="B48" i="9"/>
  <c r="B47" i="9"/>
  <c r="B46" i="9"/>
  <c r="B45" i="9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B48" i="8"/>
  <c r="B47" i="8"/>
  <c r="B46" i="8"/>
  <c r="B45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H38" i="7" s="1"/>
  <c r="B39" i="7"/>
  <c r="B40" i="7"/>
  <c r="H40" i="7" s="1"/>
  <c r="B41" i="7"/>
  <c r="B42" i="7"/>
  <c r="H42" i="7" s="1"/>
  <c r="B6" i="7"/>
  <c r="H36" i="7" l="1"/>
  <c r="H41" i="7"/>
  <c r="H37" i="7"/>
  <c r="H33" i="7"/>
  <c r="H29" i="7"/>
  <c r="H25" i="7"/>
  <c r="H21" i="7"/>
  <c r="H17" i="7"/>
  <c r="H13" i="7"/>
  <c r="H9" i="7"/>
  <c r="H6" i="7"/>
  <c r="H39" i="7"/>
  <c r="H35" i="7"/>
  <c r="H31" i="7"/>
  <c r="H27" i="7"/>
  <c r="H23" i="7"/>
  <c r="H19" i="7"/>
  <c r="H15" i="7"/>
  <c r="H11" i="7"/>
  <c r="H7" i="7"/>
  <c r="H34" i="7"/>
  <c r="H30" i="7"/>
  <c r="H26" i="7"/>
  <c r="H22" i="7"/>
  <c r="H18" i="7"/>
  <c r="H14" i="7"/>
  <c r="H10" i="7"/>
  <c r="H32" i="7"/>
  <c r="H28" i="7"/>
  <c r="H24" i="7"/>
  <c r="H20" i="7"/>
  <c r="H16" i="7"/>
  <c r="H12" i="7"/>
  <c r="H8" i="7"/>
  <c r="C47" i="5"/>
  <c r="D47" i="5"/>
  <c r="H47" i="5"/>
  <c r="I47" i="5"/>
  <c r="C48" i="5"/>
  <c r="D48" i="5"/>
  <c r="F48" i="5"/>
  <c r="G48" i="5"/>
  <c r="H48" i="5"/>
  <c r="I48" i="5"/>
  <c r="C49" i="5"/>
  <c r="D49" i="5"/>
  <c r="E49" i="5"/>
  <c r="F49" i="5"/>
  <c r="G49" i="5"/>
  <c r="H49" i="5"/>
  <c r="I49" i="5"/>
  <c r="C50" i="5"/>
  <c r="D50" i="5"/>
  <c r="E50" i="5"/>
  <c r="F50" i="5"/>
  <c r="G50" i="5"/>
  <c r="H50" i="5"/>
  <c r="I50" i="5"/>
  <c r="B50" i="5"/>
  <c r="B49" i="5"/>
  <c r="B48" i="5"/>
  <c r="B47" i="5"/>
  <c r="C45" i="4"/>
  <c r="D45" i="4"/>
  <c r="H45" i="4"/>
  <c r="C46" i="4"/>
  <c r="D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B48" i="4"/>
  <c r="B47" i="4"/>
  <c r="B46" i="4"/>
  <c r="B45" i="4"/>
  <c r="I50" i="3"/>
  <c r="I49" i="3"/>
  <c r="I48" i="3"/>
  <c r="I47" i="3"/>
  <c r="H50" i="3"/>
  <c r="H49" i="3"/>
  <c r="H48" i="3"/>
  <c r="H47" i="3"/>
  <c r="G50" i="3"/>
  <c r="G49" i="3"/>
  <c r="G48" i="3"/>
  <c r="G47" i="3"/>
  <c r="F50" i="3"/>
  <c r="F49" i="3"/>
  <c r="F48" i="3"/>
  <c r="F47" i="3"/>
  <c r="E50" i="3"/>
  <c r="E49" i="3"/>
  <c r="E48" i="3"/>
  <c r="E47" i="3"/>
  <c r="D50" i="3"/>
  <c r="D49" i="3"/>
  <c r="D48" i="3"/>
  <c r="D47" i="3"/>
  <c r="C50" i="3"/>
  <c r="C49" i="3"/>
  <c r="C48" i="3"/>
  <c r="C47" i="3"/>
  <c r="B50" i="3"/>
  <c r="B49" i="3"/>
  <c r="B48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<sst xmlns="http://schemas.openxmlformats.org/spreadsheetml/2006/main" count="152" uniqueCount="80">
  <si>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</si>
  <si>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</si>
  <si>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</si>
  <si>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</si>
  <si>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</si>
  <si>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</si>
  <si>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</si>
  <si>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</si>
  <si>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</si>
  <si>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</si>
  <si>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</si>
  <si>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</si>
  <si>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</si>
  <si>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</si>
  <si>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</si>
  <si>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</si>
  <si>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</si>
  <si>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</si>
  <si>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</si>
  <si>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</si>
  <si>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</si>
  <si>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</si>
  <si>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</si>
  <si>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</si>
  <si>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</si>
  <si>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</si>
  <si>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</si>
  <si>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</si>
  <si>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</si>
  <si>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</si>
  <si>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</si>
  <si>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</si>
  <si>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</si>
  <si>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</si>
  <si>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</si>
  <si>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</si>
  <si>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</si>
  <si>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</si>
  <si>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</si>
  <si>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</si>
  <si>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</si>
  <si>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</si>
  <si>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</si>
  <si>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</si>
  <si>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</si>
  <si>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</si>
  <si>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</si>
  <si>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</si>
  <si>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</si>
  <si>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</si>
  <si>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</si>
  <si>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</si>
  <si>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</si>
  <si>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</si>
  <si>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</si>
  <si>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</si>
  <si>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</si>
  <si>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</si>
  <si>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</si>
  <si>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</si>
  <si>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</si>
  <si>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</si>
  <si>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</si>
  <si>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May 2015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</si>
  <si>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</si>
  <si>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</si>
  <si>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</si>
  <si>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</si>
  <si>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</si>
  <si>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</si>
  <si>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</si>
  <si>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SMUD Service Territory</t>
  </si>
  <si>
    <t>Form 1.1b - SMUD Service Territory</t>
  </si>
  <si>
    <t>Form 1.2 - SMUD Service Territory</t>
  </si>
  <si>
    <t>Form 1.4 - SMUD Service Territory</t>
  </si>
  <si>
    <t>Form 1.5 - SMUD Service Territory</t>
  </si>
  <si>
    <t>Form 1.7a - SMUD Service Territory</t>
  </si>
  <si>
    <t>Form 2.2 - SMUD Service Territory</t>
  </si>
  <si>
    <t>Form 2.3 - SMUD Service Territory</t>
  </si>
  <si>
    <t xml:space="preserve">California Energy Demand 2016-2026 Preliminary Forecast - High Demand Case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</si>
</sst>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sqref="A1:K1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15" t="s">
        <v>63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721.47717713335499</v>
      </c>
      <c r="G6" s="7">
        <v>124.16834900000002</v>
      </c>
      <c r="H6" s="7">
        <v>107.497934</v>
      </c>
      <c r="I6" s="7">
        <v>589.10596447269086</v>
      </c>
      <c r="J6" s="7">
        <v>66.836428999999995</v>
      </c>
      <c r="K6" s="7">
        <v>8357.6939029999994</v>
      </c>
    </row>
    <row r="7" spans="1:11" ht="13.5" thickBot="1" x14ac:dyDescent="0.25">
      <c r="A7" s="6">
        <v>1991</v>
      </c>
      <c r="B7" s="7">
        <v>3602.8997920000002</v>
      </c>
      <c r="C7" s="7">
        <v>0</v>
      </c>
      <c r="D7" s="7">
        <v>3083.2821851604031</v>
      </c>
      <c r="E7" s="7">
        <v>0</v>
      </c>
      <c r="F7" s="7">
        <v>721.17155511463454</v>
      </c>
      <c r="G7" s="7">
        <v>133.06032300000001</v>
      </c>
      <c r="H7" s="7">
        <v>120.17603200000001</v>
      </c>
      <c r="I7" s="7">
        <v>620.29254272496041</v>
      </c>
      <c r="J7" s="7">
        <v>68.424576000000002</v>
      </c>
      <c r="K7" s="7">
        <v>8349.3070059999973</v>
      </c>
    </row>
    <row r="8" spans="1:11" ht="13.5" thickBot="1" x14ac:dyDescent="0.25">
      <c r="A8" s="6">
        <v>1992</v>
      </c>
      <c r="B8" s="7">
        <v>3626.2819004384996</v>
      </c>
      <c r="C8" s="7">
        <v>0</v>
      </c>
      <c r="D8" s="7">
        <v>3207.7732477965214</v>
      </c>
      <c r="E8" s="7">
        <v>0</v>
      </c>
      <c r="F8" s="7">
        <v>748.10000000000025</v>
      </c>
      <c r="G8" s="7">
        <v>102.84</v>
      </c>
      <c r="H8" s="7">
        <v>131.32945000000001</v>
      </c>
      <c r="I8" s="7">
        <v>611.41010216804852</v>
      </c>
      <c r="J8" s="7">
        <v>68.45393</v>
      </c>
      <c r="K8" s="7">
        <v>8496.1886304030704</v>
      </c>
    </row>
    <row r="9" spans="1:11" ht="13.5" thickBot="1" x14ac:dyDescent="0.25">
      <c r="A9" s="6">
        <v>1993</v>
      </c>
      <c r="B9" s="7">
        <v>3635.6678651486191</v>
      </c>
      <c r="C9" s="7">
        <v>0</v>
      </c>
      <c r="D9" s="7">
        <v>3215.819871393589</v>
      </c>
      <c r="E9" s="7">
        <v>0</v>
      </c>
      <c r="F9" s="7">
        <v>734.50000000000011</v>
      </c>
      <c r="G9" s="7">
        <v>99.539999999999992</v>
      </c>
      <c r="H9" s="7">
        <v>134.315415</v>
      </c>
      <c r="I9" s="7">
        <v>547.03952002040705</v>
      </c>
      <c r="J9" s="7">
        <v>67.796999999999997</v>
      </c>
      <c r="K9" s="7">
        <v>8434.6796715626151</v>
      </c>
    </row>
    <row r="10" spans="1:11" ht="13.5" thickBot="1" x14ac:dyDescent="0.25">
      <c r="A10" s="6">
        <v>1994</v>
      </c>
      <c r="B10" s="7">
        <v>3662.7280080321871</v>
      </c>
      <c r="C10" s="7">
        <v>0</v>
      </c>
      <c r="D10" s="7">
        <v>3207.0637345839955</v>
      </c>
      <c r="E10" s="7">
        <v>0</v>
      </c>
      <c r="F10" s="7">
        <v>727.01</v>
      </c>
      <c r="G10" s="7">
        <v>110.39</v>
      </c>
      <c r="H10" s="7">
        <v>145.91677500000003</v>
      </c>
      <c r="I10" s="7">
        <v>494.7665284245532</v>
      </c>
      <c r="J10" s="7">
        <v>71.188999999999993</v>
      </c>
      <c r="K10" s="7">
        <v>8419.0640460407358</v>
      </c>
    </row>
    <row r="11" spans="1:11" ht="13.5" thickBot="1" x14ac:dyDescent="0.25">
      <c r="A11" s="6">
        <v>1995</v>
      </c>
      <c r="B11" s="7">
        <v>3604.2758918248974</v>
      </c>
      <c r="C11" s="7">
        <v>0</v>
      </c>
      <c r="D11" s="7">
        <v>3269.4048851629386</v>
      </c>
      <c r="E11" s="7">
        <v>0</v>
      </c>
      <c r="F11" s="7">
        <v>718.9599999999997</v>
      </c>
      <c r="G11" s="7">
        <v>112.07</v>
      </c>
      <c r="H11" s="7">
        <v>140.12486999999999</v>
      </c>
      <c r="I11" s="7">
        <v>541.88994562604216</v>
      </c>
      <c r="J11" s="7">
        <v>72.433000000000007</v>
      </c>
      <c r="K11" s="7">
        <v>8459.1585926138778</v>
      </c>
    </row>
    <row r="12" spans="1:11" ht="13.5" thickBot="1" x14ac:dyDescent="0.25">
      <c r="A12" s="6">
        <v>1996</v>
      </c>
      <c r="B12" s="7">
        <v>3808.4346400252202</v>
      </c>
      <c r="C12" s="7">
        <v>0</v>
      </c>
      <c r="D12" s="7">
        <v>3343.1938375987725</v>
      </c>
      <c r="E12" s="7">
        <v>0</v>
      </c>
      <c r="F12" s="7">
        <v>767.96999999999991</v>
      </c>
      <c r="G12" s="7">
        <v>115.52999999999999</v>
      </c>
      <c r="H12" s="7">
        <v>150.66613000000004</v>
      </c>
      <c r="I12" s="7">
        <v>546.78435126532111</v>
      </c>
      <c r="J12" s="7">
        <v>74.763999999999996</v>
      </c>
      <c r="K12" s="7">
        <v>8807.3429588893123</v>
      </c>
    </row>
    <row r="13" spans="1:11" ht="13.5" thickBot="1" x14ac:dyDescent="0.25">
      <c r="A13" s="6">
        <v>1997</v>
      </c>
      <c r="B13" s="7">
        <v>3839.7227444955979</v>
      </c>
      <c r="C13" s="7">
        <v>0</v>
      </c>
      <c r="D13" s="7">
        <v>3466.4575654370515</v>
      </c>
      <c r="E13" s="7">
        <v>0</v>
      </c>
      <c r="F13" s="7">
        <v>771.93000000000006</v>
      </c>
      <c r="G13" s="7">
        <v>119.44</v>
      </c>
      <c r="H13" s="7">
        <v>164.24069499999996</v>
      </c>
      <c r="I13" s="7">
        <v>572.35683192713191</v>
      </c>
      <c r="J13" s="7">
        <v>75.057863999999995</v>
      </c>
      <c r="K13" s="7">
        <v>9009.205700859784</v>
      </c>
    </row>
    <row r="14" spans="1:11" ht="13.5" thickBot="1" x14ac:dyDescent="0.25">
      <c r="A14" s="6">
        <v>1998</v>
      </c>
      <c r="B14" s="7">
        <v>3960.3011102186051</v>
      </c>
      <c r="C14" s="7">
        <v>0</v>
      </c>
      <c r="D14" s="7">
        <v>3439.1584311156084</v>
      </c>
      <c r="E14" s="7">
        <v>0</v>
      </c>
      <c r="F14" s="7">
        <v>827.74999999999989</v>
      </c>
      <c r="G14" s="7">
        <v>137.51</v>
      </c>
      <c r="H14" s="7">
        <v>121.915003</v>
      </c>
      <c r="I14" s="7">
        <v>564.21307881307348</v>
      </c>
      <c r="J14" s="7">
        <v>75.299944999999994</v>
      </c>
      <c r="K14" s="7">
        <v>9126.1475681472893</v>
      </c>
    </row>
    <row r="15" spans="1:11" ht="13.5" thickBot="1" x14ac:dyDescent="0.25">
      <c r="A15" s="6">
        <v>1999</v>
      </c>
      <c r="B15" s="7">
        <v>3966.742140634396</v>
      </c>
      <c r="C15" s="7">
        <v>0</v>
      </c>
      <c r="D15" s="7">
        <v>3553.6814152153452</v>
      </c>
      <c r="E15" s="7">
        <v>0</v>
      </c>
      <c r="F15" s="7">
        <v>848.93</v>
      </c>
      <c r="G15" s="7">
        <v>165.12</v>
      </c>
      <c r="H15" s="7">
        <v>162.22633500000001</v>
      </c>
      <c r="I15" s="7">
        <v>553.18339907132781</v>
      </c>
      <c r="J15" s="7">
        <v>79.890738999999996</v>
      </c>
      <c r="K15" s="7">
        <v>9329.7740289210687</v>
      </c>
    </row>
    <row r="16" spans="1:11" ht="13.5" thickBot="1" x14ac:dyDescent="0.25">
      <c r="A16" s="6">
        <v>2000</v>
      </c>
      <c r="B16" s="7">
        <v>4115.5024453549076</v>
      </c>
      <c r="C16" s="7">
        <v>0</v>
      </c>
      <c r="D16" s="7">
        <v>3649.3152041645117</v>
      </c>
      <c r="E16" s="7">
        <v>0</v>
      </c>
      <c r="F16" s="7">
        <v>853.40000000000009</v>
      </c>
      <c r="G16" s="7">
        <v>169.7</v>
      </c>
      <c r="H16" s="7">
        <v>149.52470494460314</v>
      </c>
      <c r="I16" s="7">
        <v>529.99384057136251</v>
      </c>
      <c r="J16" s="7">
        <v>82.05859019408129</v>
      </c>
      <c r="K16" s="7">
        <v>9549.4947852294663</v>
      </c>
    </row>
    <row r="17" spans="1:11" ht="13.5" thickBot="1" x14ac:dyDescent="0.25">
      <c r="A17" s="6">
        <v>2001</v>
      </c>
      <c r="B17" s="7">
        <v>3944.0288357143399</v>
      </c>
      <c r="C17" s="7">
        <v>0</v>
      </c>
      <c r="D17" s="7">
        <v>3734.1388827816331</v>
      </c>
      <c r="E17" s="7">
        <v>0</v>
      </c>
      <c r="F17" s="7">
        <v>780.5</v>
      </c>
      <c r="G17" s="7">
        <v>154.87</v>
      </c>
      <c r="H17" s="7">
        <v>154.15572273744715</v>
      </c>
      <c r="I17" s="7">
        <v>462.89213229983267</v>
      </c>
      <c r="J17" s="7">
        <v>83.473570885466714</v>
      </c>
      <c r="K17" s="7">
        <v>9314.0591444187194</v>
      </c>
    </row>
    <row r="18" spans="1:11" ht="13.5" thickBot="1" x14ac:dyDescent="0.25">
      <c r="A18" s="6">
        <v>2002</v>
      </c>
      <c r="B18" s="7">
        <v>4093.4994531333459</v>
      </c>
      <c r="C18" s="7">
        <v>0</v>
      </c>
      <c r="D18" s="7">
        <v>3758.188468198673</v>
      </c>
      <c r="E18" s="7">
        <v>0</v>
      </c>
      <c r="F18" s="7">
        <v>790.38000000000011</v>
      </c>
      <c r="G18" s="7">
        <v>147.55000000000001</v>
      </c>
      <c r="H18" s="7">
        <v>164.41354079967934</v>
      </c>
      <c r="I18" s="7">
        <v>447.79438184785624</v>
      </c>
      <c r="J18" s="7">
        <v>80.605834840275563</v>
      </c>
      <c r="K18" s="7">
        <v>9482.4316788198284</v>
      </c>
    </row>
    <row r="19" spans="1:11" ht="13.5" thickBot="1" x14ac:dyDescent="0.25">
      <c r="A19" s="6">
        <v>2003</v>
      </c>
      <c r="B19" s="7">
        <v>4367.7911846060042</v>
      </c>
      <c r="C19" s="7">
        <v>0</v>
      </c>
      <c r="D19" s="7">
        <v>3923.1939906768857</v>
      </c>
      <c r="E19" s="7">
        <v>0</v>
      </c>
      <c r="F19" s="7">
        <v>779.31999999999994</v>
      </c>
      <c r="G19" s="7">
        <v>124.94</v>
      </c>
      <c r="H19" s="7">
        <v>181.25026283355828</v>
      </c>
      <c r="I19" s="7">
        <v>475.77819365310103</v>
      </c>
      <c r="J19" s="7">
        <v>79.481182334993647</v>
      </c>
      <c r="K19" s="7">
        <v>9931.7548141045445</v>
      </c>
    </row>
    <row r="20" spans="1:11" ht="13.5" thickBot="1" x14ac:dyDescent="0.25">
      <c r="A20" s="6">
        <v>2004</v>
      </c>
      <c r="B20" s="7">
        <v>4433.8608330741972</v>
      </c>
      <c r="C20" s="7">
        <v>0</v>
      </c>
      <c r="D20" s="7">
        <v>4072.6539507446237</v>
      </c>
      <c r="E20" s="7">
        <v>0</v>
      </c>
      <c r="F20" s="7">
        <v>772.13</v>
      </c>
      <c r="G20" s="7">
        <v>129.26</v>
      </c>
      <c r="H20" s="7">
        <v>189.60913046784157</v>
      </c>
      <c r="I20" s="7">
        <v>481.37387547556324</v>
      </c>
      <c r="J20" s="7">
        <v>79.563123330532335</v>
      </c>
      <c r="K20" s="7">
        <v>10158.450913092756</v>
      </c>
    </row>
    <row r="21" spans="1:11" ht="13.5" thickBot="1" x14ac:dyDescent="0.25">
      <c r="A21" s="6">
        <v>2005</v>
      </c>
      <c r="B21" s="7">
        <v>4562.5187359475058</v>
      </c>
      <c r="C21" s="7">
        <v>0</v>
      </c>
      <c r="D21" s="7">
        <v>4317.8038524180574</v>
      </c>
      <c r="E21" s="7">
        <v>0</v>
      </c>
      <c r="F21" s="7">
        <v>780.77000000000021</v>
      </c>
      <c r="G21" s="7">
        <v>127.93</v>
      </c>
      <c r="H21" s="7">
        <v>176.62865325090735</v>
      </c>
      <c r="I21" s="7">
        <v>489.72900118529452</v>
      </c>
      <c r="J21" s="7">
        <v>81.173423963326513</v>
      </c>
      <c r="K21" s="7">
        <v>10536.553666765092</v>
      </c>
    </row>
    <row r="22" spans="1:11" ht="13.5" thickBot="1" x14ac:dyDescent="0.25">
      <c r="A22" s="6">
        <v>2006</v>
      </c>
      <c r="B22" s="7">
        <v>4731.5971817126328</v>
      </c>
      <c r="C22" s="7">
        <v>0</v>
      </c>
      <c r="D22" s="7">
        <v>4299.6463580546797</v>
      </c>
      <c r="E22" s="7">
        <v>0</v>
      </c>
      <c r="F22" s="7">
        <v>850.97</v>
      </c>
      <c r="G22" s="7">
        <v>127.42000000000002</v>
      </c>
      <c r="H22" s="7">
        <v>182.46705888457663</v>
      </c>
      <c r="I22" s="7">
        <v>488.08096270873619</v>
      </c>
      <c r="J22" s="7">
        <v>79.230289026153784</v>
      </c>
      <c r="K22" s="7">
        <v>10759.411850386779</v>
      </c>
    </row>
    <row r="23" spans="1:11" ht="13.5" thickBot="1" x14ac:dyDescent="0.25">
      <c r="A23" s="6">
        <v>2007</v>
      </c>
      <c r="B23" s="7">
        <v>4639.429649178117</v>
      </c>
      <c r="C23" s="7">
        <v>0</v>
      </c>
      <c r="D23" s="7">
        <v>4369.766365586087</v>
      </c>
      <c r="E23" s="7">
        <v>0</v>
      </c>
      <c r="F23" s="7">
        <v>911.31</v>
      </c>
      <c r="G23" s="7">
        <v>135.12</v>
      </c>
      <c r="H23" s="7">
        <v>207.26559582637634</v>
      </c>
      <c r="I23" s="7">
        <v>524.34872708556725</v>
      </c>
      <c r="J23" s="7">
        <v>84.70096112014879</v>
      </c>
      <c r="K23" s="7">
        <v>10871.941298796297</v>
      </c>
    </row>
    <row r="24" spans="1:11" ht="13.5" thickBot="1" x14ac:dyDescent="0.25">
      <c r="A24" s="6">
        <v>2008</v>
      </c>
      <c r="B24" s="7">
        <v>4715.0917306558886</v>
      </c>
      <c r="C24" s="7">
        <v>0</v>
      </c>
      <c r="D24" s="7">
        <v>4467.6040875572071</v>
      </c>
      <c r="E24" s="7">
        <v>0</v>
      </c>
      <c r="F24" s="7">
        <v>817.86099999999999</v>
      </c>
      <c r="G24" s="7">
        <v>128.94</v>
      </c>
      <c r="H24" s="7">
        <v>204.38095730650736</v>
      </c>
      <c r="I24" s="7">
        <v>539.98729154851605</v>
      </c>
      <c r="J24" s="7">
        <v>85.287662483623564</v>
      </c>
      <c r="K24" s="7">
        <v>10959.152729551744</v>
      </c>
    </row>
    <row r="25" spans="1:11" ht="13.5" thickBot="1" x14ac:dyDescent="0.25">
      <c r="A25" s="6">
        <v>2009</v>
      </c>
      <c r="B25" s="7">
        <v>4715.9833387070121</v>
      </c>
      <c r="C25" s="7">
        <v>0</v>
      </c>
      <c r="D25" s="7">
        <v>4357.1125147029516</v>
      </c>
      <c r="E25" s="7">
        <v>0</v>
      </c>
      <c r="F25" s="7">
        <v>758.78</v>
      </c>
      <c r="G25" s="7">
        <v>119.86</v>
      </c>
      <c r="H25" s="7">
        <v>189.4346083733835</v>
      </c>
      <c r="I25" s="7">
        <v>505.10488873253922</v>
      </c>
      <c r="J25" s="7">
        <v>87.746232737620602</v>
      </c>
      <c r="K25" s="7">
        <v>10734.021583253507</v>
      </c>
    </row>
    <row r="26" spans="1:11" ht="13.5" thickBot="1" x14ac:dyDescent="0.25">
      <c r="A26" s="6">
        <v>2010</v>
      </c>
      <c r="B26" s="7">
        <v>4497.9840501646431</v>
      </c>
      <c r="C26" s="7">
        <v>0</v>
      </c>
      <c r="D26" s="7">
        <v>4133.1353795561872</v>
      </c>
      <c r="E26" s="7">
        <v>0</v>
      </c>
      <c r="F26" s="7">
        <v>834.27</v>
      </c>
      <c r="G26" s="7">
        <v>118.11</v>
      </c>
      <c r="H26" s="7">
        <v>182.71519000000001</v>
      </c>
      <c r="I26" s="7">
        <v>492.23966650126704</v>
      </c>
      <c r="J26" s="7">
        <v>86.230975999999998</v>
      </c>
      <c r="K26" s="7">
        <v>10344.685262222101</v>
      </c>
    </row>
    <row r="27" spans="1:11" ht="13.5" thickBot="1" x14ac:dyDescent="0.25">
      <c r="A27" s="6">
        <v>2011</v>
      </c>
      <c r="B27" s="7">
        <v>4615.76764757001</v>
      </c>
      <c r="C27" s="7">
        <v>0</v>
      </c>
      <c r="D27" s="7">
        <v>4180.8386973448669</v>
      </c>
      <c r="E27" s="7">
        <v>0</v>
      </c>
      <c r="F27" s="7">
        <v>851.69</v>
      </c>
      <c r="G27" s="7">
        <v>116.68999999999998</v>
      </c>
      <c r="H27" s="7">
        <v>187.54248716365768</v>
      </c>
      <c r="I27" s="7">
        <v>492.45805149648976</v>
      </c>
      <c r="J27" s="7">
        <v>85.220303999999999</v>
      </c>
      <c r="K27" s="7">
        <v>10530.207187575024</v>
      </c>
    </row>
    <row r="28" spans="1:11" ht="13.5" thickBot="1" x14ac:dyDescent="0.25">
      <c r="A28" s="6">
        <v>2012</v>
      </c>
      <c r="B28" s="7">
        <v>4665.9431903944687</v>
      </c>
      <c r="C28" s="7">
        <v>0</v>
      </c>
      <c r="D28" s="7">
        <v>4213.7500769214193</v>
      </c>
      <c r="E28" s="7">
        <v>0</v>
      </c>
      <c r="F28" s="7">
        <v>823.98</v>
      </c>
      <c r="G28" s="7">
        <v>117.26</v>
      </c>
      <c r="H28" s="7">
        <v>207.437888254212</v>
      </c>
      <c r="I28" s="7">
        <v>497.30874425691781</v>
      </c>
      <c r="J28" s="7">
        <v>83.464984999999999</v>
      </c>
      <c r="K28" s="7">
        <v>10609.144884827017</v>
      </c>
    </row>
    <row r="29" spans="1:11" ht="13.5" thickBot="1" x14ac:dyDescent="0.25">
      <c r="A29" s="6">
        <v>2013</v>
      </c>
      <c r="B29" s="7">
        <v>4663.2556099151598</v>
      </c>
      <c r="C29" s="7">
        <v>2.9650979662480972</v>
      </c>
      <c r="D29" s="7">
        <v>4233.6548404724081</v>
      </c>
      <c r="E29" s="7">
        <v>3.2113158535230393</v>
      </c>
      <c r="F29" s="7">
        <v>764.5300000000002</v>
      </c>
      <c r="G29" s="7">
        <v>123.14</v>
      </c>
      <c r="H29" s="7">
        <v>216.77028326873634</v>
      </c>
      <c r="I29" s="7">
        <v>481.42183441474992</v>
      </c>
      <c r="J29" s="7">
        <v>81.583021502254311</v>
      </c>
      <c r="K29" s="7">
        <v>10564.355589573308</v>
      </c>
    </row>
    <row r="30" spans="1:11" ht="13.5" thickBot="1" x14ac:dyDescent="0.25">
      <c r="A30" s="6">
        <v>2014</v>
      </c>
      <c r="B30" s="7">
        <v>4694.7583654859845</v>
      </c>
      <c r="C30" s="7">
        <v>3.7170810675753985</v>
      </c>
      <c r="D30" s="7">
        <v>4281.2082219808144</v>
      </c>
      <c r="E30" s="7">
        <v>4.8002034622719494</v>
      </c>
      <c r="F30" s="7">
        <v>790.0829069667883</v>
      </c>
      <c r="G30" s="7">
        <v>124.92602427024863</v>
      </c>
      <c r="H30" s="7">
        <v>202.69529726716812</v>
      </c>
      <c r="I30" s="7">
        <v>484.83061250986663</v>
      </c>
      <c r="J30" s="7">
        <v>81.130223300054737</v>
      </c>
      <c r="K30" s="7">
        <v>10659.631651780926</v>
      </c>
    </row>
    <row r="31" spans="1:11" ht="13.5" thickBot="1" x14ac:dyDescent="0.25">
      <c r="A31" s="6">
        <v>2015</v>
      </c>
      <c r="B31" s="7">
        <v>4854.6303603541855</v>
      </c>
      <c r="C31" s="7">
        <v>6.1735592395382675</v>
      </c>
      <c r="D31" s="7">
        <v>4389.0124071831342</v>
      </c>
      <c r="E31" s="7">
        <v>6.6373390083090964</v>
      </c>
      <c r="F31" s="7">
        <v>801.92999174462079</v>
      </c>
      <c r="G31" s="7">
        <v>125.98253946247685</v>
      </c>
      <c r="H31" s="7">
        <v>204.24830010671778</v>
      </c>
      <c r="I31" s="7">
        <v>487.60200683940525</v>
      </c>
      <c r="J31" s="7">
        <v>81.29653306768877</v>
      </c>
      <c r="K31" s="7">
        <v>10944.702138758228</v>
      </c>
    </row>
    <row r="32" spans="1:11" ht="13.5" thickBot="1" x14ac:dyDescent="0.25">
      <c r="A32" s="6">
        <v>2016</v>
      </c>
      <c r="B32" s="7">
        <v>4972.9322391932956</v>
      </c>
      <c r="C32" s="7">
        <v>8.4455441478683806</v>
      </c>
      <c r="D32" s="7">
        <v>4432.5487693770592</v>
      </c>
      <c r="E32" s="7">
        <v>8.4993026723373273</v>
      </c>
      <c r="F32" s="7">
        <v>808.81890430432361</v>
      </c>
      <c r="G32" s="7">
        <v>127.96445105577142</v>
      </c>
      <c r="H32" s="7">
        <v>205.15367548467754</v>
      </c>
      <c r="I32" s="7">
        <v>495.93106990305233</v>
      </c>
      <c r="J32" s="7">
        <v>81.512870050606779</v>
      </c>
      <c r="K32" s="7">
        <v>11124.861979368787</v>
      </c>
    </row>
    <row r="33" spans="1:11" ht="13.5" thickBot="1" x14ac:dyDescent="0.25">
      <c r="A33" s="6">
        <v>2017</v>
      </c>
      <c r="B33" s="7">
        <v>5113.8926877240156</v>
      </c>
      <c r="C33" s="7">
        <v>10.831054841521812</v>
      </c>
      <c r="D33" s="7">
        <v>4513.8286598519981</v>
      </c>
      <c r="E33" s="7">
        <v>10.394107773421524</v>
      </c>
      <c r="F33" s="7">
        <v>819.78755594372763</v>
      </c>
      <c r="G33" s="7">
        <v>132.93469222464373</v>
      </c>
      <c r="H33" s="7">
        <v>206.7638870043136</v>
      </c>
      <c r="I33" s="7">
        <v>501.24662819973025</v>
      </c>
      <c r="J33" s="7">
        <v>81.802619192474808</v>
      </c>
      <c r="K33" s="7">
        <v>11370.256730140904</v>
      </c>
    </row>
    <row r="34" spans="1:11" ht="13.5" thickBot="1" x14ac:dyDescent="0.25">
      <c r="A34" s="6">
        <v>2018</v>
      </c>
      <c r="B34" s="7">
        <v>5225.1517313582772</v>
      </c>
      <c r="C34" s="7">
        <v>13.251779197366242</v>
      </c>
      <c r="D34" s="7">
        <v>4602.0323176784295</v>
      </c>
      <c r="E34" s="7">
        <v>12.30544579393503</v>
      </c>
      <c r="F34" s="7">
        <v>824.85116236500994</v>
      </c>
      <c r="G34" s="7">
        <v>138.49234471022515</v>
      </c>
      <c r="H34" s="7">
        <v>208.55715589272779</v>
      </c>
      <c r="I34" s="7">
        <v>503.93290112332573</v>
      </c>
      <c r="J34" s="7">
        <v>81.915475631186013</v>
      </c>
      <c r="K34" s="7">
        <v>11584.93308875918</v>
      </c>
    </row>
    <row r="35" spans="1:11" ht="13.5" thickBot="1" x14ac:dyDescent="0.25">
      <c r="A35" s="6">
        <v>2019</v>
      </c>
      <c r="B35" s="7">
        <v>5328.9044714111706</v>
      </c>
      <c r="C35" s="7">
        <v>15.752489930401898</v>
      </c>
      <c r="D35" s="7">
        <v>4685.0449075202505</v>
      </c>
      <c r="E35" s="7">
        <v>14.255975625927723</v>
      </c>
      <c r="F35" s="7">
        <v>826.61199448941568</v>
      </c>
      <c r="G35" s="7">
        <v>141.74048990127523</v>
      </c>
      <c r="H35" s="7">
        <v>210.4220302604937</v>
      </c>
      <c r="I35" s="7">
        <v>508.65333822484547</v>
      </c>
      <c r="J35" s="7">
        <v>82.075178145663386</v>
      </c>
      <c r="K35" s="7">
        <v>11783.452409953115</v>
      </c>
    </row>
    <row r="36" spans="1:11" ht="13.5" thickBot="1" x14ac:dyDescent="0.25">
      <c r="A36" s="6">
        <v>2020</v>
      </c>
      <c r="B36" s="7">
        <v>5449.8221317626367</v>
      </c>
      <c r="C36" s="7">
        <v>18.333022296378477</v>
      </c>
      <c r="D36" s="7">
        <v>4765.7311456554853</v>
      </c>
      <c r="E36" s="7">
        <v>16.161271644675089</v>
      </c>
      <c r="F36" s="7">
        <v>830.24668987142047</v>
      </c>
      <c r="G36" s="7">
        <v>144.52696676105157</v>
      </c>
      <c r="H36" s="7">
        <v>212.35609933255691</v>
      </c>
      <c r="I36" s="7">
        <v>512.43163573777053</v>
      </c>
      <c r="J36" s="7">
        <v>82.195555606829757</v>
      </c>
      <c r="K36" s="7">
        <v>11997.310224727753</v>
      </c>
    </row>
    <row r="37" spans="1:11" ht="13.5" thickBot="1" x14ac:dyDescent="0.25">
      <c r="A37" s="6">
        <v>2021</v>
      </c>
      <c r="B37" s="7">
        <v>5570.0957657741401</v>
      </c>
      <c r="C37" s="7">
        <v>20.984323073566131</v>
      </c>
      <c r="D37" s="7">
        <v>4842.0574695170408</v>
      </c>
      <c r="E37" s="7">
        <v>18.04902071799745</v>
      </c>
      <c r="F37" s="7">
        <v>835.97831527800145</v>
      </c>
      <c r="G37" s="7">
        <v>146.13549443884551</v>
      </c>
      <c r="H37" s="7">
        <v>214.33115527825677</v>
      </c>
      <c r="I37" s="7">
        <v>515.78162645342991</v>
      </c>
      <c r="J37" s="7">
        <v>82.229659522508328</v>
      </c>
      <c r="K37" s="7">
        <v>12206.609486262225</v>
      </c>
    </row>
    <row r="38" spans="1:11" ht="13.5" thickBot="1" x14ac:dyDescent="0.25">
      <c r="A38" s="6">
        <v>2022</v>
      </c>
      <c r="B38" s="7">
        <v>5688.4388248182349</v>
      </c>
      <c r="C38" s="7">
        <v>23.76599647336656</v>
      </c>
      <c r="D38" s="7">
        <v>4918.0058655520634</v>
      </c>
      <c r="E38" s="7">
        <v>19.817418161299198</v>
      </c>
      <c r="F38" s="7">
        <v>844.12451198201256</v>
      </c>
      <c r="G38" s="7">
        <v>147.06298400199492</v>
      </c>
      <c r="H38" s="7">
        <v>216.34822037872621</v>
      </c>
      <c r="I38" s="7">
        <v>519.39459167836958</v>
      </c>
      <c r="J38" s="7">
        <v>82.257857505899807</v>
      </c>
      <c r="K38" s="7">
        <v>12415.632855917303</v>
      </c>
    </row>
    <row r="39" spans="1:11" ht="13.5" thickBot="1" x14ac:dyDescent="0.25">
      <c r="A39" s="6">
        <v>2023</v>
      </c>
      <c r="B39" s="7">
        <v>5808.9004294550341</v>
      </c>
      <c r="C39" s="7">
        <v>26.728937490186603</v>
      </c>
      <c r="D39" s="7">
        <v>4978.7075849129451</v>
      </c>
      <c r="E39" s="7">
        <v>21.628523858252375</v>
      </c>
      <c r="F39" s="7">
        <v>852.55474078655243</v>
      </c>
      <c r="G39" s="7">
        <v>147.8466736865268</v>
      </c>
      <c r="H39" s="7">
        <v>218.36914674637453</v>
      </c>
      <c r="I39" s="7">
        <v>522.74780585116264</v>
      </c>
      <c r="J39" s="7">
        <v>82.334180351694471</v>
      </c>
      <c r="K39" s="7">
        <v>12611.460561790289</v>
      </c>
    </row>
    <row r="40" spans="1:11" ht="13.5" thickBot="1" x14ac:dyDescent="0.25">
      <c r="A40" s="6">
        <v>2024</v>
      </c>
      <c r="B40" s="7">
        <v>5927.244353484456</v>
      </c>
      <c r="C40" s="7">
        <v>29.777843304378226</v>
      </c>
      <c r="D40" s="7">
        <v>5042.1013605100252</v>
      </c>
      <c r="E40" s="7">
        <v>26.688617575226807</v>
      </c>
      <c r="F40" s="7">
        <v>860.53479531774519</v>
      </c>
      <c r="G40" s="7">
        <v>148.96190521411702</v>
      </c>
      <c r="H40" s="7">
        <v>220.40787603731241</v>
      </c>
      <c r="I40" s="7">
        <v>526.46285302935883</v>
      </c>
      <c r="J40" s="7">
        <v>82.470870854733818</v>
      </c>
      <c r="K40" s="7">
        <v>12808.184014447746</v>
      </c>
    </row>
    <row r="41" spans="1:11" ht="13.5" thickBot="1" x14ac:dyDescent="0.25">
      <c r="A41" s="6">
        <v>2025</v>
      </c>
      <c r="B41" s="7">
        <v>6043.666336330939</v>
      </c>
      <c r="C41" s="7">
        <v>32.679218685085097</v>
      </c>
      <c r="D41" s="7">
        <v>5104.5813903739099</v>
      </c>
      <c r="E41" s="7">
        <v>28.620825972343312</v>
      </c>
      <c r="F41" s="7">
        <v>867.12158087842317</v>
      </c>
      <c r="G41" s="7">
        <v>149.950571761785</v>
      </c>
      <c r="H41" s="7">
        <v>222.48826134811011</v>
      </c>
      <c r="I41" s="7">
        <v>530.08761175227835</v>
      </c>
      <c r="J41" s="7">
        <v>82.582317896963843</v>
      </c>
      <c r="K41" s="7">
        <v>13000.478070342409</v>
      </c>
    </row>
    <row r="42" spans="1:11" ht="13.5" thickBot="1" x14ac:dyDescent="0.25">
      <c r="A42" s="6">
        <v>2026</v>
      </c>
      <c r="B42" s="7">
        <v>6160.0863188652374</v>
      </c>
      <c r="C42" s="7">
        <v>35.462841838452292</v>
      </c>
      <c r="D42" s="7">
        <v>5168.2014183906967</v>
      </c>
      <c r="E42" s="7">
        <v>30.517576081652908</v>
      </c>
      <c r="F42" s="7">
        <v>874.10573961229613</v>
      </c>
      <c r="G42" s="7">
        <v>150.65989031512737</v>
      </c>
      <c r="H42" s="7">
        <v>224.60078648081191</v>
      </c>
      <c r="I42" s="7">
        <v>533.93301001208522</v>
      </c>
      <c r="J42" s="7">
        <v>82.712162186461796</v>
      </c>
      <c r="K42" s="7">
        <v>13194.299325862719</v>
      </c>
    </row>
    <row r="43" spans="1:11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1" customHeight="1" x14ac:dyDescent="0.2">
      <c r="A44" s="22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4"/>
    </row>
    <row r="47" spans="1:11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8" t="s">
        <v>26</v>
      </c>
      <c r="B48" s="13">
        <f>EXP((LN(B16/B6)/10))-1</f>
        <v>1.3175778808786287E-2</v>
      </c>
      <c r="C48" s="14" t="s">
        <v>61</v>
      </c>
      <c r="D48" s="13">
        <f>EXP((LN(D16/D6)/10))-1</f>
        <v>1.5208427372688904E-2</v>
      </c>
      <c r="E48" s="14" t="s">
        <v>61</v>
      </c>
      <c r="F48" s="13">
        <f t="shared" ref="F48:K48" si="0">EXP((LN(F16/F6)/10))-1</f>
        <v>1.6934553569327271E-2</v>
      </c>
      <c r="G48" s="13">
        <f t="shared" si="0"/>
        <v>3.1732458096428662E-2</v>
      </c>
      <c r="H48" s="13">
        <f t="shared" si="0"/>
        <v>3.3549505780744227E-2</v>
      </c>
      <c r="I48" s="13">
        <f t="shared" si="0"/>
        <v>-1.0518359891964701E-2</v>
      </c>
      <c r="J48" s="13">
        <f t="shared" si="0"/>
        <v>2.0730475107101576E-2</v>
      </c>
      <c r="K48" s="13">
        <f t="shared" si="0"/>
        <v>1.3419819288661872E-2</v>
      </c>
    </row>
    <row r="49" spans="1:11" x14ac:dyDescent="0.2">
      <c r="A49" s="8" t="s">
        <v>27</v>
      </c>
      <c r="B49" s="13">
        <f>EXP((LN(B29/B16)/13))-1</f>
        <v>9.6581032877096629E-3</v>
      </c>
      <c r="C49" s="14" t="s">
        <v>61</v>
      </c>
      <c r="D49" s="13">
        <f>EXP((LN(D29/D16)/13))-1</f>
        <v>1.1490601236416653E-2</v>
      </c>
      <c r="E49" s="14" t="s">
        <v>61</v>
      </c>
      <c r="F49" s="13">
        <f t="shared" ref="F49:K49" si="1">EXP((LN(F29/F16)/13))-1</f>
        <v>-8.4233313218954331E-3</v>
      </c>
      <c r="G49" s="13">
        <f t="shared" si="1"/>
        <v>-2.4368201558299107E-2</v>
      </c>
      <c r="H49" s="13">
        <f t="shared" si="1"/>
        <v>2.8979390259181059E-2</v>
      </c>
      <c r="I49" s="13">
        <f t="shared" si="1"/>
        <v>-7.3666937977010516E-3</v>
      </c>
      <c r="J49" s="13">
        <f t="shared" si="1"/>
        <v>-4.4700284806031831E-4</v>
      </c>
      <c r="K49" s="13">
        <f t="shared" si="1"/>
        <v>7.7992882541755293E-3</v>
      </c>
    </row>
    <row r="50" spans="1:11" x14ac:dyDescent="0.2">
      <c r="A50" s="8" t="s">
        <v>28</v>
      </c>
      <c r="B50" s="13">
        <f t="shared" ref="B50:K50" si="2">EXP((LN(B31/B29)/2))-1</f>
        <v>2.0313124524669046E-2</v>
      </c>
      <c r="C50" s="13">
        <f t="shared" si="2"/>
        <v>0.44294004558950539</v>
      </c>
      <c r="D50" s="13">
        <f t="shared" si="2"/>
        <v>1.8182621577160107E-2</v>
      </c>
      <c r="E50" s="13">
        <f t="shared" si="2"/>
        <v>0.43765767915592946</v>
      </c>
      <c r="F50" s="13">
        <f t="shared" si="2"/>
        <v>2.4167434000298416E-2</v>
      </c>
      <c r="G50" s="13">
        <f t="shared" si="2"/>
        <v>1.1476051463280568E-2</v>
      </c>
      <c r="H50" s="13">
        <f t="shared" si="2"/>
        <v>-2.9312688302947087E-2</v>
      </c>
      <c r="I50" s="13">
        <f t="shared" si="2"/>
        <v>6.3981980545098072E-3</v>
      </c>
      <c r="J50" s="13">
        <f t="shared" si="2"/>
        <v>-1.7573533154946475E-3</v>
      </c>
      <c r="K50" s="13">
        <f t="shared" si="2"/>
        <v>1.7842235260579153E-2</v>
      </c>
    </row>
    <row r="51" spans="1:11" x14ac:dyDescent="0.2">
      <c r="A51" s="8" t="s">
        <v>60</v>
      </c>
      <c r="B51" s="13">
        <f t="shared" ref="B51:K51" si="3">EXP((LN(B42/B29)/13))-1</f>
        <v>2.1644528799902085E-2</v>
      </c>
      <c r="C51" s="13">
        <f t="shared" si="3"/>
        <v>0.21032680851775698</v>
      </c>
      <c r="D51" s="13">
        <f t="shared" si="3"/>
        <v>1.546131525566441E-2</v>
      </c>
      <c r="E51" s="13">
        <f t="shared" si="3"/>
        <v>0.18910591498669915</v>
      </c>
      <c r="F51" s="13">
        <f t="shared" si="3"/>
        <v>1.0356343054453321E-2</v>
      </c>
      <c r="G51" s="13">
        <f t="shared" si="3"/>
        <v>1.5636607091131349E-2</v>
      </c>
      <c r="H51" s="13">
        <f t="shared" si="3"/>
        <v>2.7334485856231883E-3</v>
      </c>
      <c r="I51" s="13">
        <f t="shared" si="3"/>
        <v>7.9953706419138015E-3</v>
      </c>
      <c r="J51" s="13">
        <f t="shared" si="3"/>
        <v>1.0579041589509064E-3</v>
      </c>
      <c r="K51" s="13">
        <f t="shared" si="3"/>
        <v>1.7246980336063755E-2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3610.5625650000006</v>
      </c>
      <c r="C6" s="7">
        <v>3138.0454843939524</v>
      </c>
      <c r="D6" s="7">
        <v>721.47717713335499</v>
      </c>
      <c r="E6" s="7">
        <v>124.16834900000002</v>
      </c>
      <c r="F6" s="7">
        <v>107.497934</v>
      </c>
      <c r="G6" s="7">
        <v>589.10596447269086</v>
      </c>
      <c r="H6" s="7">
        <v>66.836428999999995</v>
      </c>
      <c r="I6" s="7">
        <v>8357.6939029999994</v>
      </c>
    </row>
    <row r="7" spans="1:11" ht="13.5" thickBot="1" x14ac:dyDescent="0.25">
      <c r="A7" s="6">
        <v>1991</v>
      </c>
      <c r="B7" s="7">
        <v>3602.8997920000002</v>
      </c>
      <c r="C7" s="7">
        <v>3083.2821851604031</v>
      </c>
      <c r="D7" s="7">
        <v>721.17155511463477</v>
      </c>
      <c r="E7" s="7">
        <v>133.06032300000001</v>
      </c>
      <c r="F7" s="7">
        <v>120.17603200000001</v>
      </c>
      <c r="G7" s="7">
        <v>620.2925427249603</v>
      </c>
      <c r="H7" s="7">
        <v>68.424576000000002</v>
      </c>
      <c r="I7" s="7">
        <v>8349.3070059999973</v>
      </c>
    </row>
    <row r="8" spans="1:11" ht="13.5" thickBot="1" x14ac:dyDescent="0.25">
      <c r="A8" s="6">
        <v>1992</v>
      </c>
      <c r="B8" s="7">
        <v>3626.2783519999998</v>
      </c>
      <c r="C8" s="7">
        <v>3207.7649681066891</v>
      </c>
      <c r="D8" s="7">
        <v>748.09834172526098</v>
      </c>
      <c r="E8" s="7">
        <v>102.83088900000001</v>
      </c>
      <c r="F8" s="7">
        <v>131.32945000000001</v>
      </c>
      <c r="G8" s="7">
        <v>611.41010216804852</v>
      </c>
      <c r="H8" s="7">
        <v>68.45393</v>
      </c>
      <c r="I8" s="7">
        <v>8496.1660329999977</v>
      </c>
    </row>
    <row r="9" spans="1:11" ht="13.5" thickBot="1" x14ac:dyDescent="0.25">
      <c r="A9" s="6">
        <v>1993</v>
      </c>
      <c r="B9" s="7">
        <v>3635.6622139999999</v>
      </c>
      <c r="C9" s="7">
        <v>3215.8066853801442</v>
      </c>
      <c r="D9" s="7">
        <v>734.4926835994487</v>
      </c>
      <c r="E9" s="7">
        <v>99.532482000000002</v>
      </c>
      <c r="F9" s="7">
        <v>134.31541499999997</v>
      </c>
      <c r="G9" s="7">
        <v>547.03952002040705</v>
      </c>
      <c r="H9" s="7">
        <v>67.796999999999997</v>
      </c>
      <c r="I9" s="7">
        <v>8434.6460000000006</v>
      </c>
    </row>
    <row r="10" spans="1:11" ht="13.5" thickBot="1" x14ac:dyDescent="0.25">
      <c r="A10" s="6">
        <v>1994</v>
      </c>
      <c r="B10" s="7">
        <v>3662.4883590000004</v>
      </c>
      <c r="C10" s="7">
        <v>3206.504553508893</v>
      </c>
      <c r="D10" s="7">
        <v>726.97448406655462</v>
      </c>
      <c r="E10" s="7">
        <v>110.3853</v>
      </c>
      <c r="F10" s="7">
        <v>145.91677500000003</v>
      </c>
      <c r="G10" s="7">
        <v>494.7665284245532</v>
      </c>
      <c r="H10" s="7">
        <v>71.188999999999993</v>
      </c>
      <c r="I10" s="7">
        <v>8418.2250000000004</v>
      </c>
    </row>
    <row r="11" spans="1:11" ht="13.5" thickBot="1" x14ac:dyDescent="0.25">
      <c r="A11" s="6">
        <v>1995</v>
      </c>
      <c r="B11" s="7">
        <v>3603.7920650000001</v>
      </c>
      <c r="C11" s="7">
        <v>3268.275955904845</v>
      </c>
      <c r="D11" s="7">
        <v>718.95682746911575</v>
      </c>
      <c r="E11" s="7">
        <v>112.076336</v>
      </c>
      <c r="F11" s="7">
        <v>140.12486999999999</v>
      </c>
      <c r="G11" s="7">
        <v>541.88994562604205</v>
      </c>
      <c r="H11" s="7">
        <v>72.433000000000007</v>
      </c>
      <c r="I11" s="7">
        <v>8457.5490000000027</v>
      </c>
    </row>
    <row r="12" spans="1:11" ht="13.5" thickBot="1" x14ac:dyDescent="0.25">
      <c r="A12" s="6">
        <v>1996</v>
      </c>
      <c r="B12" s="7">
        <v>3807.7518789999995</v>
      </c>
      <c r="C12" s="7">
        <v>3341.6007285399255</v>
      </c>
      <c r="D12" s="7">
        <v>767.94526719475118</v>
      </c>
      <c r="E12" s="7">
        <v>115.533124</v>
      </c>
      <c r="F12" s="7">
        <v>150.66613000000004</v>
      </c>
      <c r="G12" s="7">
        <v>546.78435126532111</v>
      </c>
      <c r="H12" s="7">
        <v>74.763999999999996</v>
      </c>
      <c r="I12" s="7">
        <v>8805.0454799999952</v>
      </c>
    </row>
    <row r="13" spans="1:11" ht="13.5" thickBot="1" x14ac:dyDescent="0.25">
      <c r="A13" s="6">
        <v>1997</v>
      </c>
      <c r="B13" s="7">
        <v>3838.8713259999995</v>
      </c>
      <c r="C13" s="7">
        <v>3464.4709222806569</v>
      </c>
      <c r="D13" s="7">
        <v>771.94166479221053</v>
      </c>
      <c r="E13" s="7">
        <v>119.43817900000001</v>
      </c>
      <c r="F13" s="7">
        <v>164.24069499999996</v>
      </c>
      <c r="G13" s="7">
        <v>572.35683192713202</v>
      </c>
      <c r="H13" s="7">
        <v>75.057863999999995</v>
      </c>
      <c r="I13" s="7">
        <v>9006.3774830000002</v>
      </c>
    </row>
    <row r="14" spans="1:11" ht="13.5" thickBot="1" x14ac:dyDescent="0.25">
      <c r="A14" s="6">
        <v>1998</v>
      </c>
      <c r="B14" s="7">
        <v>3959.3599559999998</v>
      </c>
      <c r="C14" s="7">
        <v>3436.9624046055301</v>
      </c>
      <c r="D14" s="7">
        <v>827.74521058139953</v>
      </c>
      <c r="E14" s="7">
        <v>137.50913200000002</v>
      </c>
      <c r="F14" s="7">
        <v>121.91500299999998</v>
      </c>
      <c r="G14" s="7">
        <v>564.21307881307359</v>
      </c>
      <c r="H14" s="7">
        <v>75.299944999999994</v>
      </c>
      <c r="I14" s="7">
        <v>9123.0047300000042</v>
      </c>
    </row>
    <row r="15" spans="1:11" ht="13.5" thickBot="1" x14ac:dyDescent="0.25">
      <c r="A15" s="6">
        <v>1999</v>
      </c>
      <c r="B15" s="7">
        <v>3965.720049</v>
      </c>
      <c r="C15" s="7">
        <v>3551.2986295064366</v>
      </c>
      <c r="D15" s="7">
        <v>848.93480642223437</v>
      </c>
      <c r="E15" s="7">
        <v>165.119832</v>
      </c>
      <c r="F15" s="7">
        <v>162.22633500000001</v>
      </c>
      <c r="G15" s="7">
        <v>553.18339907132781</v>
      </c>
      <c r="H15" s="7">
        <v>79.890738999999996</v>
      </c>
      <c r="I15" s="7">
        <v>9326.3737899999978</v>
      </c>
    </row>
    <row r="16" spans="1:11" ht="13.5" thickBot="1" x14ac:dyDescent="0.25">
      <c r="A16" s="6">
        <v>2000</v>
      </c>
      <c r="B16" s="7">
        <v>4114.3279999999995</v>
      </c>
      <c r="C16" s="7">
        <v>3646.5774736296644</v>
      </c>
      <c r="D16" s="7">
        <v>853.40122545391807</v>
      </c>
      <c r="E16" s="7">
        <v>169.70470920637055</v>
      </c>
      <c r="F16" s="7">
        <v>149.52470494460314</v>
      </c>
      <c r="G16" s="7">
        <v>529.9938405713624</v>
      </c>
      <c r="H16" s="7">
        <v>82.05859019408129</v>
      </c>
      <c r="I16" s="7">
        <v>9545.5885439999984</v>
      </c>
    </row>
    <row r="17" spans="1:9" ht="13.5" thickBot="1" x14ac:dyDescent="0.25">
      <c r="A17" s="6">
        <v>2001</v>
      </c>
      <c r="B17" s="7">
        <v>3942.4010000000003</v>
      </c>
      <c r="C17" s="7">
        <v>3730.3453841002884</v>
      </c>
      <c r="D17" s="7">
        <v>780.51029129078506</v>
      </c>
      <c r="E17" s="7">
        <v>154.87816168618227</v>
      </c>
      <c r="F17" s="7">
        <v>154.15572273744712</v>
      </c>
      <c r="G17" s="7">
        <v>462.89213229983272</v>
      </c>
      <c r="H17" s="7">
        <v>83.473570885466714</v>
      </c>
      <c r="I17" s="7">
        <v>9308.6562629999989</v>
      </c>
    </row>
    <row r="18" spans="1:9" ht="13.5" thickBot="1" x14ac:dyDescent="0.25">
      <c r="A18" s="6">
        <v>2002</v>
      </c>
      <c r="B18" s="7">
        <v>4091.1709999999998</v>
      </c>
      <c r="C18" s="7">
        <v>3752.7759156822262</v>
      </c>
      <c r="D18" s="7">
        <v>790.38442692435638</v>
      </c>
      <c r="E18" s="7">
        <v>147.55035290560406</v>
      </c>
      <c r="F18" s="7">
        <v>164.41354079967934</v>
      </c>
      <c r="G18" s="7">
        <v>447.79438184785619</v>
      </c>
      <c r="H18" s="7">
        <v>80.605834840275563</v>
      </c>
      <c r="I18" s="7">
        <v>9474.6954529999985</v>
      </c>
    </row>
    <row r="19" spans="1:9" ht="13.5" thickBot="1" x14ac:dyDescent="0.25">
      <c r="A19" s="6">
        <v>2003</v>
      </c>
      <c r="B19" s="7">
        <v>4364.8379999999997</v>
      </c>
      <c r="C19" s="7">
        <v>3916.8758226715654</v>
      </c>
      <c r="D19" s="7">
        <v>779.3171886338007</v>
      </c>
      <c r="E19" s="7">
        <v>124.93610687298019</v>
      </c>
      <c r="F19" s="7">
        <v>181.25026283355828</v>
      </c>
      <c r="G19" s="7">
        <v>475.77819365310108</v>
      </c>
      <c r="H19" s="7">
        <v>79.481182334993647</v>
      </c>
      <c r="I19" s="7">
        <v>9922.4767569999985</v>
      </c>
    </row>
    <row r="20" spans="1:9" ht="13.5" thickBot="1" x14ac:dyDescent="0.25">
      <c r="A20" s="6">
        <v>2004</v>
      </c>
      <c r="B20" s="7">
        <v>4430.4620000000004</v>
      </c>
      <c r="C20" s="7">
        <v>4065.2601080989962</v>
      </c>
      <c r="D20" s="7">
        <v>772.13983661019279</v>
      </c>
      <c r="E20" s="7">
        <v>129.25262101687412</v>
      </c>
      <c r="F20" s="7">
        <v>189.60913046784157</v>
      </c>
      <c r="G20" s="7">
        <v>481.37387547556324</v>
      </c>
      <c r="H20" s="7">
        <v>79.563123330532335</v>
      </c>
      <c r="I20" s="7">
        <v>10147.660695</v>
      </c>
    </row>
    <row r="21" spans="1:9" ht="13.5" thickBot="1" x14ac:dyDescent="0.25">
      <c r="A21" s="6">
        <v>2005</v>
      </c>
      <c r="B21" s="7">
        <v>4558.7280000000001</v>
      </c>
      <c r="C21" s="7">
        <v>4308.7077311279727</v>
      </c>
      <c r="D21" s="7">
        <v>780.75201674649918</v>
      </c>
      <c r="E21" s="7">
        <v>127.92659772600089</v>
      </c>
      <c r="F21" s="7">
        <v>176.62865325090732</v>
      </c>
      <c r="G21" s="7">
        <v>489.72900118529446</v>
      </c>
      <c r="H21" s="7">
        <v>81.173423963326513</v>
      </c>
      <c r="I21" s="7">
        <v>10523.645424</v>
      </c>
    </row>
    <row r="22" spans="1:9" ht="13.5" thickBot="1" x14ac:dyDescent="0.25">
      <c r="A22" s="6">
        <v>2006</v>
      </c>
      <c r="B22" s="7">
        <v>4727.6410000000005</v>
      </c>
      <c r="C22" s="7">
        <v>4288.8117089339567</v>
      </c>
      <c r="D22" s="7">
        <v>850.87989046289647</v>
      </c>
      <c r="E22" s="7">
        <v>127.42129628400912</v>
      </c>
      <c r="F22" s="7">
        <v>182.46705888457666</v>
      </c>
      <c r="G22" s="7">
        <v>487.62731440840565</v>
      </c>
      <c r="H22" s="7">
        <v>79.230289026153784</v>
      </c>
      <c r="I22" s="7">
        <v>10744.078557999999</v>
      </c>
    </row>
    <row r="23" spans="1:9" ht="13.5" thickBot="1" x14ac:dyDescent="0.25">
      <c r="A23" s="6">
        <v>2007</v>
      </c>
      <c r="B23" s="7">
        <v>4635.3060000000005</v>
      </c>
      <c r="C23" s="7">
        <v>4358.3669554715461</v>
      </c>
      <c r="D23" s="7">
        <v>911.20559199988475</v>
      </c>
      <c r="E23" s="7">
        <v>135.11613478867409</v>
      </c>
      <c r="F23" s="7">
        <v>207.26559582637631</v>
      </c>
      <c r="G23" s="7">
        <v>524.22693479336954</v>
      </c>
      <c r="H23" s="7">
        <v>84.70096112014879</v>
      </c>
      <c r="I23" s="7">
        <v>10856.188173999999</v>
      </c>
    </row>
    <row r="24" spans="1:9" ht="13.5" thickBot="1" x14ac:dyDescent="0.25">
      <c r="A24" s="6">
        <v>2008</v>
      </c>
      <c r="B24" s="7">
        <v>4710.3080000000009</v>
      </c>
      <c r="C24" s="7">
        <v>4454.5605698752515</v>
      </c>
      <c r="D24" s="7">
        <v>817.78384705448161</v>
      </c>
      <c r="E24" s="7">
        <v>128.92832361821976</v>
      </c>
      <c r="F24" s="7">
        <v>204.38095730650738</v>
      </c>
      <c r="G24" s="7">
        <v>539.87002966191278</v>
      </c>
      <c r="H24" s="7">
        <v>85.287662483623564</v>
      </c>
      <c r="I24" s="7">
        <v>10941.11939</v>
      </c>
    </row>
    <row r="25" spans="1:9" ht="13.5" thickBot="1" x14ac:dyDescent="0.25">
      <c r="A25" s="6">
        <v>2009</v>
      </c>
      <c r="B25" s="7">
        <v>4709.027</v>
      </c>
      <c r="C25" s="7">
        <v>4338.5834417232163</v>
      </c>
      <c r="D25" s="7">
        <v>758.68572457737446</v>
      </c>
      <c r="E25" s="7">
        <v>119.85662099517404</v>
      </c>
      <c r="F25" s="7">
        <v>189.43460837338353</v>
      </c>
      <c r="G25" s="7">
        <v>504.6351435932329</v>
      </c>
      <c r="H25" s="7">
        <v>87.746232737620602</v>
      </c>
      <c r="I25" s="7">
        <v>10707.968772</v>
      </c>
    </row>
    <row r="26" spans="1:9" ht="13.5" thickBot="1" x14ac:dyDescent="0.25">
      <c r="A26" s="6">
        <v>2010</v>
      </c>
      <c r="B26" s="7">
        <v>4487.4112379999997</v>
      </c>
      <c r="C26" s="7">
        <v>4108.5486262385821</v>
      </c>
      <c r="D26" s="7">
        <v>818.31725431670259</v>
      </c>
      <c r="E26" s="7">
        <v>118.106065</v>
      </c>
      <c r="F26" s="7">
        <v>182.71518999999998</v>
      </c>
      <c r="G26" s="7">
        <v>491.79277644471586</v>
      </c>
      <c r="H26" s="7">
        <v>86.230975999999998</v>
      </c>
      <c r="I26" s="7">
        <v>10293.122126000002</v>
      </c>
    </row>
    <row r="27" spans="1:9" ht="13.5" thickBot="1" x14ac:dyDescent="0.25">
      <c r="A27" s="6">
        <v>2011</v>
      </c>
      <c r="B27" s="7">
        <v>4600.4362339999989</v>
      </c>
      <c r="C27" s="7">
        <v>4146.8595469184393</v>
      </c>
      <c r="D27" s="7">
        <v>830.27140074105557</v>
      </c>
      <c r="E27" s="7">
        <v>116.69089700000001</v>
      </c>
      <c r="F27" s="7">
        <v>187.539421</v>
      </c>
      <c r="G27" s="7">
        <v>492.0042003405041</v>
      </c>
      <c r="H27" s="7">
        <v>85.220303999999999</v>
      </c>
      <c r="I27" s="7">
        <v>10459.022003999997</v>
      </c>
    </row>
    <row r="28" spans="1:9" ht="13.5" thickBot="1" x14ac:dyDescent="0.25">
      <c r="A28" s="6">
        <v>2012</v>
      </c>
      <c r="B28" s="7">
        <v>4644.1864060000007</v>
      </c>
      <c r="C28" s="7">
        <v>4170.030569815096</v>
      </c>
      <c r="D28" s="7">
        <v>800.20617857241325</v>
      </c>
      <c r="E28" s="7">
        <v>117.25001599999999</v>
      </c>
      <c r="F28" s="7">
        <v>207.42993899999999</v>
      </c>
      <c r="G28" s="7">
        <v>496.92892161249199</v>
      </c>
      <c r="H28" s="7">
        <v>83.464984999999999</v>
      </c>
      <c r="I28" s="7">
        <v>10519.497016000001</v>
      </c>
    </row>
    <row r="29" spans="1:9" ht="13.5" thickBot="1" x14ac:dyDescent="0.25">
      <c r="A29" s="6">
        <v>2013</v>
      </c>
      <c r="B29" s="7">
        <v>4631.758777</v>
      </c>
      <c r="C29" s="7">
        <v>4182.7300416251483</v>
      </c>
      <c r="D29" s="7">
        <v>749.89415398250026</v>
      </c>
      <c r="E29" s="7">
        <v>123.14</v>
      </c>
      <c r="F29" s="7">
        <v>216.76544900908758</v>
      </c>
      <c r="G29" s="7">
        <v>480.96302999676863</v>
      </c>
      <c r="H29" s="7">
        <v>81.583021502254311</v>
      </c>
      <c r="I29" s="7">
        <v>10466.834473115759</v>
      </c>
    </row>
    <row r="30" spans="1:9" ht="13.5" thickBot="1" x14ac:dyDescent="0.25">
      <c r="A30" s="6">
        <v>2014</v>
      </c>
      <c r="B30" s="7">
        <v>4644.8922633125812</v>
      </c>
      <c r="C30" s="7">
        <v>4221.1749948724246</v>
      </c>
      <c r="D30" s="7">
        <v>774.49351952468214</v>
      </c>
      <c r="E30" s="7">
        <v>124.92602427024863</v>
      </c>
      <c r="F30" s="7">
        <v>202.69051135011583</v>
      </c>
      <c r="G30" s="7">
        <v>484.37281613606513</v>
      </c>
      <c r="H30" s="7">
        <v>81.130223300054737</v>
      </c>
      <c r="I30" s="7">
        <v>10533.680352766172</v>
      </c>
    </row>
    <row r="31" spans="1:9" ht="13.5" thickBot="1" x14ac:dyDescent="0.25">
      <c r="A31" s="6">
        <v>2015</v>
      </c>
      <c r="B31" s="7">
        <v>4798.6079502235434</v>
      </c>
      <c r="C31" s="7">
        <v>4319.5291941666783</v>
      </c>
      <c r="D31" s="7">
        <v>779.12261771241958</v>
      </c>
      <c r="E31" s="7">
        <v>125.98253946247685</v>
      </c>
      <c r="F31" s="7">
        <v>204.24356204883603</v>
      </c>
      <c r="G31" s="7">
        <v>487.14520842934178</v>
      </c>
      <c r="H31" s="7">
        <v>81.29653306768877</v>
      </c>
      <c r="I31" s="7">
        <v>10795.927605110983</v>
      </c>
    </row>
    <row r="32" spans="1:9" ht="13.5" thickBot="1" x14ac:dyDescent="0.25">
      <c r="A32" s="6">
        <v>2016</v>
      </c>
      <c r="B32" s="7">
        <v>4907.1988127675722</v>
      </c>
      <c r="C32" s="7">
        <v>4352.5417207473729</v>
      </c>
      <c r="D32" s="7">
        <v>784.29615481244446</v>
      </c>
      <c r="E32" s="7">
        <v>127.96445105577142</v>
      </c>
      <c r="F32" s="7">
        <v>205.1489848073746</v>
      </c>
      <c r="G32" s="7">
        <v>495.47525947708948</v>
      </c>
      <c r="H32" s="7">
        <v>81.512870050606779</v>
      </c>
      <c r="I32" s="7">
        <v>10954.138253718231</v>
      </c>
    </row>
    <row r="33" spans="1:9" ht="13.5" thickBot="1" x14ac:dyDescent="0.25">
      <c r="A33" s="6">
        <v>2017</v>
      </c>
      <c r="B33" s="7">
        <v>5048.6637878705869</v>
      </c>
      <c r="C33" s="7">
        <v>4428.5505795894796</v>
      </c>
      <c r="D33" s="7">
        <v>795.51003394676729</v>
      </c>
      <c r="E33" s="7">
        <v>132.93469222464373</v>
      </c>
      <c r="F33" s="7">
        <v>206.75924323378368</v>
      </c>
      <c r="G33" s="7">
        <v>500.79179587802702</v>
      </c>
      <c r="H33" s="7">
        <v>81.802619192474808</v>
      </c>
      <c r="I33" s="7">
        <v>11195.012751935765</v>
      </c>
    </row>
    <row r="34" spans="1:9" ht="13.5" thickBot="1" x14ac:dyDescent="0.25">
      <c r="A34" s="6">
        <v>2018</v>
      </c>
      <c r="B34" s="7">
        <v>5160.4229425954263</v>
      </c>
      <c r="C34" s="7">
        <v>4509.4084071961624</v>
      </c>
      <c r="D34" s="7">
        <v>800.81641558801914</v>
      </c>
      <c r="E34" s="7">
        <v>138.49234471022515</v>
      </c>
      <c r="F34" s="7">
        <v>208.55255855990319</v>
      </c>
      <c r="G34" s="7">
        <v>503.47903712483952</v>
      </c>
      <c r="H34" s="7">
        <v>81.915475631186013</v>
      </c>
      <c r="I34" s="7">
        <v>11403.087181405759</v>
      </c>
    </row>
    <row r="35" spans="1:9" ht="13.5" thickBot="1" x14ac:dyDescent="0.25">
      <c r="A35" s="6">
        <v>2019</v>
      </c>
      <c r="B35" s="7">
        <v>5264.4147326220327</v>
      </c>
      <c r="C35" s="7">
        <v>4582.6278484365303</v>
      </c>
      <c r="D35" s="7">
        <v>802.81759518019487</v>
      </c>
      <c r="E35" s="7">
        <v>141.74048990127523</v>
      </c>
      <c r="F35" s="7">
        <v>210.41747890099734</v>
      </c>
      <c r="G35" s="7">
        <v>508.20043286634416</v>
      </c>
      <c r="H35" s="7">
        <v>82.075178145663386</v>
      </c>
      <c r="I35" s="7">
        <v>11592.293756053037</v>
      </c>
    </row>
    <row r="36" spans="1:9" ht="13.5" thickBot="1" x14ac:dyDescent="0.25">
      <c r="A36" s="6">
        <v>2020</v>
      </c>
      <c r="B36" s="7">
        <v>5379.8351054413561</v>
      </c>
      <c r="C36" s="7">
        <v>4650.6971645722742</v>
      </c>
      <c r="D36" s="7">
        <v>806.69023455529191</v>
      </c>
      <c r="E36" s="7">
        <v>144.52696676105157</v>
      </c>
      <c r="F36" s="7">
        <v>212.3515934866555</v>
      </c>
      <c r="G36" s="7">
        <v>511.9796794328542</v>
      </c>
      <c r="H36" s="7">
        <v>82.195555606829757</v>
      </c>
      <c r="I36" s="7">
        <v>11788.276299856314</v>
      </c>
    </row>
    <row r="37" spans="1:9" ht="13.5" thickBot="1" x14ac:dyDescent="0.25">
      <c r="A37" s="6">
        <v>2021</v>
      </c>
      <c r="B37" s="7">
        <v>5491.1495191130607</v>
      </c>
      <c r="C37" s="7">
        <v>4712.3376970350746</v>
      </c>
      <c r="D37" s="7">
        <v>812.65742451503411</v>
      </c>
      <c r="E37" s="7">
        <v>146.13549443884551</v>
      </c>
      <c r="F37" s="7">
        <v>214.32669449081439</v>
      </c>
      <c r="G37" s="7">
        <v>515.33060971156272</v>
      </c>
      <c r="H37" s="7">
        <v>82.229659522508328</v>
      </c>
      <c r="I37" s="7">
        <v>11974.1670988269</v>
      </c>
    </row>
    <row r="38" spans="1:9" ht="13.5" thickBot="1" x14ac:dyDescent="0.25">
      <c r="A38" s="6">
        <v>2022</v>
      </c>
      <c r="B38" s="7">
        <v>5596.5396927730098</v>
      </c>
      <c r="C38" s="7">
        <v>4771.3894034820369</v>
      </c>
      <c r="D38" s="7">
        <v>821.03683012667489</v>
      </c>
      <c r="E38" s="7">
        <v>147.06298400199492</v>
      </c>
      <c r="F38" s="7">
        <v>216.34380419915826</v>
      </c>
      <c r="G38" s="7">
        <v>518.94450510392107</v>
      </c>
      <c r="H38" s="7">
        <v>82.257857505899807</v>
      </c>
      <c r="I38" s="7">
        <v>12153.575077192696</v>
      </c>
    </row>
    <row r="39" spans="1:9" ht="13.5" thickBot="1" x14ac:dyDescent="0.25">
      <c r="A39" s="6">
        <v>2023</v>
      </c>
      <c r="B39" s="7">
        <v>5699.1953361723408</v>
      </c>
      <c r="C39" s="7">
        <v>4813.3260821312597</v>
      </c>
      <c r="D39" s="7">
        <v>829.69793574976813</v>
      </c>
      <c r="E39" s="7">
        <v>147.8466736865268</v>
      </c>
      <c r="F39" s="7">
        <v>218.36477472860224</v>
      </c>
      <c r="G39" s="7">
        <v>522.29864014245868</v>
      </c>
      <c r="H39" s="7">
        <v>82.334180351694471</v>
      </c>
      <c r="I39" s="7">
        <v>12313.063622962651</v>
      </c>
    </row>
    <row r="40" spans="1:9" ht="13.5" thickBot="1" x14ac:dyDescent="0.25">
      <c r="A40" s="6">
        <v>2024</v>
      </c>
      <c r="B40" s="7">
        <v>5793.819915046075</v>
      </c>
      <c r="C40" s="7">
        <v>4856.46153226772</v>
      </c>
      <c r="D40" s="7">
        <v>837.90655833132871</v>
      </c>
      <c r="E40" s="7">
        <v>148.96190521411702</v>
      </c>
      <c r="F40" s="7">
        <v>220.40354773971785</v>
      </c>
      <c r="G40" s="7">
        <v>526.01459897774191</v>
      </c>
      <c r="H40" s="7">
        <v>82.470870854733818</v>
      </c>
      <c r="I40" s="7">
        <v>12466.038928431433</v>
      </c>
    </row>
    <row r="41" spans="1:9" ht="13.5" thickBot="1" x14ac:dyDescent="0.25">
      <c r="A41" s="6">
        <v>2025</v>
      </c>
      <c r="B41" s="7">
        <v>5879.7138489955469</v>
      </c>
      <c r="C41" s="7">
        <v>4898.1329399296528</v>
      </c>
      <c r="D41" s="7">
        <v>844.71962626187087</v>
      </c>
      <c r="E41" s="7">
        <v>149.950571761785</v>
      </c>
      <c r="F41" s="7">
        <v>222.48397633349151</v>
      </c>
      <c r="G41" s="7">
        <v>529.64026024117754</v>
      </c>
      <c r="H41" s="7">
        <v>82.582317896963843</v>
      </c>
      <c r="I41" s="7">
        <v>12607.223541420488</v>
      </c>
    </row>
    <row r="42" spans="1:9" ht="13.5" thickBot="1" x14ac:dyDescent="0.25">
      <c r="A42" s="6">
        <v>2026</v>
      </c>
      <c r="B42" s="7">
        <v>5957.1321151837665</v>
      </c>
      <c r="C42" s="7">
        <v>4939.7356540412966</v>
      </c>
      <c r="D42" s="7">
        <v>851.92780454190938</v>
      </c>
      <c r="E42" s="7">
        <v>150.65989031512737</v>
      </c>
      <c r="F42" s="7">
        <v>224.59654431633948</v>
      </c>
      <c r="G42" s="7">
        <v>533.4865520160954</v>
      </c>
      <c r="H42" s="7">
        <v>82.712162186461796</v>
      </c>
      <c r="I42" s="7">
        <v>12740.250722600997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 t="shared" ref="B47:I47" si="0">EXP((LN(B16/B6)/10))-1</f>
        <v>1.314686198911641E-2</v>
      </c>
      <c r="C47" s="13">
        <f t="shared" si="0"/>
        <v>1.5132240315863354E-2</v>
      </c>
      <c r="D47" s="13">
        <f t="shared" si="0"/>
        <v>1.6934699597640712E-2</v>
      </c>
      <c r="E47" s="13">
        <f t="shared" si="0"/>
        <v>3.1735321137320138E-2</v>
      </c>
      <c r="F47" s="13">
        <f t="shared" si="0"/>
        <v>3.3549505780744227E-2</v>
      </c>
      <c r="G47" s="13">
        <f t="shared" si="0"/>
        <v>-1.0518359891964701E-2</v>
      </c>
      <c r="H47" s="13">
        <f t="shared" si="0"/>
        <v>2.0730475107101576E-2</v>
      </c>
      <c r="I47" s="13">
        <f t="shared" si="0"/>
        <v>1.3378357502008109E-2</v>
      </c>
    </row>
    <row r="48" spans="1:9" x14ac:dyDescent="0.2">
      <c r="A48" s="8" t="s">
        <v>27</v>
      </c>
      <c r="B48" s="13">
        <f t="shared" ref="B48:I48" si="1">EXP((LN(B29/B16)/13))-1</f>
        <v>9.1540400909637665E-3</v>
      </c>
      <c r="C48" s="13">
        <f t="shared" si="1"/>
        <v>1.0607799042331667E-2</v>
      </c>
      <c r="D48" s="13">
        <f t="shared" si="1"/>
        <v>-9.8966821749983946E-3</v>
      </c>
      <c r="E48" s="13">
        <f t="shared" si="1"/>
        <v>-2.4370284139700438E-2</v>
      </c>
      <c r="F48" s="13">
        <f t="shared" si="1"/>
        <v>2.8977625042504451E-2</v>
      </c>
      <c r="G48" s="13">
        <f t="shared" si="1"/>
        <v>-7.4394949745895111E-3</v>
      </c>
      <c r="H48" s="13">
        <f t="shared" si="1"/>
        <v>-4.4700284806031831E-4</v>
      </c>
      <c r="I48" s="13">
        <f t="shared" si="1"/>
        <v>7.1122900758933127E-3</v>
      </c>
    </row>
    <row r="49" spans="1:9" x14ac:dyDescent="0.2">
      <c r="A49" s="8" t="s">
        <v>28</v>
      </c>
      <c r="B49" s="13">
        <f t="shared" ref="B49:I49" si="2">EXP((LN(B31/B29)/2))-1</f>
        <v>1.7852078966080764E-2</v>
      </c>
      <c r="C49" s="13">
        <f t="shared" si="2"/>
        <v>1.6221289499979363E-2</v>
      </c>
      <c r="D49" s="13">
        <f t="shared" si="2"/>
        <v>1.9302107174289151E-2</v>
      </c>
      <c r="E49" s="13">
        <f t="shared" si="2"/>
        <v>1.1476051463280568E-2</v>
      </c>
      <c r="F49" s="13">
        <f t="shared" si="2"/>
        <v>-2.9313123295409582E-2</v>
      </c>
      <c r="G49" s="13">
        <f t="shared" si="2"/>
        <v>6.4063541941994373E-3</v>
      </c>
      <c r="H49" s="13">
        <f t="shared" si="2"/>
        <v>-1.7573533154946475E-3</v>
      </c>
      <c r="I49" s="13">
        <f t="shared" si="2"/>
        <v>1.5599091618096139E-2</v>
      </c>
    </row>
    <row r="50" spans="1:9" x14ac:dyDescent="0.2">
      <c r="A50" s="8" t="s">
        <v>60</v>
      </c>
      <c r="B50" s="13">
        <f t="shared" ref="B50:I50" si="3">EXP((LN(B42/B29)/13))-1</f>
        <v>1.9546464513293005E-2</v>
      </c>
      <c r="C50" s="13">
        <f t="shared" si="3"/>
        <v>1.2878193031448548E-2</v>
      </c>
      <c r="D50" s="13">
        <f t="shared" si="3"/>
        <v>9.8613611559741354E-3</v>
      </c>
      <c r="E50" s="13">
        <f t="shared" si="3"/>
        <v>1.5636607091131349E-2</v>
      </c>
      <c r="F50" s="13">
        <f t="shared" si="3"/>
        <v>2.7337119031942692E-3</v>
      </c>
      <c r="G50" s="13">
        <f t="shared" si="3"/>
        <v>8.004439199435387E-3</v>
      </c>
      <c r="H50" s="13">
        <f t="shared" si="3"/>
        <v>1.0579041589509064E-3</v>
      </c>
      <c r="I50" s="13">
        <f t="shared" si="3"/>
        <v>1.5234471067729904E-2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8357.6939029999994</v>
      </c>
      <c r="C6" s="7">
        <v>534.89240979200076</v>
      </c>
      <c r="D6" s="7">
        <v>8892.5863127920002</v>
      </c>
      <c r="E6" s="7">
        <v>0</v>
      </c>
      <c r="F6" s="7">
        <v>0</v>
      </c>
      <c r="G6" s="7">
        <v>0</v>
      </c>
      <c r="H6" s="7">
        <v>8892.5863127920002</v>
      </c>
    </row>
    <row r="7" spans="1:11" ht="13.5" thickBot="1" x14ac:dyDescent="0.25">
      <c r="A7" s="6">
        <v>1991</v>
      </c>
      <c r="B7" s="7">
        <v>8349.3070059999973</v>
      </c>
      <c r="C7" s="7">
        <v>534.35564838400023</v>
      </c>
      <c r="D7" s="7">
        <v>8883.6626543839975</v>
      </c>
      <c r="E7" s="7">
        <v>0</v>
      </c>
      <c r="F7" s="7">
        <v>0</v>
      </c>
      <c r="G7" s="7">
        <v>0</v>
      </c>
      <c r="H7" s="7">
        <v>8883.6626543839993</v>
      </c>
    </row>
    <row r="8" spans="1:11" ht="13.5" thickBot="1" x14ac:dyDescent="0.25">
      <c r="A8" s="6">
        <v>1992</v>
      </c>
      <c r="B8" s="7">
        <v>8496.1886304030704</v>
      </c>
      <c r="C8" s="7">
        <v>543.75462611200055</v>
      </c>
      <c r="D8" s="7">
        <v>9039.943256515071</v>
      </c>
      <c r="E8" s="7">
        <v>0</v>
      </c>
      <c r="F8" s="7">
        <v>1.182812833226147E-2</v>
      </c>
      <c r="G8" s="7">
        <v>1.182812833226147E-2</v>
      </c>
      <c r="H8" s="7">
        <v>9039.9206591120001</v>
      </c>
    </row>
    <row r="9" spans="1:11" ht="13.5" thickBot="1" x14ac:dyDescent="0.25">
      <c r="A9" s="6">
        <v>1993</v>
      </c>
      <c r="B9" s="7">
        <v>8434.6796715626151</v>
      </c>
      <c r="C9" s="7">
        <v>539.81734400000096</v>
      </c>
      <c r="D9" s="7">
        <v>8974.4970155626161</v>
      </c>
      <c r="E9" s="7">
        <v>0</v>
      </c>
      <c r="F9" s="7">
        <v>1.8837162063935278E-2</v>
      </c>
      <c r="G9" s="7">
        <v>1.8837162063935278E-2</v>
      </c>
      <c r="H9" s="7">
        <v>8974.4633439999998</v>
      </c>
    </row>
    <row r="10" spans="1:11" ht="13.5" thickBot="1" x14ac:dyDescent="0.25">
      <c r="A10" s="6">
        <v>1994</v>
      </c>
      <c r="B10" s="7">
        <v>8419.0640460407358</v>
      </c>
      <c r="C10" s="7">
        <v>538.76640000000043</v>
      </c>
      <c r="D10" s="7">
        <v>8957.8304460407362</v>
      </c>
      <c r="E10" s="7">
        <v>0</v>
      </c>
      <c r="F10" s="7">
        <v>0.79883010729062498</v>
      </c>
      <c r="G10" s="7">
        <v>0.79883010729062498</v>
      </c>
      <c r="H10" s="7">
        <v>8956.9914000000026</v>
      </c>
    </row>
    <row r="11" spans="1:11" ht="13.5" thickBot="1" x14ac:dyDescent="0.25">
      <c r="A11" s="6">
        <v>1995</v>
      </c>
      <c r="B11" s="7">
        <v>8459.1585926138778</v>
      </c>
      <c r="C11" s="7">
        <v>541.28313600000001</v>
      </c>
      <c r="D11" s="7">
        <v>9000.4417286138778</v>
      </c>
      <c r="E11" s="7">
        <v>0</v>
      </c>
      <c r="F11" s="7">
        <v>1.612756082990972</v>
      </c>
      <c r="G11" s="7">
        <v>1.612756082990972</v>
      </c>
      <c r="H11" s="7">
        <v>8998.8321360000027</v>
      </c>
    </row>
    <row r="12" spans="1:11" ht="13.5" thickBot="1" x14ac:dyDescent="0.25">
      <c r="A12" s="6">
        <v>1996</v>
      </c>
      <c r="B12" s="7">
        <v>8807.3429588893123</v>
      </c>
      <c r="C12" s="7">
        <v>563.52291072000116</v>
      </c>
      <c r="D12" s="7">
        <v>9370.8658696093134</v>
      </c>
      <c r="E12" s="7">
        <v>0</v>
      </c>
      <c r="F12" s="7">
        <v>2.2758700840677717</v>
      </c>
      <c r="G12" s="7">
        <v>2.2758700840677717</v>
      </c>
      <c r="H12" s="7">
        <v>9368.5683907199982</v>
      </c>
    </row>
    <row r="13" spans="1:11" ht="13.5" thickBot="1" x14ac:dyDescent="0.25">
      <c r="A13" s="6">
        <v>1997</v>
      </c>
      <c r="B13" s="7">
        <v>9009.205700859784</v>
      </c>
      <c r="C13" s="7">
        <v>576.40815891199964</v>
      </c>
      <c r="D13" s="7">
        <v>9585.6138597717836</v>
      </c>
      <c r="E13" s="7">
        <v>0</v>
      </c>
      <c r="F13" s="7">
        <v>2.8380616519925419</v>
      </c>
      <c r="G13" s="7">
        <v>2.8380616519925419</v>
      </c>
      <c r="H13" s="7">
        <v>9582.7856419119998</v>
      </c>
    </row>
    <row r="14" spans="1:11" ht="13.5" thickBot="1" x14ac:dyDescent="0.25">
      <c r="A14" s="6">
        <v>1998</v>
      </c>
      <c r="B14" s="7">
        <v>9126.1475681472893</v>
      </c>
      <c r="C14" s="7">
        <v>583.87230272000124</v>
      </c>
      <c r="D14" s="7">
        <v>9710.0198708672906</v>
      </c>
      <c r="E14" s="7">
        <v>0</v>
      </c>
      <c r="F14" s="7">
        <v>3.1371807286847551</v>
      </c>
      <c r="G14" s="7">
        <v>3.1371807286847551</v>
      </c>
      <c r="H14" s="7">
        <v>9706.8770327200054</v>
      </c>
    </row>
    <row r="15" spans="1:11" ht="13.5" thickBot="1" x14ac:dyDescent="0.25">
      <c r="A15" s="6">
        <v>1999</v>
      </c>
      <c r="B15" s="7">
        <v>9329.7740289210687</v>
      </c>
      <c r="C15" s="7">
        <v>596.88792256000124</v>
      </c>
      <c r="D15" s="7">
        <v>9926.66195148107</v>
      </c>
      <c r="E15" s="7">
        <v>0</v>
      </c>
      <c r="F15" s="7">
        <v>3.4048773433053503</v>
      </c>
      <c r="G15" s="7">
        <v>3.4048773433053503</v>
      </c>
      <c r="H15" s="7">
        <v>9923.2617125599991</v>
      </c>
    </row>
    <row r="16" spans="1:11" ht="13.5" thickBot="1" x14ac:dyDescent="0.25">
      <c r="A16" s="6">
        <v>2000</v>
      </c>
      <c r="B16" s="7">
        <v>9549.4947852294663</v>
      </c>
      <c r="C16" s="7">
        <v>610.91766681599984</v>
      </c>
      <c r="D16" s="7">
        <v>10160.412452045466</v>
      </c>
      <c r="E16" s="7">
        <v>0</v>
      </c>
      <c r="F16" s="7">
        <v>3.91217588975397</v>
      </c>
      <c r="G16" s="7">
        <v>3.91217588975397</v>
      </c>
      <c r="H16" s="7">
        <v>10156.506210815998</v>
      </c>
    </row>
    <row r="17" spans="1:8" ht="13.5" thickBot="1" x14ac:dyDescent="0.25">
      <c r="A17" s="6">
        <v>2001</v>
      </c>
      <c r="B17" s="7">
        <v>9314.0591444187194</v>
      </c>
      <c r="C17" s="7">
        <v>595.75400083200111</v>
      </c>
      <c r="D17" s="7">
        <v>9909.8131452507205</v>
      </c>
      <c r="E17" s="7">
        <v>0</v>
      </c>
      <c r="F17" s="7">
        <v>5.42133439568447</v>
      </c>
      <c r="G17" s="7">
        <v>5.42133439568447</v>
      </c>
      <c r="H17" s="7">
        <v>9904.4102638320019</v>
      </c>
    </row>
    <row r="18" spans="1:8" ht="13.5" thickBot="1" x14ac:dyDescent="0.25">
      <c r="A18" s="6">
        <v>2002</v>
      </c>
      <c r="B18" s="7">
        <v>9482.4316788198284</v>
      </c>
      <c r="C18" s="7">
        <v>606.38050899200061</v>
      </c>
      <c r="D18" s="7">
        <v>10088.812187811829</v>
      </c>
      <c r="E18" s="7">
        <v>0</v>
      </c>
      <c r="F18" s="7">
        <v>7.7410056497928306</v>
      </c>
      <c r="G18" s="7">
        <v>7.7410056497928306</v>
      </c>
      <c r="H18" s="7">
        <v>10081.075961991997</v>
      </c>
    </row>
    <row r="19" spans="1:8" ht="13.5" thickBot="1" x14ac:dyDescent="0.25">
      <c r="A19" s="6">
        <v>2003</v>
      </c>
      <c r="B19" s="7">
        <v>9931.7548141045445</v>
      </c>
      <c r="C19" s="7">
        <v>635.03851244799989</v>
      </c>
      <c r="D19" s="7">
        <v>10566.793326552544</v>
      </c>
      <c r="E19" s="7">
        <v>0</v>
      </c>
      <c r="F19" s="7">
        <v>9.2713526113263889</v>
      </c>
      <c r="G19" s="7">
        <v>9.2713526113263889</v>
      </c>
      <c r="H19" s="7">
        <v>10557.515269448</v>
      </c>
    </row>
    <row r="20" spans="1:8" ht="13.5" thickBot="1" x14ac:dyDescent="0.25">
      <c r="A20" s="6">
        <v>2004</v>
      </c>
      <c r="B20" s="7">
        <v>10158.450913092756</v>
      </c>
      <c r="C20" s="7">
        <v>649.45028448000085</v>
      </c>
      <c r="D20" s="7">
        <v>10807.901197572757</v>
      </c>
      <c r="E20" s="7">
        <v>0</v>
      </c>
      <c r="F20" s="7">
        <v>10.79267571982386</v>
      </c>
      <c r="G20" s="7">
        <v>10.79267571982386</v>
      </c>
      <c r="H20" s="7">
        <v>10797.110979480001</v>
      </c>
    </row>
    <row r="21" spans="1:8" ht="13.5" thickBot="1" x14ac:dyDescent="0.25">
      <c r="A21" s="6">
        <v>2005</v>
      </c>
      <c r="B21" s="7">
        <v>10536.553666765092</v>
      </c>
      <c r="C21" s="7">
        <v>673.51330713600146</v>
      </c>
      <c r="D21" s="7">
        <v>11210.066973901094</v>
      </c>
      <c r="E21" s="7">
        <v>0</v>
      </c>
      <c r="F21" s="7">
        <v>12.894876095801415</v>
      </c>
      <c r="G21" s="7">
        <v>12.894876095801413</v>
      </c>
      <c r="H21" s="7">
        <v>11197.158731136004</v>
      </c>
    </row>
    <row r="22" spans="1:8" ht="13.5" thickBot="1" x14ac:dyDescent="0.25">
      <c r="A22" s="6">
        <v>2006</v>
      </c>
      <c r="B22" s="7">
        <v>10759.411850386779</v>
      </c>
      <c r="C22" s="7">
        <v>687.6210277120008</v>
      </c>
      <c r="D22" s="7">
        <v>11447.03287809878</v>
      </c>
      <c r="E22" s="7">
        <v>1.1694678399999994</v>
      </c>
      <c r="F22" s="7">
        <v>14.163852346571096</v>
      </c>
      <c r="G22" s="7">
        <v>15.333320186571095</v>
      </c>
      <c r="H22" s="7">
        <v>11431.699585712</v>
      </c>
    </row>
    <row r="23" spans="1:8" ht="13.5" thickBot="1" x14ac:dyDescent="0.25">
      <c r="A23" s="6">
        <v>2007</v>
      </c>
      <c r="B23" s="7">
        <v>10871.941298796297</v>
      </c>
      <c r="C23" s="7">
        <v>694.79604313600066</v>
      </c>
      <c r="D23" s="7">
        <v>11566.737341932298</v>
      </c>
      <c r="E23" s="7">
        <v>0.89282357999999995</v>
      </c>
      <c r="F23" s="7">
        <v>14.847880585144203</v>
      </c>
      <c r="G23" s="7">
        <v>15.740704165144203</v>
      </c>
      <c r="H23" s="7">
        <v>11550.984217136001</v>
      </c>
    </row>
    <row r="24" spans="1:8" ht="13.5" thickBot="1" x14ac:dyDescent="0.25">
      <c r="A24" s="6">
        <v>2008</v>
      </c>
      <c r="B24" s="7">
        <v>10959.152729551744</v>
      </c>
      <c r="C24" s="7">
        <v>700.23164096000073</v>
      </c>
      <c r="D24" s="7">
        <v>11659.384370511745</v>
      </c>
      <c r="E24" s="7">
        <v>0.56996010125999774</v>
      </c>
      <c r="F24" s="7">
        <v>17.466837198157201</v>
      </c>
      <c r="G24" s="7">
        <v>18.036797299417199</v>
      </c>
      <c r="H24" s="7">
        <v>11641.351030959999</v>
      </c>
    </row>
    <row r="25" spans="1:8" ht="13.5" thickBot="1" x14ac:dyDescent="0.25">
      <c r="A25" s="6">
        <v>2009</v>
      </c>
      <c r="B25" s="7">
        <v>10734.021583253507</v>
      </c>
      <c r="C25" s="7">
        <v>685.31000140800097</v>
      </c>
      <c r="D25" s="7">
        <v>11419.331584661508</v>
      </c>
      <c r="E25" s="7">
        <v>1.0771845992480031</v>
      </c>
      <c r="F25" s="7">
        <v>24.969852612970108</v>
      </c>
      <c r="G25" s="7">
        <v>26.047037212218111</v>
      </c>
      <c r="H25" s="7">
        <v>11393.278773408003</v>
      </c>
    </row>
    <row r="26" spans="1:8" ht="13.5" thickBot="1" x14ac:dyDescent="0.25">
      <c r="A26" s="6">
        <v>2010</v>
      </c>
      <c r="B26" s="7">
        <v>10344.685262222101</v>
      </c>
      <c r="C26" s="7">
        <v>658.75981606400092</v>
      </c>
      <c r="D26" s="7">
        <v>11003.445078286102</v>
      </c>
      <c r="E26" s="7">
        <v>1.1167007212215765</v>
      </c>
      <c r="F26" s="7">
        <v>50.45512913431385</v>
      </c>
      <c r="G26" s="7">
        <v>51.571829855535427</v>
      </c>
      <c r="H26" s="7">
        <v>10951.881942064003</v>
      </c>
    </row>
    <row r="27" spans="1:8" ht="13.5" thickBot="1" x14ac:dyDescent="0.25">
      <c r="A27" s="6">
        <v>2011</v>
      </c>
      <c r="B27" s="7">
        <v>10530.207187575024</v>
      </c>
      <c r="C27" s="7">
        <v>669.37740825600122</v>
      </c>
      <c r="D27" s="7">
        <v>11199.584595831026</v>
      </c>
      <c r="E27" s="7">
        <v>1.1199211028665417</v>
      </c>
      <c r="F27" s="7">
        <v>70.094639705427227</v>
      </c>
      <c r="G27" s="7">
        <v>71.214560808293768</v>
      </c>
      <c r="H27" s="7">
        <v>11128.399412256</v>
      </c>
    </row>
    <row r="28" spans="1:8" ht="13.5" thickBot="1" x14ac:dyDescent="0.25">
      <c r="A28" s="6">
        <v>2012</v>
      </c>
      <c r="B28" s="7">
        <v>10609.144884827017</v>
      </c>
      <c r="C28" s="7">
        <v>673.24780902400016</v>
      </c>
      <c r="D28" s="7">
        <v>11282.392693851018</v>
      </c>
      <c r="E28" s="7">
        <v>1.0458430869283006</v>
      </c>
      <c r="F28" s="7">
        <v>88.57056784215429</v>
      </c>
      <c r="G28" s="7">
        <v>89.616410929082591</v>
      </c>
      <c r="H28" s="7">
        <v>11192.744825024003</v>
      </c>
    </row>
    <row r="29" spans="1:8" ht="13.5" thickBot="1" x14ac:dyDescent="0.25">
      <c r="A29" s="6">
        <v>2013</v>
      </c>
      <c r="B29" s="7">
        <v>10564.355589573308</v>
      </c>
      <c r="C29" s="7">
        <v>669.87740627940923</v>
      </c>
      <c r="D29" s="7">
        <v>11234.232995852717</v>
      </c>
      <c r="E29" s="7">
        <v>1.118164656058994</v>
      </c>
      <c r="F29" s="7">
        <v>96.402951801491099</v>
      </c>
      <c r="G29" s="7">
        <v>97.521116457550093</v>
      </c>
      <c r="H29" s="7">
        <v>11136.711879395169</v>
      </c>
    </row>
    <row r="30" spans="1:8" ht="13.5" thickBot="1" x14ac:dyDescent="0.25">
      <c r="A30" s="6">
        <v>2014</v>
      </c>
      <c r="B30" s="7">
        <v>10659.631651780926</v>
      </c>
      <c r="C30" s="7">
        <v>674.15554257703559</v>
      </c>
      <c r="D30" s="7">
        <v>11333.787194357961</v>
      </c>
      <c r="E30" s="7">
        <v>1.9447318816717427</v>
      </c>
      <c r="F30" s="7">
        <v>124.00656713308109</v>
      </c>
      <c r="G30" s="7">
        <v>125.95129901475283</v>
      </c>
      <c r="H30" s="7">
        <v>11207.835895343207</v>
      </c>
    </row>
    <row r="31" spans="1:8" ht="13.5" thickBot="1" x14ac:dyDescent="0.25">
      <c r="A31" s="6">
        <v>2015</v>
      </c>
      <c r="B31" s="7">
        <v>10944.702138758228</v>
      </c>
      <c r="C31" s="7">
        <v>690.93936672710356</v>
      </c>
      <c r="D31" s="7">
        <v>11635.641505485331</v>
      </c>
      <c r="E31" s="7">
        <v>10.078524507444826</v>
      </c>
      <c r="F31" s="7">
        <v>138.69600913980014</v>
      </c>
      <c r="G31" s="7">
        <v>148.77453364724497</v>
      </c>
      <c r="H31" s="7">
        <v>11486.866971838086</v>
      </c>
    </row>
    <row r="32" spans="1:8" ht="13.5" thickBot="1" x14ac:dyDescent="0.25">
      <c r="A32" s="6">
        <v>2016</v>
      </c>
      <c r="B32" s="7">
        <v>11124.861979368787</v>
      </c>
      <c r="C32" s="7">
        <v>701.06484823796734</v>
      </c>
      <c r="D32" s="7">
        <v>11825.926827606754</v>
      </c>
      <c r="E32" s="7">
        <v>12.129437608013347</v>
      </c>
      <c r="F32" s="7">
        <v>158.59428804254139</v>
      </c>
      <c r="G32" s="7">
        <v>170.72372565055474</v>
      </c>
      <c r="H32" s="7">
        <v>11655.203101956198</v>
      </c>
    </row>
    <row r="33" spans="1:8" ht="13.5" thickBot="1" x14ac:dyDescent="0.25">
      <c r="A33" s="6">
        <v>2017</v>
      </c>
      <c r="B33" s="7">
        <v>11370.256730140904</v>
      </c>
      <c r="C33" s="7">
        <v>716.48081612388933</v>
      </c>
      <c r="D33" s="7">
        <v>12086.737546264792</v>
      </c>
      <c r="E33" s="7">
        <v>12.015235300040473</v>
      </c>
      <c r="F33" s="7">
        <v>163.22874290510003</v>
      </c>
      <c r="G33" s="7">
        <v>175.24397820514051</v>
      </c>
      <c r="H33" s="7">
        <v>11911.49356805965</v>
      </c>
    </row>
    <row r="34" spans="1:8" ht="13.5" thickBot="1" x14ac:dyDescent="0.25">
      <c r="A34" s="6">
        <v>2018</v>
      </c>
      <c r="B34" s="7">
        <v>11584.93308875918</v>
      </c>
      <c r="C34" s="7">
        <v>729.79757960996938</v>
      </c>
      <c r="D34" s="7">
        <v>12314.730668369149</v>
      </c>
      <c r="E34" s="7">
        <v>11.902338761180545</v>
      </c>
      <c r="F34" s="7">
        <v>169.94356859223839</v>
      </c>
      <c r="G34" s="7">
        <v>181.84590735341894</v>
      </c>
      <c r="H34" s="7">
        <v>12132.88476101573</v>
      </c>
    </row>
    <row r="35" spans="1:8" ht="13.5" thickBot="1" x14ac:dyDescent="0.25">
      <c r="A35" s="6">
        <v>2019</v>
      </c>
      <c r="B35" s="7">
        <v>11783.452409953115</v>
      </c>
      <c r="C35" s="7">
        <v>741.90680038739515</v>
      </c>
      <c r="D35" s="7">
        <v>12525.35921034051</v>
      </c>
      <c r="E35" s="7">
        <v>11.790629812145085</v>
      </c>
      <c r="F35" s="7">
        <v>179.3680240879313</v>
      </c>
      <c r="G35" s="7">
        <v>191.15865390007639</v>
      </c>
      <c r="H35" s="7">
        <v>12334.200556440434</v>
      </c>
    </row>
    <row r="36" spans="1:8" ht="13.5" thickBot="1" x14ac:dyDescent="0.25">
      <c r="A36" s="6">
        <v>2020</v>
      </c>
      <c r="B36" s="7">
        <v>11997.310224727753</v>
      </c>
      <c r="C36" s="7">
        <v>754.44968319080465</v>
      </c>
      <c r="D36" s="7">
        <v>12751.759907918558</v>
      </c>
      <c r="E36" s="7">
        <v>11.680126678043791</v>
      </c>
      <c r="F36" s="7">
        <v>197.35379819339443</v>
      </c>
      <c r="G36" s="7">
        <v>209.03392487143822</v>
      </c>
      <c r="H36" s="7">
        <v>12542.725983047118</v>
      </c>
    </row>
    <row r="37" spans="1:8" ht="13.5" thickBot="1" x14ac:dyDescent="0.25">
      <c r="A37" s="6">
        <v>2021</v>
      </c>
      <c r="B37" s="7">
        <v>12206.609486262225</v>
      </c>
      <c r="C37" s="7">
        <v>766.3466943249224</v>
      </c>
      <c r="D37" s="7">
        <v>12972.956180587147</v>
      </c>
      <c r="E37" s="7">
        <v>11.570629566853171</v>
      </c>
      <c r="F37" s="7">
        <v>220.87175786846893</v>
      </c>
      <c r="G37" s="7">
        <v>232.4423874353221</v>
      </c>
      <c r="H37" s="7">
        <v>12740.513793151824</v>
      </c>
    </row>
    <row r="38" spans="1:8" ht="13.5" thickBot="1" x14ac:dyDescent="0.25">
      <c r="A38" s="6">
        <v>2022</v>
      </c>
      <c r="B38" s="7">
        <v>12415.632855917303</v>
      </c>
      <c r="C38" s="7">
        <v>777.82880494033338</v>
      </c>
      <c r="D38" s="7">
        <v>13193.461660857636</v>
      </c>
      <c r="E38" s="7">
        <v>11.46223831405527</v>
      </c>
      <c r="F38" s="7">
        <v>250.59554041055085</v>
      </c>
      <c r="G38" s="7">
        <v>262.05777872460612</v>
      </c>
      <c r="H38" s="7">
        <v>12931.40388213303</v>
      </c>
    </row>
    <row r="39" spans="1:8" ht="13.5" thickBot="1" x14ac:dyDescent="0.25">
      <c r="A39" s="6">
        <v>2023</v>
      </c>
      <c r="B39" s="7">
        <v>12611.460561790289</v>
      </c>
      <c r="C39" s="7">
        <v>788.0360718696104</v>
      </c>
      <c r="D39" s="7">
        <v>13399.496633659899</v>
      </c>
      <c r="E39" s="7">
        <v>11.354716692706006</v>
      </c>
      <c r="F39" s="7">
        <v>287.04222213493335</v>
      </c>
      <c r="G39" s="7">
        <v>298.39693882763936</v>
      </c>
      <c r="H39" s="7">
        <v>13101.099694832261</v>
      </c>
    </row>
    <row r="40" spans="1:8" ht="13.5" thickBot="1" x14ac:dyDescent="0.25">
      <c r="A40" s="6">
        <v>2024</v>
      </c>
      <c r="B40" s="7">
        <v>12808.184014447746</v>
      </c>
      <c r="C40" s="7">
        <v>797.82649141961247</v>
      </c>
      <c r="D40" s="7">
        <v>13606.010505867358</v>
      </c>
      <c r="E40" s="7">
        <v>11.248063968627093</v>
      </c>
      <c r="F40" s="7">
        <v>330.89702204768724</v>
      </c>
      <c r="G40" s="7">
        <v>342.14508601631434</v>
      </c>
      <c r="H40" s="7">
        <v>13263.865419851045</v>
      </c>
    </row>
    <row r="41" spans="1:8" ht="13.5" thickBot="1" x14ac:dyDescent="0.25">
      <c r="A41" s="6">
        <v>2025</v>
      </c>
      <c r="B41" s="7">
        <v>13000.478070342409</v>
      </c>
      <c r="C41" s="7">
        <v>806.86230665091205</v>
      </c>
      <c r="D41" s="7">
        <v>13807.340376993321</v>
      </c>
      <c r="E41" s="7">
        <v>11.142350476024546</v>
      </c>
      <c r="F41" s="7">
        <v>382.11217844589584</v>
      </c>
      <c r="G41" s="7">
        <v>393.25452892192038</v>
      </c>
      <c r="H41" s="7">
        <v>13414.085848071401</v>
      </c>
    </row>
    <row r="42" spans="1:8" ht="13.5" thickBot="1" x14ac:dyDescent="0.25">
      <c r="A42" s="6">
        <v>2026</v>
      </c>
      <c r="B42" s="7">
        <v>13194.299325862719</v>
      </c>
      <c r="C42" s="7">
        <v>815.37604624646463</v>
      </c>
      <c r="D42" s="7">
        <v>14009.675372109185</v>
      </c>
      <c r="E42" s="7">
        <v>11.037513379035147</v>
      </c>
      <c r="F42" s="7">
        <v>443.01108988268584</v>
      </c>
      <c r="G42" s="7">
        <v>454.04860326172098</v>
      </c>
      <c r="H42" s="7">
        <v>13555.626768847464</v>
      </c>
    </row>
    <row r="43" spans="1:8" ht="14.1" customHeight="1" x14ac:dyDescent="0.2">
      <c r="A43" s="4"/>
    </row>
    <row r="44" spans="1:8" ht="15.75" x14ac:dyDescent="0.25">
      <c r="A44" s="21" t="s">
        <v>25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8" t="s">
        <v>26</v>
      </c>
      <c r="B45" s="13">
        <f>EXP((LN(B16/B6)/10))-1</f>
        <v>1.3419819288661872E-2</v>
      </c>
      <c r="C45" s="13">
        <f t="shared" ref="C45:H45" si="0">EXP((LN(C16/C6)/10))-1</f>
        <v>1.3378357502007887E-2</v>
      </c>
      <c r="D45" s="13">
        <f t="shared" si="0"/>
        <v>1.3417325778102063E-2</v>
      </c>
      <c r="E45" s="14" t="s">
        <v>61</v>
      </c>
      <c r="F45" s="14" t="s">
        <v>61</v>
      </c>
      <c r="G45" s="14" t="s">
        <v>61</v>
      </c>
      <c r="H45" s="13">
        <f t="shared" si="0"/>
        <v>1.3378357502008109E-2</v>
      </c>
    </row>
    <row r="46" spans="1:8" x14ac:dyDescent="0.2">
      <c r="A46" s="8" t="s">
        <v>27</v>
      </c>
      <c r="B46" s="13">
        <f>EXP((LN(B29/B16)/13))-1</f>
        <v>7.7992882541755293E-3</v>
      </c>
      <c r="C46" s="13">
        <f t="shared" ref="C46:H46" si="1">EXP((LN(C29/C16)/13))-1</f>
        <v>7.1122900758933127E-3</v>
      </c>
      <c r="D46" s="13">
        <f t="shared" si="1"/>
        <v>7.7581393922516728E-3</v>
      </c>
      <c r="E46" s="14" t="s">
        <v>61</v>
      </c>
      <c r="F46" s="13">
        <f t="shared" si="1"/>
        <v>0.27953358364549552</v>
      </c>
      <c r="G46" s="13">
        <f t="shared" si="1"/>
        <v>0.2806691429890853</v>
      </c>
      <c r="H46" s="13">
        <f t="shared" si="1"/>
        <v>7.1122900758933127E-3</v>
      </c>
    </row>
    <row r="47" spans="1:8" x14ac:dyDescent="0.2">
      <c r="A47" s="8" t="s">
        <v>28</v>
      </c>
      <c r="B47" s="13">
        <f>EXP((LN(B31/B29)/2))-1</f>
        <v>1.7842235260579153E-2</v>
      </c>
      <c r="C47" s="13">
        <f t="shared" ref="C47:H47" si="2">EXP((LN(C31/C29)/2))-1</f>
        <v>1.5599091618096139E-2</v>
      </c>
      <c r="D47" s="13">
        <f t="shared" si="2"/>
        <v>1.7708619195710318E-2</v>
      </c>
      <c r="E47" s="13">
        <f t="shared" si="2"/>
        <v>2.0022413195464797</v>
      </c>
      <c r="F47" s="13">
        <f t="shared" si="2"/>
        <v>0.19946289133743944</v>
      </c>
      <c r="G47" s="13">
        <f t="shared" si="2"/>
        <v>0.23513653009176916</v>
      </c>
      <c r="H47" s="13">
        <f t="shared" si="2"/>
        <v>1.5599091618096139E-2</v>
      </c>
    </row>
    <row r="48" spans="1:8" x14ac:dyDescent="0.2">
      <c r="A48" s="8" t="s">
        <v>60</v>
      </c>
      <c r="B48" s="13">
        <f>EXP((LN(B42/B29)/13))-1</f>
        <v>1.7246980336063755E-2</v>
      </c>
      <c r="C48" s="13">
        <f t="shared" ref="C48:H48" si="3">EXP((LN(C42/C29)/13))-1</f>
        <v>1.5234471067729904E-2</v>
      </c>
      <c r="D48" s="13">
        <f t="shared" si="3"/>
        <v>1.7128309130736818E-2</v>
      </c>
      <c r="E48" s="13">
        <f t="shared" si="3"/>
        <v>0.1925858509547298</v>
      </c>
      <c r="F48" s="13">
        <f t="shared" si="3"/>
        <v>0.1244703810953629</v>
      </c>
      <c r="G48" s="13">
        <f t="shared" si="3"/>
        <v>0.12560210969791497</v>
      </c>
      <c r="H48" s="13">
        <f t="shared" si="3"/>
        <v>1.5234471067729904E-2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2037.897083410737</v>
      </c>
      <c r="C6" s="7">
        <v>156.10291658926258</v>
      </c>
      <c r="D6" s="7">
        <v>2193.9999999999995</v>
      </c>
      <c r="E6" s="7">
        <v>0</v>
      </c>
      <c r="F6" s="7">
        <v>0</v>
      </c>
      <c r="G6" s="7">
        <v>0</v>
      </c>
      <c r="H6" s="7">
        <v>2193.9999999999995</v>
      </c>
      <c r="I6" s="10">
        <v>46.268706646978281</v>
      </c>
    </row>
    <row r="7" spans="1:11" ht="13.5" thickBot="1" x14ac:dyDescent="0.25">
      <c r="A7" s="6">
        <v>1991</v>
      </c>
      <c r="B7" s="7">
        <v>2011.8892810700354</v>
      </c>
      <c r="C7" s="7">
        <v>154.11071892996461</v>
      </c>
      <c r="D7" s="7">
        <v>2166</v>
      </c>
      <c r="E7" s="7">
        <v>0</v>
      </c>
      <c r="F7" s="7">
        <v>0</v>
      </c>
      <c r="G7" s="7">
        <v>0</v>
      </c>
      <c r="H7" s="7">
        <v>2166</v>
      </c>
      <c r="I7" s="10">
        <v>46.819794153648957</v>
      </c>
    </row>
    <row r="8" spans="1:11" ht="13.5" thickBot="1" x14ac:dyDescent="0.25">
      <c r="A8" s="6">
        <v>1992</v>
      </c>
      <c r="B8" s="7">
        <v>1953.3720684159171</v>
      </c>
      <c r="C8" s="7">
        <v>149.6279315840834</v>
      </c>
      <c r="D8" s="7">
        <v>2103.0000000000005</v>
      </c>
      <c r="E8" s="7">
        <v>0</v>
      </c>
      <c r="F8" s="7">
        <v>4.8153599999999994E-3</v>
      </c>
      <c r="G8" s="7">
        <v>4.8153599999999994E-3</v>
      </c>
      <c r="H8" s="7">
        <v>2102.9951846400004</v>
      </c>
      <c r="I8" s="10">
        <v>49.070697863594667</v>
      </c>
    </row>
    <row r="9" spans="1:11" ht="13.5" thickBot="1" x14ac:dyDescent="0.25">
      <c r="A9" s="6">
        <v>1993</v>
      </c>
      <c r="B9" s="7">
        <v>1992.3837685008452</v>
      </c>
      <c r="C9" s="7">
        <v>152.61623149915476</v>
      </c>
      <c r="D9" s="7">
        <v>2145</v>
      </c>
      <c r="E9" s="7">
        <v>0</v>
      </c>
      <c r="F9" s="7">
        <v>4.7672063999999997E-3</v>
      </c>
      <c r="G9" s="7">
        <v>4.7672063999999997E-3</v>
      </c>
      <c r="H9" s="7">
        <v>2144.9952327935998</v>
      </c>
      <c r="I9" s="10">
        <v>47.761510199755165</v>
      </c>
    </row>
    <row r="10" spans="1:11" ht="13.5" thickBot="1" x14ac:dyDescent="0.25">
      <c r="A10" s="6">
        <v>1994</v>
      </c>
      <c r="B10" s="7">
        <v>1898.5925053249512</v>
      </c>
      <c r="C10" s="7">
        <v>145.40749467504907</v>
      </c>
      <c r="D10" s="7">
        <v>2044.0000000000002</v>
      </c>
      <c r="E10" s="7">
        <v>0</v>
      </c>
      <c r="F10" s="7">
        <v>0.32233985433599999</v>
      </c>
      <c r="G10" s="7">
        <v>0.32233985433599999</v>
      </c>
      <c r="H10" s="7">
        <v>2043.6776601456643</v>
      </c>
      <c r="I10" s="10">
        <v>50.031745351996847</v>
      </c>
    </row>
    <row r="11" spans="1:11" ht="13.5" thickBot="1" x14ac:dyDescent="0.25">
      <c r="A11" s="6">
        <v>1995</v>
      </c>
      <c r="B11" s="7">
        <v>2064.8666310864442</v>
      </c>
      <c r="C11" s="7">
        <v>158.13336891355584</v>
      </c>
      <c r="D11" s="7">
        <v>2223</v>
      </c>
      <c r="E11" s="7">
        <v>0</v>
      </c>
      <c r="F11" s="7">
        <v>0.46233717579264</v>
      </c>
      <c r="G11" s="7">
        <v>0.46233717579264</v>
      </c>
      <c r="H11" s="7">
        <v>2222.5376628242075</v>
      </c>
      <c r="I11" s="10">
        <v>46.220316516949197</v>
      </c>
    </row>
    <row r="12" spans="1:11" ht="13.5" thickBot="1" x14ac:dyDescent="0.25">
      <c r="A12" s="6">
        <v>1996</v>
      </c>
      <c r="B12" s="7">
        <v>2204.2073492128561</v>
      </c>
      <c r="C12" s="7">
        <v>168.79265078714297</v>
      </c>
      <c r="D12" s="7">
        <v>2372.9999999999991</v>
      </c>
      <c r="E12" s="7">
        <v>0</v>
      </c>
      <c r="F12" s="7">
        <v>0.64793945903471406</v>
      </c>
      <c r="G12" s="7">
        <v>0.64793945903471406</v>
      </c>
      <c r="H12" s="7">
        <v>2372.3520605409644</v>
      </c>
      <c r="I12" s="10">
        <v>45.080630959790248</v>
      </c>
    </row>
    <row r="13" spans="1:11" ht="13.5" thickBot="1" x14ac:dyDescent="0.25">
      <c r="A13" s="6">
        <v>1997</v>
      </c>
      <c r="B13" s="7">
        <v>2268.306332034635</v>
      </c>
      <c r="C13" s="7">
        <v>173.69366796536497</v>
      </c>
      <c r="D13" s="7">
        <v>2442</v>
      </c>
      <c r="E13" s="7">
        <v>0</v>
      </c>
      <c r="F13" s="7">
        <v>0.76497478444436695</v>
      </c>
      <c r="G13" s="7">
        <v>0.76497478444436695</v>
      </c>
      <c r="H13" s="7">
        <v>2441.2350252155557</v>
      </c>
      <c r="I13" s="10">
        <v>44.810323065536743</v>
      </c>
    </row>
    <row r="14" spans="1:11" ht="13.5" thickBot="1" x14ac:dyDescent="0.25">
      <c r="A14" s="6">
        <v>1998</v>
      </c>
      <c r="B14" s="7">
        <v>2419.7125422554609</v>
      </c>
      <c r="C14" s="7">
        <v>185.2874577445391</v>
      </c>
      <c r="D14" s="7">
        <v>2605</v>
      </c>
      <c r="E14" s="7">
        <v>0</v>
      </c>
      <c r="F14" s="7">
        <v>0.81622705259992301</v>
      </c>
      <c r="G14" s="7">
        <v>0.81622705259992301</v>
      </c>
      <c r="H14" s="7">
        <v>2604.1837729474</v>
      </c>
      <c r="I14" s="10">
        <v>42.550414336396443</v>
      </c>
    </row>
    <row r="15" spans="1:11" ht="13.5" thickBot="1" x14ac:dyDescent="0.25">
      <c r="A15" s="6">
        <v>1999</v>
      </c>
      <c r="B15" s="7">
        <v>2562.7610119855694</v>
      </c>
      <c r="C15" s="7">
        <v>196.23898801443056</v>
      </c>
      <c r="D15" s="7">
        <v>2759</v>
      </c>
      <c r="E15" s="7">
        <v>0</v>
      </c>
      <c r="F15" s="7">
        <v>0.89432772407392402</v>
      </c>
      <c r="G15" s="7">
        <v>0.89432772407392402</v>
      </c>
      <c r="H15" s="7">
        <v>2758.1056722759263</v>
      </c>
      <c r="I15" s="10">
        <v>41.07139346861517</v>
      </c>
    </row>
    <row r="16" spans="1:11" ht="13.5" thickBot="1" x14ac:dyDescent="0.25">
      <c r="A16" s="6">
        <v>2000</v>
      </c>
      <c r="B16" s="7">
        <v>2496.8240106879816</v>
      </c>
      <c r="C16" s="7">
        <v>191.17598931201792</v>
      </c>
      <c r="D16" s="7">
        <v>2687.9999999999995</v>
      </c>
      <c r="E16" s="7">
        <v>0</v>
      </c>
      <c r="F16" s="7">
        <v>1.0539152308331841</v>
      </c>
      <c r="G16" s="7">
        <v>1.0539152308331841</v>
      </c>
      <c r="H16" s="7">
        <v>2686.9460847691662</v>
      </c>
      <c r="I16" s="10">
        <v>43.150047698707105</v>
      </c>
    </row>
    <row r="17" spans="1:9" ht="13.5" thickBot="1" x14ac:dyDescent="0.25">
      <c r="A17" s="6">
        <v>2001</v>
      </c>
      <c r="B17" s="7">
        <v>2308.3043207857199</v>
      </c>
      <c r="C17" s="7">
        <v>176.69567930427957</v>
      </c>
      <c r="D17" s="7">
        <v>2485.0000000899995</v>
      </c>
      <c r="E17" s="7">
        <v>0</v>
      </c>
      <c r="F17" s="7">
        <v>1.572214985724856</v>
      </c>
      <c r="G17" s="7">
        <v>1.572214985724856</v>
      </c>
      <c r="H17" s="7">
        <v>2483.4277851042748</v>
      </c>
      <c r="I17" s="10">
        <v>45.527413676304626</v>
      </c>
    </row>
    <row r="18" spans="1:9" ht="13.5" thickBot="1" x14ac:dyDescent="0.25">
      <c r="A18" s="6">
        <v>2002</v>
      </c>
      <c r="B18" s="7">
        <v>2581.4317180512862</v>
      </c>
      <c r="C18" s="7">
        <v>197.5682823708139</v>
      </c>
      <c r="D18" s="7">
        <v>2779.0000004221001</v>
      </c>
      <c r="E18" s="7">
        <v>0</v>
      </c>
      <c r="F18" s="7">
        <v>2.2113215654676011</v>
      </c>
      <c r="G18" s="7">
        <v>2.2113215654676011</v>
      </c>
      <c r="H18" s="7">
        <v>2776.7886788566325</v>
      </c>
      <c r="I18" s="10">
        <v>41.443836435263769</v>
      </c>
    </row>
    <row r="19" spans="1:9" ht="13.5" thickBot="1" x14ac:dyDescent="0.25">
      <c r="A19" s="6">
        <v>2003</v>
      </c>
      <c r="B19" s="7">
        <v>2609.3117561505346</v>
      </c>
      <c r="C19" s="7">
        <v>199.68644824084458</v>
      </c>
      <c r="D19" s="7">
        <v>2808.9982043913792</v>
      </c>
      <c r="E19" s="7">
        <v>0</v>
      </c>
      <c r="F19" s="7">
        <v>2.439063711312929</v>
      </c>
      <c r="G19" s="7">
        <v>2.439063711312929</v>
      </c>
      <c r="H19" s="7">
        <v>2806.5591406800663</v>
      </c>
      <c r="I19" s="10">
        <v>42.942113335355444</v>
      </c>
    </row>
    <row r="20" spans="1:9" ht="13.5" thickBot="1" x14ac:dyDescent="0.25">
      <c r="A20" s="6">
        <v>2004</v>
      </c>
      <c r="B20" s="7">
        <v>2482.0931631274166</v>
      </c>
      <c r="C20" s="7">
        <v>189.90505931004873</v>
      </c>
      <c r="D20" s="7">
        <v>2671.9982224374653</v>
      </c>
      <c r="E20" s="7">
        <v>0</v>
      </c>
      <c r="F20" s="7">
        <v>2.9148431528894609</v>
      </c>
      <c r="G20" s="7">
        <v>2.9148431528894609</v>
      </c>
      <c r="H20" s="7">
        <v>2669.083379284576</v>
      </c>
      <c r="I20" s="10">
        <v>46.178659124396738</v>
      </c>
    </row>
    <row r="21" spans="1:9" ht="13.5" thickBot="1" x14ac:dyDescent="0.25">
      <c r="A21" s="6">
        <v>2005</v>
      </c>
      <c r="B21" s="7">
        <v>2748.7013492782748</v>
      </c>
      <c r="C21" s="7">
        <v>210.29689093481511</v>
      </c>
      <c r="D21" s="7">
        <v>2958.99824021309</v>
      </c>
      <c r="E21" s="7">
        <v>0</v>
      </c>
      <c r="F21" s="7">
        <v>3.3111281971382098</v>
      </c>
      <c r="G21" s="7">
        <v>3.3111281971382098</v>
      </c>
      <c r="H21" s="7">
        <v>2955.6871120159517</v>
      </c>
      <c r="I21" s="10">
        <v>43.245932961856738</v>
      </c>
    </row>
    <row r="22" spans="1:9" ht="13.5" thickBot="1" x14ac:dyDescent="0.25">
      <c r="A22" s="6">
        <v>2006</v>
      </c>
      <c r="B22" s="7">
        <v>3047.0027232162679</v>
      </c>
      <c r="C22" s="7">
        <v>233.12041444767601</v>
      </c>
      <c r="D22" s="7">
        <v>3280.1231376639439</v>
      </c>
      <c r="E22" s="7">
        <v>0.21025756332831458</v>
      </c>
      <c r="F22" s="7">
        <v>3.4450185553407415</v>
      </c>
      <c r="G22" s="7">
        <v>3.6552761186690561</v>
      </c>
      <c r="H22" s="7">
        <v>3276.4678615452749</v>
      </c>
      <c r="I22" s="10">
        <v>39.829126740350986</v>
      </c>
    </row>
    <row r="23" spans="1:9" ht="13.5" thickBot="1" x14ac:dyDescent="0.25">
      <c r="A23" s="6">
        <v>2007</v>
      </c>
      <c r="B23" s="7">
        <v>2878.8421527218607</v>
      </c>
      <c r="C23" s="7">
        <v>220.24404236544387</v>
      </c>
      <c r="D23" s="7">
        <v>3099.0861950873045</v>
      </c>
      <c r="E23" s="7">
        <v>0.11147000000000018</v>
      </c>
      <c r="F23" s="7">
        <v>3.4820878727252285</v>
      </c>
      <c r="G23" s="7">
        <v>3.5935578727252286</v>
      </c>
      <c r="H23" s="7">
        <v>3095.4926372145792</v>
      </c>
      <c r="I23" s="10">
        <v>42.597597822936251</v>
      </c>
    </row>
    <row r="24" spans="1:9" ht="13.5" thickBot="1" x14ac:dyDescent="0.25">
      <c r="A24" s="6">
        <v>2008</v>
      </c>
      <c r="B24" s="7">
        <v>2866.8232850461227</v>
      </c>
      <c r="C24" s="7">
        <v>219.23100729030966</v>
      </c>
      <c r="D24" s="7">
        <v>3086.0542923364324</v>
      </c>
      <c r="E24" s="7">
        <v>7.099999999999973E-2</v>
      </c>
      <c r="F24" s="7">
        <v>4.7286911778438778</v>
      </c>
      <c r="G24" s="7">
        <v>4.7996911778438776</v>
      </c>
      <c r="H24" s="7">
        <v>3081.2546011585887</v>
      </c>
      <c r="I24" s="10">
        <v>43.12922892079478</v>
      </c>
    </row>
    <row r="25" spans="1:9" ht="13.5" thickBot="1" x14ac:dyDescent="0.25">
      <c r="A25" s="6">
        <v>2009</v>
      </c>
      <c r="B25" s="7">
        <v>2645.948354421665</v>
      </c>
      <c r="C25" s="7">
        <v>202.1121149914029</v>
      </c>
      <c r="D25" s="7">
        <v>2848.0604694130679</v>
      </c>
      <c r="E25" s="7">
        <v>0.12996617922361775</v>
      </c>
      <c r="F25" s="7">
        <v>7.2790280413621486</v>
      </c>
      <c r="G25" s="7">
        <v>7.4089942205857664</v>
      </c>
      <c r="H25" s="7">
        <v>2840.6514751924824</v>
      </c>
      <c r="I25" s="10">
        <v>45.785363359860298</v>
      </c>
    </row>
    <row r="26" spans="1:9" ht="13.5" thickBot="1" x14ac:dyDescent="0.25">
      <c r="A26" s="6">
        <v>2010</v>
      </c>
      <c r="B26" s="7">
        <v>2778.4209155993576</v>
      </c>
      <c r="C26" s="7">
        <v>211.67541071958021</v>
      </c>
      <c r="D26" s="7">
        <v>2990.0963263189378</v>
      </c>
      <c r="E26" s="7">
        <v>0.17617756332831469</v>
      </c>
      <c r="F26" s="7">
        <v>14.858175117225475</v>
      </c>
      <c r="G26" s="7">
        <v>15.034352680553789</v>
      </c>
      <c r="H26" s="7">
        <v>2975.0619736383842</v>
      </c>
      <c r="I26" s="10">
        <v>42.023152614867598</v>
      </c>
    </row>
    <row r="27" spans="1:9" ht="13.5" thickBot="1" x14ac:dyDescent="0.25">
      <c r="A27" s="6">
        <v>2011</v>
      </c>
      <c r="B27" s="7">
        <v>2657.4849855543921</v>
      </c>
      <c r="C27" s="7">
        <v>202.06576258591849</v>
      </c>
      <c r="D27" s="7">
        <v>2859.5507481403106</v>
      </c>
      <c r="E27" s="7">
        <v>0.16395477425748339</v>
      </c>
      <c r="F27" s="7">
        <v>19.386793366053222</v>
      </c>
      <c r="G27" s="7">
        <v>19.550748140310706</v>
      </c>
      <c r="H27" s="7">
        <v>2840</v>
      </c>
      <c r="I27" s="10">
        <v>44.731170060196796</v>
      </c>
    </row>
    <row r="28" spans="1:9" ht="13.5" thickBot="1" x14ac:dyDescent="0.25">
      <c r="A28" s="6">
        <v>2012</v>
      </c>
      <c r="B28" s="7">
        <v>2766.8020960330882</v>
      </c>
      <c r="C28" s="7">
        <v>210.10570313951303</v>
      </c>
      <c r="D28" s="7">
        <v>2976.9077991726012</v>
      </c>
      <c r="E28" s="7">
        <v>0.16807374020953603</v>
      </c>
      <c r="F28" s="7">
        <v>23.739725432392699</v>
      </c>
      <c r="G28" s="7">
        <v>23.907799172602235</v>
      </c>
      <c r="H28" s="7">
        <v>2952.9999999999991</v>
      </c>
      <c r="I28" s="10">
        <v>43.268222027224098</v>
      </c>
    </row>
    <row r="29" spans="1:9" ht="13.5" thickBot="1" x14ac:dyDescent="0.25">
      <c r="A29" s="6">
        <v>2013</v>
      </c>
      <c r="B29" s="7">
        <v>2791.9250991662498</v>
      </c>
      <c r="C29" s="7">
        <v>213.44744572243985</v>
      </c>
      <c r="D29" s="7">
        <v>3005.3725448886898</v>
      </c>
      <c r="E29" s="7">
        <v>0.17857596615409932</v>
      </c>
      <c r="F29" s="7">
        <v>25.579928178068794</v>
      </c>
      <c r="G29" s="7">
        <v>25.758504144222893</v>
      </c>
      <c r="H29" s="7">
        <v>2979.6140407444664</v>
      </c>
      <c r="I29" s="10">
        <v>42.667074463302797</v>
      </c>
    </row>
    <row r="30" spans="1:9" ht="13.5" thickBot="1" x14ac:dyDescent="0.25">
      <c r="A30" s="6">
        <v>2014</v>
      </c>
      <c r="B30" s="7">
        <v>2715.5512876432108</v>
      </c>
      <c r="C30" s="7">
        <v>207.56400567545734</v>
      </c>
      <c r="D30" s="7">
        <v>2923.1152933186681</v>
      </c>
      <c r="E30" s="7">
        <v>0.17867087482810717</v>
      </c>
      <c r="F30" s="7">
        <v>27.645785443947435</v>
      </c>
      <c r="G30" s="7">
        <v>27.824456318775542</v>
      </c>
      <c r="H30" s="7">
        <v>2895.2908369998927</v>
      </c>
      <c r="I30" s="10">
        <v>44.19014853485195</v>
      </c>
    </row>
    <row r="31" spans="1:9" ht="13.5" thickBot="1" x14ac:dyDescent="0.25">
      <c r="A31" s="6">
        <v>2015</v>
      </c>
      <c r="B31" s="7">
        <v>2765.6103046170078</v>
      </c>
      <c r="C31" s="7">
        <v>211.35470639702334</v>
      </c>
      <c r="D31" s="7">
        <v>2976.965011014031</v>
      </c>
      <c r="E31" s="7">
        <v>1.4366839186448424</v>
      </c>
      <c r="F31" s="7">
        <v>29.114079400580607</v>
      </c>
      <c r="G31" s="7">
        <v>30.55076331922545</v>
      </c>
      <c r="H31" s="7">
        <v>2946.4142476948055</v>
      </c>
      <c r="I31" s="10">
        <v>44.504474719591663</v>
      </c>
    </row>
    <row r="32" spans="1:9" ht="13.5" thickBot="1" x14ac:dyDescent="0.25">
      <c r="A32" s="6">
        <v>2016</v>
      </c>
      <c r="B32" s="7">
        <v>2798.9797469696355</v>
      </c>
      <c r="C32" s="7">
        <v>213.87807254000691</v>
      </c>
      <c r="D32" s="7">
        <v>3012.8578195096425</v>
      </c>
      <c r="E32" s="7">
        <v>1.4368876046907708</v>
      </c>
      <c r="F32" s="7">
        <v>31.150403227152911</v>
      </c>
      <c r="G32" s="7">
        <v>32.587290831843681</v>
      </c>
      <c r="H32" s="7">
        <v>2980.2705286777987</v>
      </c>
      <c r="I32" s="10">
        <v>44.643686685714776</v>
      </c>
    </row>
    <row r="33" spans="1:9" ht="13.5" thickBot="1" x14ac:dyDescent="0.25">
      <c r="A33" s="6">
        <v>2017</v>
      </c>
      <c r="B33" s="7">
        <v>2838.0094484454398</v>
      </c>
      <c r="C33" s="7">
        <v>216.86208191943913</v>
      </c>
      <c r="D33" s="7">
        <v>3054.8715303648792</v>
      </c>
      <c r="E33" s="7">
        <v>1.437086659570582</v>
      </c>
      <c r="F33" s="7">
        <v>31.502705114211025</v>
      </c>
      <c r="G33" s="7">
        <v>32.939791773781607</v>
      </c>
      <c r="H33" s="7">
        <v>3021.9317385910977</v>
      </c>
      <c r="I33" s="10">
        <v>44.996368460883623</v>
      </c>
    </row>
    <row r="34" spans="1:9" ht="13.5" thickBot="1" x14ac:dyDescent="0.25">
      <c r="A34" s="6">
        <v>2018</v>
      </c>
      <c r="B34" s="7">
        <v>2896.6805176175426</v>
      </c>
      <c r="C34" s="7">
        <v>221.34710429278388</v>
      </c>
      <c r="D34" s="7">
        <v>3118.0276219103266</v>
      </c>
      <c r="E34" s="7">
        <v>1.4373169113678941</v>
      </c>
      <c r="F34" s="7">
        <v>32.073713309270239</v>
      </c>
      <c r="G34" s="7">
        <v>33.511030220638133</v>
      </c>
      <c r="H34" s="7">
        <v>3084.5165916896885</v>
      </c>
      <c r="I34" s="10">
        <v>44.902741346790734</v>
      </c>
    </row>
    <row r="35" spans="1:9" ht="13.5" thickBot="1" x14ac:dyDescent="0.25">
      <c r="A35" s="6">
        <v>2019</v>
      </c>
      <c r="B35" s="7">
        <v>2944.7583958001237</v>
      </c>
      <c r="C35" s="7">
        <v>225.01611804802084</v>
      </c>
      <c r="D35" s="7">
        <v>3169.7745138481446</v>
      </c>
      <c r="E35" s="7">
        <v>1.4375623692455122</v>
      </c>
      <c r="F35" s="7">
        <v>32.92904546897725</v>
      </c>
      <c r="G35" s="7">
        <v>34.366607838222762</v>
      </c>
      <c r="H35" s="7">
        <v>3135.407906009922</v>
      </c>
      <c r="I35" s="10">
        <v>44.906876692243657</v>
      </c>
    </row>
    <row r="36" spans="1:9" ht="13.5" thickBot="1" x14ac:dyDescent="0.25">
      <c r="A36" s="6">
        <v>2020</v>
      </c>
      <c r="B36" s="7">
        <v>2999.4038939732518</v>
      </c>
      <c r="C36" s="7">
        <v>229.17336431112605</v>
      </c>
      <c r="D36" s="7">
        <v>3228.5772582843779</v>
      </c>
      <c r="E36" s="7">
        <v>1.4378321100605049</v>
      </c>
      <c r="F36" s="7">
        <v>34.708086796325787</v>
      </c>
      <c r="G36" s="7">
        <v>36.145918906386292</v>
      </c>
      <c r="H36" s="7">
        <v>3192.4313393779917</v>
      </c>
      <c r="I36" s="10">
        <v>44.85039402204945</v>
      </c>
    </row>
    <row r="37" spans="1:9" ht="13.5" thickBot="1" x14ac:dyDescent="0.25">
      <c r="A37" s="6">
        <v>2021</v>
      </c>
      <c r="B37" s="7">
        <v>3052.33772711859</v>
      </c>
      <c r="C37" s="7">
        <v>233.1899420727722</v>
      </c>
      <c r="D37" s="7">
        <v>3285.5276691913623</v>
      </c>
      <c r="E37" s="7">
        <v>1.4380783002399511</v>
      </c>
      <c r="F37" s="7">
        <v>37.081623786210471</v>
      </c>
      <c r="G37" s="7">
        <v>38.519702086450422</v>
      </c>
      <c r="H37" s="7">
        <v>3247.007967104912</v>
      </c>
      <c r="I37" s="10">
        <v>44.791899695473347</v>
      </c>
    </row>
    <row r="38" spans="1:9" ht="13.5" thickBot="1" x14ac:dyDescent="0.25">
      <c r="A38" s="6">
        <v>2022</v>
      </c>
      <c r="B38" s="7">
        <v>3104.9801437446486</v>
      </c>
      <c r="C38" s="7">
        <v>237.17353632682324</v>
      </c>
      <c r="D38" s="7">
        <v>3342.1536800714716</v>
      </c>
      <c r="E38" s="7">
        <v>1.4383243654707485</v>
      </c>
      <c r="F38" s="7">
        <v>40.11844659606728</v>
      </c>
      <c r="G38" s="7">
        <v>41.556770961538028</v>
      </c>
      <c r="H38" s="7">
        <v>3300.5969091099337</v>
      </c>
      <c r="I38" s="10">
        <v>44.724869422962172</v>
      </c>
    </row>
    <row r="39" spans="1:9" ht="13.5" thickBot="1" x14ac:dyDescent="0.25">
      <c r="A39" s="6">
        <v>2023</v>
      </c>
      <c r="B39" s="7">
        <v>3154.6227269995502</v>
      </c>
      <c r="C39" s="7">
        <v>240.9158662955185</v>
      </c>
      <c r="D39" s="7">
        <v>3395.5385932950685</v>
      </c>
      <c r="E39" s="7">
        <v>1.4385324383985392</v>
      </c>
      <c r="F39" s="7">
        <v>43.86936432739661</v>
      </c>
      <c r="G39" s="7">
        <v>45.307896765795149</v>
      </c>
      <c r="H39" s="7">
        <v>3350.2306965292737</v>
      </c>
      <c r="I39" s="10">
        <v>44.640487816061231</v>
      </c>
    </row>
    <row r="40" spans="1:9" ht="13.5" thickBot="1" x14ac:dyDescent="0.25">
      <c r="A40" s="6">
        <v>2024</v>
      </c>
      <c r="B40" s="7">
        <v>3203.9348621336076</v>
      </c>
      <c r="C40" s="7">
        <v>244.62021642778828</v>
      </c>
      <c r="D40" s="7">
        <v>3448.5550785613959</v>
      </c>
      <c r="E40" s="7">
        <v>1.43870002357923</v>
      </c>
      <c r="F40" s="7">
        <v>48.408445299584379</v>
      </c>
      <c r="G40" s="7">
        <v>49.847145323163609</v>
      </c>
      <c r="H40" s="7">
        <v>3398.7079332382318</v>
      </c>
      <c r="I40" s="10">
        <v>44.55045616903606</v>
      </c>
    </row>
    <row r="41" spans="1:9" ht="13.5" thickBot="1" x14ac:dyDescent="0.25">
      <c r="A41" s="6">
        <v>2025</v>
      </c>
      <c r="B41" s="7">
        <v>3251.6503763290834</v>
      </c>
      <c r="C41" s="7">
        <v>248.19190361880135</v>
      </c>
      <c r="D41" s="7">
        <v>3499.8422799478849</v>
      </c>
      <c r="E41" s="7">
        <v>1.4388441466156721</v>
      </c>
      <c r="F41" s="7">
        <v>53.592218833324715</v>
      </c>
      <c r="G41" s="7">
        <v>55.031062979940387</v>
      </c>
      <c r="H41" s="7">
        <v>3444.8112169679439</v>
      </c>
      <c r="I41" s="10">
        <v>44.452024867962045</v>
      </c>
    </row>
    <row r="42" spans="1:9" ht="13.5" thickBot="1" x14ac:dyDescent="0.25">
      <c r="A42" s="6">
        <v>2026</v>
      </c>
      <c r="B42" s="7">
        <v>3299.9915521824505</v>
      </c>
      <c r="C42" s="7">
        <v>251.79401055756972</v>
      </c>
      <c r="D42" s="7">
        <v>3551.7855627400204</v>
      </c>
      <c r="E42" s="7">
        <v>1.438960132199405</v>
      </c>
      <c r="F42" s="7">
        <v>59.865171053820525</v>
      </c>
      <c r="G42" s="7">
        <v>61.30413118601993</v>
      </c>
      <c r="H42" s="7">
        <v>3490.4814315540002</v>
      </c>
      <c r="I42" s="10">
        <v>44.333310705795519</v>
      </c>
    </row>
    <row r="43" spans="1:9" x14ac:dyDescent="0.2">
      <c r="A43" s="22" t="s">
        <v>0</v>
      </c>
      <c r="B43" s="22"/>
      <c r="C43" s="22"/>
      <c r="D43" s="22"/>
      <c r="E43" s="22"/>
      <c r="F43" s="22"/>
      <c r="G43" s="22"/>
      <c r="H43" s="22"/>
      <c r="I43" s="22"/>
    </row>
    <row r="44" spans="1:9" ht="14.1" customHeight="1" x14ac:dyDescent="0.2">
      <c r="A44" s="22" t="s">
        <v>45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4"/>
    </row>
    <row r="46" spans="1:9" ht="15.75" x14ac:dyDescent="0.25">
      <c r="A46" s="21" t="s">
        <v>25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8" t="s">
        <v>26</v>
      </c>
      <c r="B47" s="13">
        <f>EXP((LN(B16/B6)/10))-1</f>
        <v>2.0517763092569474E-2</v>
      </c>
      <c r="C47" s="13">
        <f t="shared" ref="C47:I47" si="0">EXP((LN(C16/C6)/10))-1</f>
        <v>2.0474678615717945E-2</v>
      </c>
      <c r="D47" s="13">
        <f t="shared" si="0"/>
        <v>2.0514698176538282E-2</v>
      </c>
      <c r="E47" s="14" t="s">
        <v>61</v>
      </c>
      <c r="F47" s="14" t="s">
        <v>61</v>
      </c>
      <c r="G47" s="14" t="s">
        <v>61</v>
      </c>
      <c r="H47" s="13">
        <f t="shared" si="0"/>
        <v>2.0474678615717945E-2</v>
      </c>
      <c r="I47" s="13">
        <f t="shared" si="0"/>
        <v>-6.9539413984637255E-3</v>
      </c>
    </row>
    <row r="48" spans="1:9" x14ac:dyDescent="0.2">
      <c r="A48" s="8" t="s">
        <v>46</v>
      </c>
      <c r="B48" s="13">
        <f>EXP((LN(B29/B16)/13))-1</f>
        <v>8.6302453025102199E-3</v>
      </c>
      <c r="C48" s="13">
        <f t="shared" ref="C48:I48" si="1">EXP((LN(C29/C16)/13))-1</f>
        <v>8.5126616669100041E-3</v>
      </c>
      <c r="D48" s="13">
        <f t="shared" si="1"/>
        <v>8.6218879483517252E-3</v>
      </c>
      <c r="E48" s="14" t="s">
        <v>61</v>
      </c>
      <c r="F48" s="13">
        <f t="shared" si="1"/>
        <v>0.27804358450097033</v>
      </c>
      <c r="G48" s="13">
        <f t="shared" si="1"/>
        <v>0.27872770196140451</v>
      </c>
      <c r="H48" s="13">
        <f t="shared" si="1"/>
        <v>7.9846712235642769E-3</v>
      </c>
      <c r="I48" s="13">
        <f t="shared" si="1"/>
        <v>-8.6547064908448768E-4</v>
      </c>
    </row>
    <row r="49" spans="1:9" x14ac:dyDescent="0.2">
      <c r="A49" s="8" t="s">
        <v>47</v>
      </c>
      <c r="B49" s="13">
        <f>EXP((LN(B31/B29)/2))-1</f>
        <v>-4.7238184973885655E-3</v>
      </c>
      <c r="C49" s="13">
        <f t="shared" ref="C49:I49" si="2">EXP((LN(C31/C29)/2))-1</f>
        <v>-4.9143108045340833E-3</v>
      </c>
      <c r="D49" s="13">
        <f t="shared" si="2"/>
        <v>-4.7373464314428571E-3</v>
      </c>
      <c r="E49" s="13">
        <f t="shared" si="2"/>
        <v>1.8364106739868054</v>
      </c>
      <c r="F49" s="13">
        <f t="shared" si="2"/>
        <v>6.6846337628889252E-2</v>
      </c>
      <c r="G49" s="13">
        <f t="shared" si="2"/>
        <v>8.9057257144079749E-2</v>
      </c>
      <c r="H49" s="13">
        <f t="shared" si="2"/>
        <v>-5.5867625904352236E-3</v>
      </c>
      <c r="I49" s="13">
        <f t="shared" si="2"/>
        <v>2.1304879512384911E-2</v>
      </c>
    </row>
    <row r="50" spans="1:9" x14ac:dyDescent="0.2">
      <c r="A50" s="8" t="s">
        <v>64</v>
      </c>
      <c r="B50" s="13">
        <f>EXP((LN(B42/B29)/13))-1</f>
        <v>1.2943711683707448E-2</v>
      </c>
      <c r="C50" s="13">
        <f t="shared" ref="C50:I50" si="3">EXP((LN(C42/C29)/13))-1</f>
        <v>1.2790389899492327E-2</v>
      </c>
      <c r="D50" s="13">
        <f t="shared" si="3"/>
        <v>1.2932831652916033E-2</v>
      </c>
      <c r="E50" s="13">
        <f t="shared" si="3"/>
        <v>0.17411239615974305</v>
      </c>
      <c r="F50" s="13">
        <f t="shared" si="3"/>
        <v>6.7593109481745461E-2</v>
      </c>
      <c r="G50" s="13">
        <f t="shared" si="3"/>
        <v>6.8973290663079778E-2</v>
      </c>
      <c r="H50" s="13">
        <f t="shared" si="3"/>
        <v>1.2247150910545512E-2</v>
      </c>
      <c r="I50" s="13">
        <f t="shared" si="3"/>
        <v>2.9511766513714566E-3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2979.6140407444664</v>
      </c>
      <c r="C6" s="11">
        <v>1.044</v>
      </c>
      <c r="D6" s="7">
        <v>3110.7170585372228</v>
      </c>
      <c r="E6" s="11">
        <v>1.095</v>
      </c>
      <c r="F6" s="7">
        <v>3262.6773746151907</v>
      </c>
      <c r="G6" s="11">
        <v>1.1419999999999999</v>
      </c>
      <c r="H6" s="7">
        <v>3402.7192345301805</v>
      </c>
    </row>
    <row r="7" spans="1:11" ht="13.5" thickBot="1" x14ac:dyDescent="0.25">
      <c r="A7" s="6">
        <v>2014</v>
      </c>
      <c r="B7" s="7">
        <v>2895.2908369998927</v>
      </c>
      <c r="C7" s="11">
        <v>1.044</v>
      </c>
      <c r="D7" s="7">
        <v>3022.6836338278881</v>
      </c>
      <c r="E7" s="11">
        <v>1.095</v>
      </c>
      <c r="F7" s="7">
        <v>3170.3434665148825</v>
      </c>
      <c r="G7" s="11">
        <v>1.1419999999999999</v>
      </c>
      <c r="H7" s="7">
        <v>3306.4221358538771</v>
      </c>
    </row>
    <row r="8" spans="1:11" ht="13.5" thickBot="1" x14ac:dyDescent="0.25">
      <c r="A8" s="6">
        <v>2015</v>
      </c>
      <c r="B8" s="7">
        <v>2946.4142476948055</v>
      </c>
      <c r="C8" s="11">
        <v>1.044</v>
      </c>
      <c r="D8" s="7">
        <v>3076.0564745933771</v>
      </c>
      <c r="E8" s="11">
        <v>1.095</v>
      </c>
      <c r="F8" s="7">
        <v>3226.3236012258117</v>
      </c>
      <c r="G8" s="11">
        <v>1.1419999999999999</v>
      </c>
      <c r="H8" s="7">
        <v>3364.8050708674677</v>
      </c>
    </row>
    <row r="9" spans="1:11" ht="13.5" thickBot="1" x14ac:dyDescent="0.25">
      <c r="A9" s="6">
        <v>2016</v>
      </c>
      <c r="B9" s="7">
        <v>2980.2705286777987</v>
      </c>
      <c r="C9" s="11">
        <v>1.044</v>
      </c>
      <c r="D9" s="7">
        <v>3111.4024319396221</v>
      </c>
      <c r="E9" s="11">
        <v>1.095</v>
      </c>
      <c r="F9" s="7">
        <v>3263.3962289021893</v>
      </c>
      <c r="G9" s="11">
        <v>1.1419999999999999</v>
      </c>
      <c r="H9" s="7">
        <v>3403.4689437500456</v>
      </c>
    </row>
    <row r="10" spans="1:11" ht="13.5" thickBot="1" x14ac:dyDescent="0.25">
      <c r="A10" s="6">
        <v>2017</v>
      </c>
      <c r="B10" s="7">
        <v>3021.9317385910977</v>
      </c>
      <c r="C10" s="11">
        <v>1.044</v>
      </c>
      <c r="D10" s="7">
        <v>3154.8967350891062</v>
      </c>
      <c r="E10" s="11">
        <v>1.095</v>
      </c>
      <c r="F10" s="7">
        <v>3309.0152537572517</v>
      </c>
      <c r="G10" s="11">
        <v>1.1419999999999999</v>
      </c>
      <c r="H10" s="7">
        <v>3451.0460454710333</v>
      </c>
    </row>
    <row r="11" spans="1:11" ht="13.5" thickBot="1" x14ac:dyDescent="0.25">
      <c r="A11" s="6">
        <v>2018</v>
      </c>
      <c r="B11" s="7">
        <v>3084.5165916896885</v>
      </c>
      <c r="C11" s="11">
        <v>1.044</v>
      </c>
      <c r="D11" s="7">
        <v>3220.2353217240347</v>
      </c>
      <c r="E11" s="11">
        <v>1.095</v>
      </c>
      <c r="F11" s="7">
        <v>3377.5456679002091</v>
      </c>
      <c r="G11" s="11">
        <v>1.1419999999999999</v>
      </c>
      <c r="H11" s="7">
        <v>3522.517947709624</v>
      </c>
    </row>
    <row r="12" spans="1:11" ht="13.5" thickBot="1" x14ac:dyDescent="0.25">
      <c r="A12" s="6">
        <v>2019</v>
      </c>
      <c r="B12" s="7">
        <v>3135.407906009922</v>
      </c>
      <c r="C12" s="11">
        <v>1.044</v>
      </c>
      <c r="D12" s="7">
        <v>3273.3658538743589</v>
      </c>
      <c r="E12" s="11">
        <v>1.095</v>
      </c>
      <c r="F12" s="7">
        <v>3433.2716570808648</v>
      </c>
      <c r="G12" s="11">
        <v>1.1419999999999999</v>
      </c>
      <c r="H12" s="7">
        <v>3580.6358286633308</v>
      </c>
    </row>
    <row r="13" spans="1:11" ht="13.5" thickBot="1" x14ac:dyDescent="0.25">
      <c r="A13" s="6">
        <v>2020</v>
      </c>
      <c r="B13" s="7">
        <v>3192.4313393779917</v>
      </c>
      <c r="C13" s="11">
        <v>1.044</v>
      </c>
      <c r="D13" s="7">
        <v>3332.8983183106234</v>
      </c>
      <c r="E13" s="11">
        <v>1.095</v>
      </c>
      <c r="F13" s="7">
        <v>3495.7123166189008</v>
      </c>
      <c r="G13" s="11">
        <v>1.1419999999999999</v>
      </c>
      <c r="H13" s="7">
        <v>3645.7565895696662</v>
      </c>
    </row>
    <row r="14" spans="1:11" ht="13.5" thickBot="1" x14ac:dyDescent="0.25">
      <c r="A14" s="6">
        <v>2021</v>
      </c>
      <c r="B14" s="7">
        <v>3247.007967104912</v>
      </c>
      <c r="C14" s="11">
        <v>1.044</v>
      </c>
      <c r="D14" s="7">
        <v>3389.8763176575285</v>
      </c>
      <c r="E14" s="11">
        <v>1.095</v>
      </c>
      <c r="F14" s="7">
        <v>3555.4737239798787</v>
      </c>
      <c r="G14" s="11">
        <v>1.1419999999999999</v>
      </c>
      <c r="H14" s="7">
        <v>3708.083098433809</v>
      </c>
    </row>
    <row r="15" spans="1:11" ht="13.5" thickBot="1" x14ac:dyDescent="0.25">
      <c r="A15" s="6">
        <v>2022</v>
      </c>
      <c r="B15" s="7">
        <v>3300.5969091099337</v>
      </c>
      <c r="C15" s="11">
        <v>1.044</v>
      </c>
      <c r="D15" s="7">
        <v>3445.8231731107708</v>
      </c>
      <c r="E15" s="11">
        <v>1.095</v>
      </c>
      <c r="F15" s="7">
        <v>3614.1536154753771</v>
      </c>
      <c r="G15" s="11">
        <v>1.1419999999999999</v>
      </c>
      <c r="H15" s="7">
        <v>3769.2816702035439</v>
      </c>
    </row>
    <row r="16" spans="1:11" ht="13.5" thickBot="1" x14ac:dyDescent="0.25">
      <c r="A16" s="6">
        <v>2023</v>
      </c>
      <c r="B16" s="7">
        <v>3350.2306965292737</v>
      </c>
      <c r="C16" s="11">
        <v>1.044</v>
      </c>
      <c r="D16" s="7">
        <v>3497.6408471765617</v>
      </c>
      <c r="E16" s="11">
        <v>1.095</v>
      </c>
      <c r="F16" s="7">
        <v>3668.5026126995544</v>
      </c>
      <c r="G16" s="11">
        <v>1.1419999999999999</v>
      </c>
      <c r="H16" s="7">
        <v>3825.9634554364302</v>
      </c>
    </row>
    <row r="17" spans="1:8" ht="13.5" thickBot="1" x14ac:dyDescent="0.25">
      <c r="A17" s="6">
        <v>2024</v>
      </c>
      <c r="B17" s="7">
        <v>3398.7079332382318</v>
      </c>
      <c r="C17" s="11">
        <v>1.044</v>
      </c>
      <c r="D17" s="7">
        <v>3548.2510823007142</v>
      </c>
      <c r="E17" s="11">
        <v>1.095</v>
      </c>
      <c r="F17" s="7">
        <v>3721.5851868958639</v>
      </c>
      <c r="G17" s="11">
        <v>1.1419999999999999</v>
      </c>
      <c r="H17" s="7">
        <v>3881.3244597580606</v>
      </c>
    </row>
    <row r="18" spans="1:8" ht="13.5" thickBot="1" x14ac:dyDescent="0.25">
      <c r="A18" s="6">
        <v>2025</v>
      </c>
      <c r="B18" s="7">
        <v>3444.8112169679439</v>
      </c>
      <c r="C18" s="11">
        <v>1.044</v>
      </c>
      <c r="D18" s="7">
        <v>3596.3829105145337</v>
      </c>
      <c r="E18" s="11">
        <v>1.095</v>
      </c>
      <c r="F18" s="7">
        <v>3772.0682825798986</v>
      </c>
      <c r="G18" s="11">
        <v>1.1419999999999999</v>
      </c>
      <c r="H18" s="7">
        <v>3933.9744097773914</v>
      </c>
    </row>
    <row r="19" spans="1:8" ht="14.1" customHeight="1" thickBot="1" x14ac:dyDescent="0.25">
      <c r="A19" s="6">
        <v>2026</v>
      </c>
      <c r="B19" s="7">
        <v>3490.4814315540002</v>
      </c>
      <c r="C19" s="11">
        <v>1.044</v>
      </c>
      <c r="D19" s="7">
        <v>3644.0626145423762</v>
      </c>
      <c r="E19" s="11">
        <v>1.095</v>
      </c>
      <c r="F19" s="7">
        <v>3822.0771675516303</v>
      </c>
      <c r="G19" s="11">
        <v>1.1419999999999999</v>
      </c>
      <c r="H19" s="7">
        <v>3986.1297948346678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1.1-High'!B6-'Form 1.1b-High'!B6</f>
        <v>0</v>
      </c>
      <c r="C6" s="7">
        <f>'Form 1.1-High'!D6-'Form 1.1b-High'!C6</f>
        <v>0</v>
      </c>
      <c r="D6" s="7">
        <f>'Form 1.1-High'!F6-'Form 1.1b-High'!D6</f>
        <v>0</v>
      </c>
      <c r="E6" s="7">
        <f>'Form 1.1-High'!G6-'Form 1.1b-High'!E6</f>
        <v>0</v>
      </c>
      <c r="F6" s="7">
        <f>'Form 1.1-High'!H6-'Form 1.1b-High'!F6</f>
        <v>0</v>
      </c>
      <c r="G6" s="7">
        <f>'Form 1.1-High'!I6-'Form 1.1b-High'!G6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1.1-High'!B8-'Form 1.1b-High'!B8</f>
        <v>3.5484384998198948E-3</v>
      </c>
      <c r="C8" s="7">
        <f>'Form 1.1-High'!D8-'Form 1.1b-High'!C8</f>
        <v>8.279689832306758E-3</v>
      </c>
      <c r="D8" s="7">
        <f>'Form 1.1-High'!F8-'Form 1.1b-High'!D8</f>
        <v>1.6582747392703823E-3</v>
      </c>
      <c r="E8" s="7">
        <f>'Form 1.1-High'!G8-'Form 1.1b-High'!E8</f>
        <v>9.1109999999900992E-3</v>
      </c>
      <c r="F8" s="7">
        <f>'Form 1.1-High'!H8-'Form 1.1b-High'!F8</f>
        <v>0</v>
      </c>
      <c r="G8" s="7">
        <f>'Form 1.1-High'!I8-'Form 1.1b-High'!G8</f>
        <v>0</v>
      </c>
      <c r="H8" s="7">
        <f t="shared" si="0"/>
        <v>2.2597403071387134E-2</v>
      </c>
    </row>
    <row r="9" spans="1:11" ht="13.5" thickBot="1" x14ac:dyDescent="0.25">
      <c r="A9" s="6">
        <v>1993</v>
      </c>
      <c r="B9" s="7">
        <f>'Form 1.1-High'!B9-'Form 1.1b-High'!B9</f>
        <v>5.6511486191084259E-3</v>
      </c>
      <c r="C9" s="7">
        <f>'Form 1.1-High'!D9-'Form 1.1b-High'!C9</f>
        <v>1.318601344473791E-2</v>
      </c>
      <c r="D9" s="7">
        <f>'Form 1.1-High'!F9-'Form 1.1b-High'!D9</f>
        <v>7.3164005514172459E-3</v>
      </c>
      <c r="E9" s="7">
        <f>'Form 1.1-High'!G9-'Form 1.1b-High'!E9</f>
        <v>7.5179999999903657E-3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3.3671562615253947E-2</v>
      </c>
    </row>
    <row r="10" spans="1:11" ht="13.5" thickBot="1" x14ac:dyDescent="0.25">
      <c r="A10" s="6">
        <v>1994</v>
      </c>
      <c r="B10" s="7">
        <f>'Form 1.1-High'!B10-'Form 1.1b-High'!B10</f>
        <v>0.23964903218666223</v>
      </c>
      <c r="C10" s="7">
        <f>'Form 1.1-High'!D10-'Form 1.1b-High'!C10</f>
        <v>0.55918107510251502</v>
      </c>
      <c r="D10" s="7">
        <f>'Form 1.1-High'!F10-'Form 1.1b-High'!D10</f>
        <v>3.5515933445367409E-2</v>
      </c>
      <c r="E10" s="7">
        <f>'Form 1.1-High'!G10-'Form 1.1b-High'!E10</f>
        <v>4.6999999999997044E-3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0.83904604073454436</v>
      </c>
    </row>
    <row r="11" spans="1:11" ht="13.5" thickBot="1" x14ac:dyDescent="0.25">
      <c r="A11" s="6">
        <v>1995</v>
      </c>
      <c r="B11" s="7">
        <f>'Form 1.1-High'!B11-'Form 1.1b-High'!B11</f>
        <v>0.48382682489727813</v>
      </c>
      <c r="C11" s="7">
        <f>'Form 1.1-High'!D11-'Form 1.1b-High'!C11</f>
        <v>1.128929258093649</v>
      </c>
      <c r="D11" s="7">
        <f>'Form 1.1-High'!F11-'Form 1.1b-High'!D11</f>
        <v>3.1725308839440913E-3</v>
      </c>
      <c r="E11" s="7">
        <f>'Form 1.1-High'!G11-'Form 1.1b-High'!E11</f>
        <v>-6.3360000000045602E-3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1.6095926138748666</v>
      </c>
    </row>
    <row r="12" spans="1:11" ht="13.5" thickBot="1" x14ac:dyDescent="0.25">
      <c r="A12" s="6">
        <v>1996</v>
      </c>
      <c r="B12" s="7">
        <f>'Form 1.1-High'!B12-'Form 1.1b-High'!B12</f>
        <v>0.68276102522077053</v>
      </c>
      <c r="C12" s="7">
        <f>'Form 1.1-High'!D12-'Form 1.1b-High'!C12</f>
        <v>1.5931090588469488</v>
      </c>
      <c r="D12" s="7">
        <f>'Form 1.1-High'!F12-'Form 1.1b-High'!D12</f>
        <v>2.4732805248731893E-2</v>
      </c>
      <c r="E12" s="7">
        <f>'Form 1.1-High'!G12-'Form 1.1b-High'!E12</f>
        <v>-3.1240000000138934E-3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2.2974788893164373</v>
      </c>
    </row>
    <row r="13" spans="1:11" ht="13.5" thickBot="1" x14ac:dyDescent="0.25">
      <c r="A13" s="6">
        <v>1997</v>
      </c>
      <c r="B13" s="7">
        <f>'Form 1.1-High'!B13-'Form 1.1b-High'!B13</f>
        <v>0.85141849559840921</v>
      </c>
      <c r="C13" s="7">
        <f>'Form 1.1-High'!D13-'Form 1.1b-High'!C13</f>
        <v>1.9866431563946207</v>
      </c>
      <c r="D13" s="7">
        <f>'Form 1.1-High'!F13-'Form 1.1b-High'!D13</f>
        <v>-1.1664792210467567E-2</v>
      </c>
      <c r="E13" s="7">
        <f>'Form 1.1-High'!G13-'Form 1.1b-High'!E13</f>
        <v>1.820999999992523E-3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2.8282178597825549</v>
      </c>
    </row>
    <row r="14" spans="1:11" ht="13.5" thickBot="1" x14ac:dyDescent="0.25">
      <c r="A14" s="6">
        <v>1998</v>
      </c>
      <c r="B14" s="7">
        <f>'Form 1.1-High'!B14-'Form 1.1b-High'!B14</f>
        <v>0.94115421860533388</v>
      </c>
      <c r="C14" s="7">
        <f>'Form 1.1-High'!D14-'Form 1.1b-High'!C14</f>
        <v>2.1960265100783545</v>
      </c>
      <c r="D14" s="7">
        <f>'Form 1.1-High'!F14-'Form 1.1b-High'!D14</f>
        <v>4.7894186003532013E-3</v>
      </c>
      <c r="E14" s="7">
        <f>'Form 1.1-High'!G14-'Form 1.1b-High'!E14</f>
        <v>8.6799999996856059E-4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3.1428381472840101</v>
      </c>
    </row>
    <row r="15" spans="1:11" ht="13.5" thickBot="1" x14ac:dyDescent="0.25">
      <c r="A15" s="6">
        <v>1999</v>
      </c>
      <c r="B15" s="7">
        <f>'Form 1.1-High'!B15-'Form 1.1b-High'!B15</f>
        <v>1.0220916343960198</v>
      </c>
      <c r="C15" s="7">
        <f>'Form 1.1-High'!D15-'Form 1.1b-High'!C15</f>
        <v>2.3827857089086137</v>
      </c>
      <c r="D15" s="7">
        <f>'Form 1.1-High'!F15-'Form 1.1b-High'!D15</f>
        <v>-4.8064222344237351E-3</v>
      </c>
      <c r="E15" s="7">
        <f>'Form 1.1-High'!G15-'Form 1.1b-High'!E15</f>
        <v>1.6800000000216642E-4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3.400238921070212</v>
      </c>
    </row>
    <row r="16" spans="1:11" ht="13.5" thickBot="1" x14ac:dyDescent="0.25">
      <c r="A16" s="6">
        <v>2000</v>
      </c>
      <c r="B16" s="7">
        <f>'Form 1.1-High'!B16-'Form 1.1b-High'!B16</f>
        <v>1.17444535490813</v>
      </c>
      <c r="C16" s="7">
        <f>'Form 1.1-High'!D16-'Form 1.1b-High'!C16</f>
        <v>2.7377305348472873</v>
      </c>
      <c r="D16" s="7">
        <f>'Form 1.1-High'!F16-'Form 1.1b-High'!D16</f>
        <v>-1.2254539179821222E-3</v>
      </c>
      <c r="E16" s="7">
        <f>'Form 1.1-High'!G16-'Form 1.1b-High'!E16</f>
        <v>-4.7092063705633791E-3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3.9062412294668718</v>
      </c>
    </row>
    <row r="17" spans="1:8" ht="13.5" thickBot="1" x14ac:dyDescent="0.25">
      <c r="A17" s="6">
        <v>2001</v>
      </c>
      <c r="B17" s="7">
        <f>'Form 1.1-High'!B17-'Form 1.1b-High'!B17</f>
        <v>1.6278357143396534</v>
      </c>
      <c r="C17" s="7">
        <f>'Form 1.1-High'!D17-'Form 1.1b-High'!C17</f>
        <v>3.7934986813447722</v>
      </c>
      <c r="D17" s="7">
        <f>'Form 1.1-High'!F17-'Form 1.1b-High'!D17</f>
        <v>-1.0291290785062301E-2</v>
      </c>
      <c r="E17" s="7">
        <f>'Form 1.1-High'!G17-'Form 1.1b-High'!E17</f>
        <v>-8.1616861822624287E-3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5.4028814187171008</v>
      </c>
    </row>
    <row r="18" spans="1:8" ht="13.5" thickBot="1" x14ac:dyDescent="0.25">
      <c r="A18" s="6">
        <v>2002</v>
      </c>
      <c r="B18" s="7">
        <f>'Form 1.1-High'!B18-'Form 1.1b-High'!B18</f>
        <v>2.3284531333461018</v>
      </c>
      <c r="C18" s="7">
        <f>'Form 1.1-High'!D18-'Form 1.1b-High'!C18</f>
        <v>5.4125525164467945</v>
      </c>
      <c r="D18" s="7">
        <f>'Form 1.1-High'!F18-'Form 1.1b-High'!D18</f>
        <v>-4.4269243562666816E-3</v>
      </c>
      <c r="E18" s="7">
        <f>'Form 1.1-High'!G18-'Form 1.1b-High'!E18</f>
        <v>-3.5290560404632743E-4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7.7362258198325833</v>
      </c>
    </row>
    <row r="19" spans="1:8" ht="13.5" thickBot="1" x14ac:dyDescent="0.25">
      <c r="A19" s="6">
        <v>2003</v>
      </c>
      <c r="B19" s="7">
        <f>'Form 1.1-High'!B19-'Form 1.1b-High'!B19</f>
        <v>2.95318460600447</v>
      </c>
      <c r="C19" s="7">
        <f>'Form 1.1-High'!D19-'Form 1.1b-High'!C19</f>
        <v>6.3181680053203308</v>
      </c>
      <c r="D19" s="7">
        <f>'Form 1.1-High'!F19-'Form 1.1b-High'!D19</f>
        <v>2.8113661992392736E-3</v>
      </c>
      <c r="E19" s="7">
        <f>'Form 1.1-High'!G19-'Form 1.1b-High'!E19</f>
        <v>3.8931270198077073E-3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9.2780571045438478</v>
      </c>
    </row>
    <row r="20" spans="1:8" ht="13.5" thickBot="1" x14ac:dyDescent="0.25">
      <c r="A20" s="6">
        <v>2004</v>
      </c>
      <c r="B20" s="7">
        <f>'Form 1.1-High'!B20-'Form 1.1b-High'!B20</f>
        <v>3.3988330741967729</v>
      </c>
      <c r="C20" s="7">
        <f>'Form 1.1-High'!D20-'Form 1.1b-High'!C20</f>
        <v>7.393842645627501</v>
      </c>
      <c r="D20" s="7">
        <f>'Form 1.1-High'!F20-'Form 1.1b-High'!D20</f>
        <v>-9.83661019279225E-3</v>
      </c>
      <c r="E20" s="7">
        <f>'Form 1.1-High'!G20-'Form 1.1b-High'!E20</f>
        <v>7.3789831258750382E-3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10.790218092757357</v>
      </c>
    </row>
    <row r="21" spans="1:8" ht="13.5" thickBot="1" x14ac:dyDescent="0.25">
      <c r="A21" s="6">
        <v>2005</v>
      </c>
      <c r="B21" s="7">
        <f>'Form 1.1-High'!B21-'Form 1.1b-High'!B21</f>
        <v>3.7907359475057092</v>
      </c>
      <c r="C21" s="7">
        <f>'Form 1.1-High'!D21-'Form 1.1b-High'!C21</f>
        <v>9.0961212900847386</v>
      </c>
      <c r="D21" s="7">
        <f>'Form 1.1-High'!F21-'Form 1.1b-High'!D21</f>
        <v>1.7983253501029139E-2</v>
      </c>
      <c r="E21" s="7">
        <f>'Form 1.1-High'!G21-'Form 1.1b-High'!E21</f>
        <v>3.4022739991144135E-3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12.908242765090591</v>
      </c>
    </row>
    <row r="22" spans="1:8" ht="13.5" thickBot="1" x14ac:dyDescent="0.25">
      <c r="A22" s="6">
        <v>2006</v>
      </c>
      <c r="B22" s="7">
        <f>'Form 1.1-High'!B22-'Form 1.1b-High'!B22</f>
        <v>3.9561817126323149</v>
      </c>
      <c r="C22" s="7">
        <f>'Form 1.1-High'!D22-'Form 1.1b-High'!C22</f>
        <v>10.834649120723043</v>
      </c>
      <c r="D22" s="7">
        <f>'Form 1.1-High'!F22-'Form 1.1b-High'!D22</f>
        <v>9.0109537103558068E-2</v>
      </c>
      <c r="E22" s="7">
        <f>'Form 1.1-High'!G22-'Form 1.1b-High'!E22</f>
        <v>-1.2962840091006456E-3</v>
      </c>
      <c r="F22" s="7">
        <f>'Form 1.1-High'!H22-'Form 1.1b-High'!F22</f>
        <v>0</v>
      </c>
      <c r="G22" s="7">
        <f>'Form 1.1-High'!I22-'Form 1.1b-High'!G22</f>
        <v>0.45364830033054204</v>
      </c>
      <c r="H22" s="7">
        <f t="shared" si="0"/>
        <v>15.333292386780357</v>
      </c>
    </row>
    <row r="23" spans="1:8" ht="13.5" thickBot="1" x14ac:dyDescent="0.25">
      <c r="A23" s="6">
        <v>2007</v>
      </c>
      <c r="B23" s="7">
        <f>'Form 1.1-High'!B23-'Form 1.1b-High'!B23</f>
        <v>4.1236491781164659</v>
      </c>
      <c r="C23" s="7">
        <f>'Form 1.1-High'!D23-'Form 1.1b-High'!C23</f>
        <v>11.399410114540842</v>
      </c>
      <c r="D23" s="7">
        <f>'Form 1.1-High'!F23-'Form 1.1b-High'!D23</f>
        <v>0.10440800011519968</v>
      </c>
      <c r="E23" s="7">
        <f>'Form 1.1-High'!G23-'Form 1.1b-High'!E23</f>
        <v>3.8652113259161069E-3</v>
      </c>
      <c r="F23" s="7">
        <f>'Form 1.1-High'!H23-'Form 1.1b-High'!F23</f>
        <v>0</v>
      </c>
      <c r="G23" s="7">
        <f>'Form 1.1-High'!I23-'Form 1.1b-High'!G23</f>
        <v>0.12179229219771059</v>
      </c>
      <c r="H23" s="7">
        <f t="shared" si="0"/>
        <v>15.753124796296134</v>
      </c>
    </row>
    <row r="24" spans="1:8" ht="13.5" thickBot="1" x14ac:dyDescent="0.25">
      <c r="A24" s="6">
        <v>2008</v>
      </c>
      <c r="B24" s="7">
        <f>'Form 1.1-High'!B24-'Form 1.1b-High'!B24</f>
        <v>4.7837306558876662</v>
      </c>
      <c r="C24" s="7">
        <f>'Form 1.1-High'!D24-'Form 1.1b-High'!C24</f>
        <v>13.043517681955564</v>
      </c>
      <c r="D24" s="7">
        <f>'Form 1.1-High'!F24-'Form 1.1b-High'!D24</f>
        <v>7.7152945518378147E-2</v>
      </c>
      <c r="E24" s="7">
        <f>'Form 1.1-High'!G24-'Form 1.1b-High'!E24</f>
        <v>1.1676381780233669E-2</v>
      </c>
      <c r="F24" s="7">
        <f>'Form 1.1-High'!H24-'Form 1.1b-High'!F24</f>
        <v>0</v>
      </c>
      <c r="G24" s="7">
        <f>'Form 1.1-High'!I24-'Form 1.1b-High'!G24</f>
        <v>0.11726188660327352</v>
      </c>
      <c r="H24" s="7">
        <f t="shared" si="0"/>
        <v>18.033339551745115</v>
      </c>
    </row>
    <row r="25" spans="1:8" ht="13.5" thickBot="1" x14ac:dyDescent="0.25">
      <c r="A25" s="6">
        <v>2009</v>
      </c>
      <c r="B25" s="7">
        <f>'Form 1.1-High'!B25-'Form 1.1b-High'!B25</f>
        <v>6.956338707012037</v>
      </c>
      <c r="C25" s="7">
        <f>'Form 1.1-High'!D25-'Form 1.1b-High'!C25</f>
        <v>18.529072979735247</v>
      </c>
      <c r="D25" s="7">
        <f>'Form 1.1-High'!F25-'Form 1.1b-High'!D25</f>
        <v>9.4275422625514693E-2</v>
      </c>
      <c r="E25" s="7">
        <f>'Form 1.1-High'!G25-'Form 1.1b-High'!E25</f>
        <v>3.3790048259589867E-3</v>
      </c>
      <c r="F25" s="7">
        <f>'Form 1.1-High'!H25-'Form 1.1b-High'!F25</f>
        <v>0</v>
      </c>
      <c r="G25" s="7">
        <f>'Form 1.1-High'!I25-'Form 1.1b-High'!G25</f>
        <v>0.46974513930632611</v>
      </c>
      <c r="H25" s="7">
        <f t="shared" si="0"/>
        <v>26.052811253505084</v>
      </c>
    </row>
    <row r="26" spans="1:8" ht="13.5" thickBot="1" x14ac:dyDescent="0.25">
      <c r="A26" s="6">
        <v>2010</v>
      </c>
      <c r="B26" s="7">
        <f>'Form 1.1-High'!B26-'Form 1.1b-High'!B26</f>
        <v>10.572812164643437</v>
      </c>
      <c r="C26" s="7">
        <f>'Form 1.1-High'!D26-'Form 1.1b-High'!C26</f>
        <v>24.586753317605144</v>
      </c>
      <c r="D26" s="7">
        <f>'Form 1.1-High'!F26-'Form 1.1b-High'!D26</f>
        <v>15.952745683297394</v>
      </c>
      <c r="E26" s="7">
        <f>'Form 1.1-High'!G26-'Form 1.1b-High'!E26</f>
        <v>3.9349999999984675E-3</v>
      </c>
      <c r="F26" s="7">
        <f>'Form 1.1-High'!H26-'Form 1.1b-High'!F26</f>
        <v>0</v>
      </c>
      <c r="G26" s="7">
        <f>'Form 1.1-High'!I26-'Form 1.1b-High'!G26</f>
        <v>0.44689005655118308</v>
      </c>
      <c r="H26" s="7">
        <f t="shared" si="0"/>
        <v>51.563136222097157</v>
      </c>
    </row>
    <row r="27" spans="1:8" ht="13.5" thickBot="1" x14ac:dyDescent="0.25">
      <c r="A27" s="6">
        <v>2011</v>
      </c>
      <c r="B27" s="7">
        <f>'Form 1.1-High'!B27-'Form 1.1b-High'!B27</f>
        <v>15.331413570011136</v>
      </c>
      <c r="C27" s="7">
        <f>'Form 1.1-High'!D27-'Form 1.1b-High'!C27</f>
        <v>33.979150426427623</v>
      </c>
      <c r="D27" s="7">
        <f>'Form 1.1-High'!F27-'Form 1.1b-High'!D27</f>
        <v>21.418599258944482</v>
      </c>
      <c r="E27" s="7">
        <f>'Form 1.1-High'!G27-'Form 1.1b-High'!E27</f>
        <v>-8.9700000002324032E-4</v>
      </c>
      <c r="F27" s="7">
        <f>'Form 1.1-High'!H27-'Form 1.1b-High'!F27</f>
        <v>3.0661636576780893E-3</v>
      </c>
      <c r="G27" s="7">
        <f>'Form 1.1-High'!I27-'Form 1.1b-High'!G27</f>
        <v>0.45385115598566017</v>
      </c>
      <c r="H27" s="7">
        <f t="shared" si="0"/>
        <v>71.185183575026556</v>
      </c>
    </row>
    <row r="28" spans="1:8" ht="13.5" thickBot="1" x14ac:dyDescent="0.25">
      <c r="A28" s="6">
        <v>2012</v>
      </c>
      <c r="B28" s="7">
        <f>'Form 1.1-High'!B28-'Form 1.1b-High'!B28</f>
        <v>21.756784394468013</v>
      </c>
      <c r="C28" s="7">
        <f>'Form 1.1-High'!D28-'Form 1.1b-High'!C28</f>
        <v>43.719507106323363</v>
      </c>
      <c r="D28" s="7">
        <f>'Form 1.1-High'!F28-'Form 1.1b-High'!D28</f>
        <v>23.773821427586768</v>
      </c>
      <c r="E28" s="7">
        <f>'Form 1.1-High'!G28-'Form 1.1b-High'!E28</f>
        <v>9.9840000000170903E-3</v>
      </c>
      <c r="F28" s="7">
        <f>'Form 1.1-High'!H28-'Form 1.1b-High'!F28</f>
        <v>7.9492542120078724E-3</v>
      </c>
      <c r="G28" s="7">
        <f>'Form 1.1-High'!I28-'Form 1.1b-High'!G28</f>
        <v>0.37982264442581481</v>
      </c>
      <c r="H28" s="7">
        <f t="shared" si="0"/>
        <v>89.647868827015984</v>
      </c>
    </row>
    <row r="29" spans="1:8" ht="13.5" thickBot="1" x14ac:dyDescent="0.25">
      <c r="A29" s="6">
        <v>2013</v>
      </c>
      <c r="B29" s="7">
        <f>'Form 1.1-High'!B29-'Form 1.1b-High'!B29</f>
        <v>31.496832915159757</v>
      </c>
      <c r="C29" s="7">
        <f>'Form 1.1-High'!D29-'Form 1.1b-High'!C29</f>
        <v>50.924798847259808</v>
      </c>
      <c r="D29" s="7">
        <f>'Form 1.1-High'!F29-'Form 1.1b-High'!D29</f>
        <v>14.635846017499944</v>
      </c>
      <c r="E29" s="7">
        <f>'Form 1.1-High'!G29-'Form 1.1b-High'!E29</f>
        <v>0</v>
      </c>
      <c r="F29" s="7">
        <f>'Form 1.1-High'!H29-'Form 1.1b-High'!F29</f>
        <v>4.8342596487600531E-3</v>
      </c>
      <c r="G29" s="7">
        <f>'Form 1.1-High'!I29-'Form 1.1b-High'!G29</f>
        <v>0.45880441798129823</v>
      </c>
      <c r="H29" s="7">
        <f t="shared" si="0"/>
        <v>97.521116457549567</v>
      </c>
    </row>
    <row r="30" spans="1:8" ht="13.5" thickBot="1" x14ac:dyDescent="0.25">
      <c r="A30" s="6">
        <v>2014</v>
      </c>
      <c r="B30" s="7">
        <f>'Form 1.1-High'!B30-'Form 1.1b-High'!B30</f>
        <v>49.866102173403306</v>
      </c>
      <c r="C30" s="7">
        <f>'Form 1.1-High'!D30-'Form 1.1b-High'!C30</f>
        <v>60.033227108389838</v>
      </c>
      <c r="D30" s="7">
        <f>'Form 1.1-High'!F30-'Form 1.1b-High'!D30</f>
        <v>15.589387442106158</v>
      </c>
      <c r="E30" s="7">
        <f>'Form 1.1-High'!G30-'Form 1.1b-High'!E30</f>
        <v>0</v>
      </c>
      <c r="F30" s="7">
        <f>'Form 1.1-High'!H30-'Form 1.1b-High'!F30</f>
        <v>4.7859170522883687E-3</v>
      </c>
      <c r="G30" s="7">
        <f>'Form 1.1-High'!I30-'Form 1.1b-High'!G30</f>
        <v>0.45779637380150007</v>
      </c>
      <c r="H30" s="7">
        <f t="shared" si="0"/>
        <v>125.95129901475309</v>
      </c>
    </row>
    <row r="31" spans="1:8" ht="13.5" thickBot="1" x14ac:dyDescent="0.25">
      <c r="A31" s="6">
        <v>2015</v>
      </c>
      <c r="B31" s="7">
        <f>'Form 1.1-High'!B31-'Form 1.1b-High'!B31</f>
        <v>56.022410130642129</v>
      </c>
      <c r="C31" s="7">
        <f>'Form 1.1-High'!D31-'Form 1.1b-High'!C31</f>
        <v>69.48321301645592</v>
      </c>
      <c r="D31" s="7">
        <f>'Form 1.1-High'!F31-'Form 1.1b-High'!D31</f>
        <v>22.80737403220121</v>
      </c>
      <c r="E31" s="7">
        <f>'Form 1.1-High'!G31-'Form 1.1b-High'!E31</f>
        <v>0</v>
      </c>
      <c r="F31" s="7">
        <f>'Form 1.1-High'!H31-'Form 1.1b-High'!F31</f>
        <v>4.738057881752411E-3</v>
      </c>
      <c r="G31" s="7">
        <f>'Form 1.1-High'!I31-'Form 1.1b-High'!G31</f>
        <v>0.45679841006347033</v>
      </c>
      <c r="H31" s="7">
        <f t="shared" si="0"/>
        <v>148.77453364724448</v>
      </c>
    </row>
    <row r="32" spans="1:8" ht="13.5" thickBot="1" x14ac:dyDescent="0.25">
      <c r="A32" s="6">
        <v>2016</v>
      </c>
      <c r="B32" s="7">
        <f>'Form 1.1-High'!B32-'Form 1.1b-High'!B32</f>
        <v>65.733426425723337</v>
      </c>
      <c r="C32" s="7">
        <f>'Form 1.1-High'!D32-'Form 1.1b-High'!C32</f>
        <v>80.007048629686324</v>
      </c>
      <c r="D32" s="7">
        <f>'Form 1.1-High'!F32-'Form 1.1b-High'!D32</f>
        <v>24.522749491879154</v>
      </c>
      <c r="E32" s="7">
        <f>'Form 1.1-High'!G32-'Form 1.1b-High'!E32</f>
        <v>0</v>
      </c>
      <c r="F32" s="7">
        <f>'Form 1.1-High'!H32-'Form 1.1b-High'!F32</f>
        <v>4.6906773029320448E-3</v>
      </c>
      <c r="G32" s="7">
        <f>'Form 1.1-High'!I32-'Form 1.1b-High'!G32</f>
        <v>0.45581042596285215</v>
      </c>
      <c r="H32" s="7">
        <f t="shared" si="0"/>
        <v>170.7237256505546</v>
      </c>
    </row>
    <row r="33" spans="1:8" ht="13.5" thickBot="1" x14ac:dyDescent="0.25">
      <c r="A33" s="6">
        <v>2017</v>
      </c>
      <c r="B33" s="7">
        <f>'Form 1.1-High'!B33-'Form 1.1b-High'!B33</f>
        <v>65.228899853428629</v>
      </c>
      <c r="C33" s="7">
        <f>'Form 1.1-High'!D33-'Form 1.1b-High'!C33</f>
        <v>85.278080262518415</v>
      </c>
      <c r="D33" s="7">
        <f>'Form 1.1-High'!F33-'Form 1.1b-High'!D33</f>
        <v>24.277521996960331</v>
      </c>
      <c r="E33" s="7">
        <f>'Form 1.1-High'!G33-'Form 1.1b-High'!E33</f>
        <v>0</v>
      </c>
      <c r="F33" s="7">
        <f>'Form 1.1-High'!H33-'Form 1.1b-High'!F33</f>
        <v>4.6437705299240406E-3</v>
      </c>
      <c r="G33" s="7">
        <f>'Form 1.1-High'!I33-'Form 1.1b-High'!G33</f>
        <v>0.45483232170323618</v>
      </c>
      <c r="H33" s="7">
        <f t="shared" si="0"/>
        <v>175.24397820514054</v>
      </c>
    </row>
    <row r="34" spans="1:8" ht="13.5" thickBot="1" x14ac:dyDescent="0.25">
      <c r="A34" s="6">
        <v>2018</v>
      </c>
      <c r="B34" s="7">
        <f>'Form 1.1-High'!B34-'Form 1.1b-High'!B34</f>
        <v>64.728788762850854</v>
      </c>
      <c r="C34" s="7">
        <f>'Form 1.1-High'!D34-'Form 1.1b-High'!C34</f>
        <v>92.623910482267092</v>
      </c>
      <c r="D34" s="7">
        <f>'Form 1.1-High'!F34-'Form 1.1b-High'!D34</f>
        <v>24.034746776990801</v>
      </c>
      <c r="E34" s="7">
        <f>'Form 1.1-High'!G34-'Form 1.1b-High'!E34</f>
        <v>0</v>
      </c>
      <c r="F34" s="7">
        <f>'Form 1.1-High'!H34-'Form 1.1b-High'!F34</f>
        <v>4.5973328246020628E-3</v>
      </c>
      <c r="G34" s="7">
        <f>'Form 1.1-High'!I34-'Form 1.1b-High'!G34</f>
        <v>0.45386399848621295</v>
      </c>
      <c r="H34" s="7">
        <f t="shared" si="0"/>
        <v>181.84590735341956</v>
      </c>
    </row>
    <row r="35" spans="1:8" ht="13.5" thickBot="1" x14ac:dyDescent="0.25">
      <c r="A35" s="6">
        <v>2019</v>
      </c>
      <c r="B35" s="7">
        <f>'Form 1.1-High'!B35-'Form 1.1b-High'!B35</f>
        <v>64.489738789137846</v>
      </c>
      <c r="C35" s="7">
        <f>'Form 1.1-High'!D35-'Form 1.1b-High'!C35</f>
        <v>102.41705908372023</v>
      </c>
      <c r="D35" s="7">
        <f>'Form 1.1-High'!F35-'Form 1.1b-High'!D35</f>
        <v>23.794399309220807</v>
      </c>
      <c r="E35" s="7">
        <f>'Form 1.1-High'!G35-'Form 1.1b-High'!E35</f>
        <v>0</v>
      </c>
      <c r="F35" s="7">
        <f>'Form 1.1-High'!H35-'Form 1.1b-High'!F35</f>
        <v>4.5513594963608739E-3</v>
      </c>
      <c r="G35" s="7">
        <f>'Form 1.1-High'!I35-'Form 1.1b-High'!G35</f>
        <v>0.45290535850131164</v>
      </c>
      <c r="H35" s="7">
        <f t="shared" si="0"/>
        <v>191.15865390007656</v>
      </c>
    </row>
    <row r="36" spans="1:8" ht="13.5" thickBot="1" x14ac:dyDescent="0.25">
      <c r="A36" s="6">
        <v>2020</v>
      </c>
      <c r="B36" s="7">
        <f>'Form 1.1-High'!B36-'Form 1.1b-High'!B36</f>
        <v>69.987026321280609</v>
      </c>
      <c r="C36" s="7">
        <f>'Form 1.1-High'!D36-'Form 1.1b-High'!C36</f>
        <v>115.03398108321107</v>
      </c>
      <c r="D36" s="7">
        <f>'Form 1.1-High'!F36-'Form 1.1b-High'!D36</f>
        <v>23.556455316128563</v>
      </c>
      <c r="E36" s="7">
        <f>'Form 1.1-High'!G36-'Form 1.1b-High'!E36</f>
        <v>0</v>
      </c>
      <c r="F36" s="7">
        <f>'Form 1.1-High'!H36-'Form 1.1b-High'!F36</f>
        <v>4.5058459014057917E-3</v>
      </c>
      <c r="G36" s="7">
        <f>'Form 1.1-High'!I36-'Form 1.1b-High'!G36</f>
        <v>0.45195630491633665</v>
      </c>
      <c r="H36" s="7">
        <f t="shared" si="0"/>
        <v>209.03392487143799</v>
      </c>
    </row>
    <row r="37" spans="1:8" ht="13.5" thickBot="1" x14ac:dyDescent="0.25">
      <c r="A37" s="6">
        <v>2021</v>
      </c>
      <c r="B37" s="7">
        <f>'Form 1.1-High'!B37-'Form 1.1b-High'!B37</f>
        <v>78.946246661079385</v>
      </c>
      <c r="C37" s="7">
        <f>'Form 1.1-High'!D37-'Form 1.1b-High'!C37</f>
        <v>129.71977248196617</v>
      </c>
      <c r="D37" s="7">
        <f>'Form 1.1-High'!F37-'Form 1.1b-High'!D37</f>
        <v>23.320890762967338</v>
      </c>
      <c r="E37" s="7">
        <f>'Form 1.1-High'!G37-'Form 1.1b-High'!E37</f>
        <v>0</v>
      </c>
      <c r="F37" s="7">
        <f>'Form 1.1-High'!H37-'Form 1.1b-High'!F37</f>
        <v>4.4607874423832072E-3</v>
      </c>
      <c r="G37" s="7">
        <f>'Form 1.1-High'!I37-'Form 1.1b-High'!G37</f>
        <v>0.45101674186719265</v>
      </c>
      <c r="H37" s="7">
        <f t="shared" si="0"/>
        <v>232.44238743532247</v>
      </c>
    </row>
    <row r="38" spans="1:8" ht="13.5" thickBot="1" x14ac:dyDescent="0.25">
      <c r="A38" s="6">
        <v>2022</v>
      </c>
      <c r="B38" s="7">
        <f>'Form 1.1-High'!B38-'Form 1.1b-High'!B38</f>
        <v>91.899132045225087</v>
      </c>
      <c r="C38" s="7">
        <f>'Form 1.1-High'!D38-'Form 1.1b-High'!C38</f>
        <v>146.6164620700265</v>
      </c>
      <c r="D38" s="7">
        <f>'Form 1.1-High'!F38-'Form 1.1b-High'!D38</f>
        <v>23.087681855337678</v>
      </c>
      <c r="E38" s="7">
        <f>'Form 1.1-High'!G38-'Form 1.1b-High'!E38</f>
        <v>0</v>
      </c>
      <c r="F38" s="7">
        <f>'Form 1.1-High'!H38-'Form 1.1b-High'!F38</f>
        <v>4.4161795679542593E-3</v>
      </c>
      <c r="G38" s="7">
        <f>'Form 1.1-High'!I38-'Form 1.1b-High'!G38</f>
        <v>0.45008657444850542</v>
      </c>
      <c r="H38" s="7">
        <f t="shared" si="0"/>
        <v>262.05777872460573</v>
      </c>
    </row>
    <row r="39" spans="1:8" ht="13.5" thickBot="1" x14ac:dyDescent="0.25">
      <c r="A39" s="6">
        <v>2023</v>
      </c>
      <c r="B39" s="7">
        <f>'Form 1.1-High'!B39-'Form 1.1b-High'!B39</f>
        <v>109.70509328269327</v>
      </c>
      <c r="C39" s="7">
        <f>'Form 1.1-High'!D39-'Form 1.1b-High'!C39</f>
        <v>165.38150278168541</v>
      </c>
      <c r="D39" s="7">
        <f>'Form 1.1-High'!F39-'Form 1.1b-High'!D39</f>
        <v>22.856805036784294</v>
      </c>
      <c r="E39" s="7">
        <f>'Form 1.1-High'!G39-'Form 1.1b-High'!E39</f>
        <v>0</v>
      </c>
      <c r="F39" s="7">
        <f>'Form 1.1-High'!H39-'Form 1.1b-High'!F39</f>
        <v>4.3720177722832432E-3</v>
      </c>
      <c r="G39" s="7">
        <f>'Form 1.1-High'!I39-'Form 1.1b-High'!G39</f>
        <v>0.44916570870395844</v>
      </c>
      <c r="H39" s="7">
        <f t="shared" si="0"/>
        <v>298.39693882763925</v>
      </c>
    </row>
    <row r="40" spans="1:8" ht="13.5" thickBot="1" x14ac:dyDescent="0.25">
      <c r="A40" s="6">
        <v>2024</v>
      </c>
      <c r="B40" s="7">
        <f>'Form 1.1-High'!B40-'Form 1.1b-High'!B40</f>
        <v>133.424438438381</v>
      </c>
      <c r="C40" s="7">
        <f>'Form 1.1-High'!D40-'Form 1.1b-High'!C40</f>
        <v>185.63982824230516</v>
      </c>
      <c r="D40" s="7">
        <f>'Form 1.1-High'!F40-'Form 1.1b-High'!D40</f>
        <v>22.628236986416482</v>
      </c>
      <c r="E40" s="7">
        <f>'Form 1.1-High'!G40-'Form 1.1b-High'!E40</f>
        <v>0</v>
      </c>
      <c r="F40" s="7">
        <f>'Form 1.1-High'!H40-'Form 1.1b-High'!F40</f>
        <v>4.3282975945544422E-3</v>
      </c>
      <c r="G40" s="7">
        <f>'Form 1.1-High'!I40-'Form 1.1b-High'!G40</f>
        <v>0.44825405161691378</v>
      </c>
      <c r="H40" s="7">
        <f t="shared" si="0"/>
        <v>342.14508601631411</v>
      </c>
    </row>
    <row r="41" spans="1:8" ht="13.5" thickBot="1" x14ac:dyDescent="0.25">
      <c r="A41" s="6">
        <v>2025</v>
      </c>
      <c r="B41" s="7">
        <f>'Form 1.1-High'!B41-'Form 1.1b-High'!B41</f>
        <v>163.95248733539211</v>
      </c>
      <c r="C41" s="7">
        <f>'Form 1.1-High'!D41-'Form 1.1b-High'!C41</f>
        <v>206.44845044425711</v>
      </c>
      <c r="D41" s="7">
        <f>'Form 1.1-High'!F41-'Form 1.1b-High'!D41</f>
        <v>22.401954616552302</v>
      </c>
      <c r="E41" s="7">
        <f>'Form 1.1-High'!G41-'Form 1.1b-High'!E41</f>
        <v>0</v>
      </c>
      <c r="F41" s="7">
        <f>'Form 1.1-High'!H41-'Form 1.1b-High'!F41</f>
        <v>4.285014618602645E-3</v>
      </c>
      <c r="G41" s="7">
        <f>'Form 1.1-High'!I41-'Form 1.1b-High'!G41</f>
        <v>0.44735151110080551</v>
      </c>
      <c r="H41" s="7">
        <f t="shared" si="0"/>
        <v>393.25452892192095</v>
      </c>
    </row>
    <row r="42" spans="1:8" ht="13.5" thickBot="1" x14ac:dyDescent="0.25">
      <c r="A42" s="6">
        <v>2026</v>
      </c>
      <c r="B42" s="7">
        <f>'Form 1.1-High'!B42-'Form 1.1b-High'!B42</f>
        <v>202.95420368147097</v>
      </c>
      <c r="C42" s="7">
        <f>'Form 1.1-High'!D42-'Form 1.1b-High'!C42</f>
        <v>228.46576434940016</v>
      </c>
      <c r="D42" s="7">
        <f>'Form 1.1-High'!F42-'Form 1.1b-High'!D42</f>
        <v>22.177935070386752</v>
      </c>
      <c r="E42" s="7">
        <f>'Form 1.1-High'!G42-'Form 1.1b-High'!E42</f>
        <v>0</v>
      </c>
      <c r="F42" s="7">
        <f>'Form 1.1-High'!H42-'Form 1.1b-High'!F42</f>
        <v>4.2421644724299767E-3</v>
      </c>
      <c r="G42" s="7">
        <f>'Form 1.1-High'!I42-'Form 1.1b-High'!G42</f>
        <v>0.44645799598981739</v>
      </c>
      <c r="H42" s="7">
        <f t="shared" si="0"/>
        <v>454.04860326172013</v>
      </c>
    </row>
    <row r="43" spans="1:8" ht="14.1" customHeight="1" x14ac:dyDescent="0.2">
      <c r="A43" s="4"/>
    </row>
    <row r="44" spans="1:8" ht="15.75" x14ac:dyDescent="0.25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8"/>
      <c r="B45" s="9"/>
      <c r="C45" s="9"/>
      <c r="D45" s="9"/>
      <c r="E45" s="9"/>
      <c r="F45" s="9"/>
      <c r="G45" s="9"/>
      <c r="H45" s="9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77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65</v>
      </c>
      <c r="C5" s="5" t="s">
        <v>66</v>
      </c>
      <c r="D5" s="5" t="s">
        <v>67</v>
      </c>
      <c r="E5" s="5" t="s">
        <v>68</v>
      </c>
      <c r="F5" s="5" t="s">
        <v>69</v>
      </c>
      <c r="G5" s="5" t="s">
        <v>70</v>
      </c>
    </row>
    <row r="6" spans="1:11" ht="13.5" thickBot="1" x14ac:dyDescent="0.25">
      <c r="A6" s="6">
        <v>1990</v>
      </c>
      <c r="B6" s="7">
        <v>396123.16709572787</v>
      </c>
      <c r="C6" s="17">
        <v>2.5709280746672167</v>
      </c>
      <c r="D6" s="18">
        <v>1018404.1713124998</v>
      </c>
      <c r="E6" s="7">
        <v>33093.964420609569</v>
      </c>
      <c r="F6" s="7">
        <v>1147.3780952481698</v>
      </c>
      <c r="G6" s="17">
        <v>196.73940000000002</v>
      </c>
    </row>
    <row r="7" spans="1:11" ht="13.5" thickBot="1" x14ac:dyDescent="0.25">
      <c r="A7" s="6">
        <v>1991</v>
      </c>
      <c r="B7" s="7">
        <v>407877.88257768884</v>
      </c>
      <c r="C7" s="17">
        <v>2.5774768314916754</v>
      </c>
      <c r="D7" s="18">
        <v>1051295.7924218751</v>
      </c>
      <c r="E7" s="7">
        <v>33768.579235792276</v>
      </c>
      <c r="F7" s="7">
        <v>1374.5201933245462</v>
      </c>
      <c r="G7" s="17">
        <v>201.0796</v>
      </c>
    </row>
    <row r="8" spans="1:11" ht="13.5" thickBot="1" x14ac:dyDescent="0.25">
      <c r="A8" s="6">
        <v>1992</v>
      </c>
      <c r="B8" s="7">
        <v>415087.03344016569</v>
      </c>
      <c r="C8" s="17">
        <v>2.574524462269296</v>
      </c>
      <c r="D8" s="18">
        <v>1068651.7215624999</v>
      </c>
      <c r="E8" s="7">
        <v>34844.600829853276</v>
      </c>
      <c r="F8" s="7">
        <v>1314.8758557862459</v>
      </c>
      <c r="G8" s="17">
        <v>206.8184</v>
      </c>
    </row>
    <row r="9" spans="1:11" ht="13.5" thickBot="1" x14ac:dyDescent="0.25">
      <c r="A9" s="6">
        <v>1993</v>
      </c>
      <c r="B9" s="7">
        <v>421150.65736821538</v>
      </c>
      <c r="C9" s="17">
        <v>2.5736834086025309</v>
      </c>
      <c r="D9" s="18">
        <v>1083908.4593906251</v>
      </c>
      <c r="E9" s="7">
        <v>34573.459079717002</v>
      </c>
      <c r="F9" s="7">
        <v>1267.9613012101609</v>
      </c>
      <c r="G9" s="17">
        <v>210.10200000000003</v>
      </c>
    </row>
    <row r="10" spans="1:11" ht="13.5" thickBot="1" x14ac:dyDescent="0.25">
      <c r="A10" s="6">
        <v>1994</v>
      </c>
      <c r="B10" s="7">
        <v>427090.30318152631</v>
      </c>
      <c r="C10" s="17">
        <v>2.5525361863703977</v>
      </c>
      <c r="D10" s="18">
        <v>1090163.45371875</v>
      </c>
      <c r="E10" s="7">
        <v>35409.16749147806</v>
      </c>
      <c r="F10" s="7">
        <v>1323.158434348619</v>
      </c>
      <c r="G10" s="17">
        <v>213.57640000000004</v>
      </c>
    </row>
    <row r="11" spans="1:11" ht="13.5" thickBot="1" x14ac:dyDescent="0.25">
      <c r="A11" s="6">
        <v>1995</v>
      </c>
      <c r="B11" s="7">
        <v>432899.76970987301</v>
      </c>
      <c r="C11" s="17">
        <v>2.5298834195202113</v>
      </c>
      <c r="D11" s="18">
        <v>1095185.9497031255</v>
      </c>
      <c r="E11" s="7">
        <v>36763.271062218621</v>
      </c>
      <c r="F11" s="7">
        <v>1454.9950825990645</v>
      </c>
      <c r="G11" s="17">
        <v>216.97749999999999</v>
      </c>
    </row>
    <row r="12" spans="1:11" ht="13.5" thickBot="1" x14ac:dyDescent="0.25">
      <c r="A12" s="6">
        <v>1996</v>
      </c>
      <c r="B12" s="7">
        <v>438005.21898625535</v>
      </c>
      <c r="C12" s="17">
        <v>2.5336123906661112</v>
      </c>
      <c r="D12" s="18">
        <v>1109735.45</v>
      </c>
      <c r="E12" s="7">
        <v>37285.996968354892</v>
      </c>
      <c r="F12" s="7">
        <v>1546.3126152804305</v>
      </c>
      <c r="G12" s="17">
        <v>219.52600000000001</v>
      </c>
    </row>
    <row r="13" spans="1:11" ht="13.5" thickBot="1" x14ac:dyDescent="0.25">
      <c r="A13" s="6">
        <v>1997</v>
      </c>
      <c r="B13" s="7">
        <v>440198.82560828788</v>
      </c>
      <c r="C13" s="17">
        <v>2.5530446348806448</v>
      </c>
      <c r="D13" s="18">
        <v>1123847.25</v>
      </c>
      <c r="E13" s="7">
        <v>38692.336725068839</v>
      </c>
      <c r="F13" s="7">
        <v>1570.3991267982788</v>
      </c>
      <c r="G13" s="17">
        <v>221.6584</v>
      </c>
    </row>
    <row r="14" spans="1:11" ht="13.5" thickBot="1" x14ac:dyDescent="0.25">
      <c r="A14" s="6">
        <v>1998</v>
      </c>
      <c r="B14" s="7">
        <v>443002.32834090746</v>
      </c>
      <c r="C14" s="17">
        <v>2.5737698812331811</v>
      </c>
      <c r="D14" s="18">
        <v>1140186.05</v>
      </c>
      <c r="E14" s="7">
        <v>41249.978098729123</v>
      </c>
      <c r="F14" s="7">
        <v>1700.4865099211329</v>
      </c>
      <c r="G14" s="17">
        <v>227.76439999999999</v>
      </c>
    </row>
    <row r="15" spans="1:11" ht="13.5" thickBot="1" x14ac:dyDescent="0.25">
      <c r="A15" s="6">
        <v>1999</v>
      </c>
      <c r="B15" s="7">
        <v>449611.92838568398</v>
      </c>
      <c r="C15" s="17">
        <v>2.6225492765141336</v>
      </c>
      <c r="D15" s="18">
        <v>1179129.4375</v>
      </c>
      <c r="E15" s="7">
        <v>43340.947207967445</v>
      </c>
      <c r="F15" s="7">
        <v>1901.1108686915884</v>
      </c>
      <c r="G15" s="17">
        <v>233.5351</v>
      </c>
    </row>
    <row r="16" spans="1:11" ht="13.5" thickBot="1" x14ac:dyDescent="0.25">
      <c r="A16" s="6">
        <v>2000</v>
      </c>
      <c r="B16" s="7">
        <v>452557.30053014518</v>
      </c>
      <c r="C16" s="17">
        <v>2.6626477249512424</v>
      </c>
      <c r="D16" s="18">
        <v>1205000.6666666667</v>
      </c>
      <c r="E16" s="7">
        <v>46303.2875184765</v>
      </c>
      <c r="F16" s="7">
        <v>2330.0478897441035</v>
      </c>
      <c r="G16" s="17">
        <v>239.58960000000002</v>
      </c>
    </row>
    <row r="17" spans="1:7" ht="13.5" thickBot="1" x14ac:dyDescent="0.25">
      <c r="A17" s="6">
        <v>2001</v>
      </c>
      <c r="B17" s="7">
        <v>463972.97442294809</v>
      </c>
      <c r="C17" s="17">
        <v>2.6731449208707541</v>
      </c>
      <c r="D17" s="18">
        <v>1240267</v>
      </c>
      <c r="E17" s="7">
        <v>48898.964208358564</v>
      </c>
      <c r="F17" s="7">
        <v>2039.2134869844606</v>
      </c>
      <c r="G17" s="17">
        <v>245.5204</v>
      </c>
    </row>
    <row r="18" spans="1:7" ht="13.5" thickBot="1" x14ac:dyDescent="0.25">
      <c r="A18" s="6">
        <v>2002</v>
      </c>
      <c r="B18" s="7">
        <v>469743.27858132112</v>
      </c>
      <c r="C18" s="17">
        <v>2.6994351123652724</v>
      </c>
      <c r="D18" s="18">
        <v>1268041.5</v>
      </c>
      <c r="E18" s="7">
        <v>50474.729358320961</v>
      </c>
      <c r="F18" s="7">
        <v>2102.4078805791651</v>
      </c>
      <c r="G18" s="17">
        <v>251.94389999999999</v>
      </c>
    </row>
    <row r="19" spans="1:7" ht="13.5" thickBot="1" x14ac:dyDescent="0.25">
      <c r="A19" s="6">
        <v>2003</v>
      </c>
      <c r="B19" s="7">
        <v>479174.71770743583</v>
      </c>
      <c r="C19" s="17">
        <v>2.7039458721840948</v>
      </c>
      <c r="D19" s="18">
        <v>1295662.5</v>
      </c>
      <c r="E19" s="7">
        <v>52759.981756501387</v>
      </c>
      <c r="F19" s="7">
        <v>2289.3151581624898</v>
      </c>
      <c r="G19" s="17">
        <v>257.8938</v>
      </c>
    </row>
    <row r="20" spans="1:7" ht="13.5" thickBot="1" x14ac:dyDescent="0.25">
      <c r="A20" s="6">
        <v>2004</v>
      </c>
      <c r="B20" s="7">
        <v>486638.86552353145</v>
      </c>
      <c r="C20" s="17">
        <v>2.7073782908453117</v>
      </c>
      <c r="D20" s="18">
        <v>1317515.5</v>
      </c>
      <c r="E20" s="7">
        <v>54667.665623427318</v>
      </c>
      <c r="F20" s="7">
        <v>2526.1101626604473</v>
      </c>
      <c r="G20" s="17">
        <v>266.69629999999995</v>
      </c>
    </row>
    <row r="21" spans="1:7" ht="13.5" thickBot="1" x14ac:dyDescent="0.25">
      <c r="A21" s="6">
        <v>2005</v>
      </c>
      <c r="B21" s="7">
        <v>494833.25861125829</v>
      </c>
      <c r="C21" s="17">
        <v>2.6931021244207054</v>
      </c>
      <c r="D21" s="18">
        <v>1332636.5</v>
      </c>
      <c r="E21" s="7">
        <v>55609.462046685912</v>
      </c>
      <c r="F21" s="7">
        <v>2930.2002701549654</v>
      </c>
      <c r="G21" s="17">
        <v>272.12710000000004</v>
      </c>
    </row>
    <row r="22" spans="1:7" ht="13.5" thickBot="1" x14ac:dyDescent="0.25">
      <c r="A22" s="6">
        <v>2006</v>
      </c>
      <c r="B22" s="7">
        <v>503473.48976834986</v>
      </c>
      <c r="C22" s="17">
        <v>2.6748319968537473</v>
      </c>
      <c r="D22" s="18">
        <v>1346707</v>
      </c>
      <c r="E22" s="7">
        <v>57170.886728385522</v>
      </c>
      <c r="F22" s="7">
        <v>3101.6629418364619</v>
      </c>
      <c r="G22" s="17">
        <v>276.2835</v>
      </c>
    </row>
    <row r="23" spans="1:7" ht="13.5" thickBot="1" x14ac:dyDescent="0.25">
      <c r="A23" s="6">
        <v>2007</v>
      </c>
      <c r="B23" s="7">
        <v>510573.41011353041</v>
      </c>
      <c r="C23" s="17">
        <v>2.6686407341444358</v>
      </c>
      <c r="D23" s="18">
        <v>1362537</v>
      </c>
      <c r="E23" s="7">
        <v>58175.110720778037</v>
      </c>
      <c r="F23" s="7">
        <v>3255.5383167977966</v>
      </c>
      <c r="G23" s="17">
        <v>283.37889999999999</v>
      </c>
    </row>
    <row r="24" spans="1:7" ht="13.5" thickBot="1" x14ac:dyDescent="0.25">
      <c r="A24" s="6">
        <v>2008</v>
      </c>
      <c r="B24" s="7">
        <v>514083.16814056679</v>
      </c>
      <c r="C24" s="17">
        <v>2.6759104076013163</v>
      </c>
      <c r="D24" s="18">
        <v>1375640.5</v>
      </c>
      <c r="E24" s="7">
        <v>57938.787633716951</v>
      </c>
      <c r="F24" s="7">
        <v>3367.4569782708477</v>
      </c>
      <c r="G24" s="17">
        <v>287.6223</v>
      </c>
    </row>
    <row r="25" spans="1:7" ht="13.5" thickBot="1" x14ac:dyDescent="0.25">
      <c r="A25" s="6">
        <v>2009</v>
      </c>
      <c r="B25" s="7">
        <v>515094.82059060992</v>
      </c>
      <c r="C25" s="17">
        <v>2.6911928534062035</v>
      </c>
      <c r="D25" s="18">
        <v>1386219.5</v>
      </c>
      <c r="E25" s="7">
        <v>57111.418770233286</v>
      </c>
      <c r="F25" s="7">
        <v>3162.0035466283234</v>
      </c>
      <c r="G25" s="17">
        <v>292.67529999999999</v>
      </c>
    </row>
    <row r="26" spans="1:7" ht="13.5" thickBot="1" x14ac:dyDescent="0.25">
      <c r="A26" s="6">
        <v>2010</v>
      </c>
      <c r="B26" s="7">
        <v>514903.831982314</v>
      </c>
      <c r="C26" s="17">
        <v>2.7139999999999995</v>
      </c>
      <c r="D26" s="18">
        <v>1397449</v>
      </c>
      <c r="E26" s="7">
        <v>57000.645349941951</v>
      </c>
      <c r="F26" s="7">
        <v>2967.5935578703234</v>
      </c>
      <c r="G26" s="17">
        <v>293.80590000000001</v>
      </c>
    </row>
    <row r="27" spans="1:7" ht="13.5" thickBot="1" x14ac:dyDescent="0.25">
      <c r="A27" s="6">
        <v>2011</v>
      </c>
      <c r="B27" s="7">
        <v>516270.62706270633</v>
      </c>
      <c r="C27" s="17">
        <v>2.7269999999999999</v>
      </c>
      <c r="D27" s="18">
        <v>1407870</v>
      </c>
      <c r="E27" s="7">
        <v>58696.868100070758</v>
      </c>
      <c r="F27" s="7">
        <v>3105.4101389485586</v>
      </c>
      <c r="G27" s="17">
        <v>294.67630000000003</v>
      </c>
    </row>
    <row r="28" spans="1:7" ht="13.5" thickBot="1" x14ac:dyDescent="0.25">
      <c r="A28" s="6">
        <v>2012</v>
      </c>
      <c r="B28" s="7">
        <v>516513.15789473685</v>
      </c>
      <c r="C28" s="17">
        <v>2.7359999999999998</v>
      </c>
      <c r="D28" s="18">
        <v>1413180</v>
      </c>
      <c r="E28" s="7">
        <v>60751.209526638682</v>
      </c>
      <c r="F28" s="7">
        <v>3347.8170197126119</v>
      </c>
      <c r="G28" s="17">
        <v>295.61010000000005</v>
      </c>
    </row>
    <row r="29" spans="1:7" ht="13.5" thickBot="1" x14ac:dyDescent="0.25">
      <c r="A29" s="6">
        <v>2013</v>
      </c>
      <c r="B29" s="7">
        <v>517562.08166015812</v>
      </c>
      <c r="C29" s="17">
        <v>2.752084768848448</v>
      </c>
      <c r="D29" s="18">
        <v>1424374.7218704177</v>
      </c>
      <c r="E29" s="7">
        <v>62110.47003256117</v>
      </c>
      <c r="F29" s="7">
        <v>3340.9002231360209</v>
      </c>
      <c r="G29" s="17">
        <v>299.54970000000003</v>
      </c>
    </row>
    <row r="30" spans="1:7" ht="13.5" thickBot="1" x14ac:dyDescent="0.25">
      <c r="A30" s="6">
        <v>2014</v>
      </c>
      <c r="B30" s="7">
        <v>521320.72240097553</v>
      </c>
      <c r="C30" s="17">
        <v>2.7565180595152685</v>
      </c>
      <c r="D30" s="18">
        <v>1437029.986097835</v>
      </c>
      <c r="E30" s="7">
        <v>63319.285439782194</v>
      </c>
      <c r="F30" s="7">
        <v>3581.099248108952</v>
      </c>
      <c r="G30" s="17">
        <v>304.13149999999996</v>
      </c>
    </row>
    <row r="31" spans="1:7" ht="13.5" thickBot="1" x14ac:dyDescent="0.25">
      <c r="A31" s="6">
        <v>2015</v>
      </c>
      <c r="B31" s="7">
        <v>529224.21633840457</v>
      </c>
      <c r="C31" s="17">
        <v>2.7426597814213398</v>
      </c>
      <c r="D31" s="18">
        <v>1451481.9735055685</v>
      </c>
      <c r="E31" s="7">
        <v>66772.688840673</v>
      </c>
      <c r="F31" s="7">
        <v>3841.2814173908191</v>
      </c>
      <c r="G31" s="17">
        <v>308.91610000000003</v>
      </c>
    </row>
    <row r="32" spans="1:7" ht="13.5" thickBot="1" x14ac:dyDescent="0.25">
      <c r="A32" s="6">
        <v>2016</v>
      </c>
      <c r="B32" s="7">
        <v>537557.61745948263</v>
      </c>
      <c r="C32" s="17">
        <v>2.7288747637408695</v>
      </c>
      <c r="D32" s="18">
        <v>1466927.4163418503</v>
      </c>
      <c r="E32" s="7">
        <v>70433.300967013391</v>
      </c>
      <c r="F32" s="7">
        <v>4087.7305561815042</v>
      </c>
      <c r="G32" s="17">
        <v>313.74759999999998</v>
      </c>
    </row>
    <row r="33" spans="1:7" ht="13.5" thickBot="1" x14ac:dyDescent="0.25">
      <c r="A33" s="6">
        <v>2017</v>
      </c>
      <c r="B33" s="7">
        <v>545858.55569182953</v>
      </c>
      <c r="C33" s="17">
        <v>2.7169639196196549</v>
      </c>
      <c r="D33" s="18">
        <v>1483078.0010303969</v>
      </c>
      <c r="E33" s="7">
        <v>74324.145241902675</v>
      </c>
      <c r="F33" s="7">
        <v>4378.9611232343314</v>
      </c>
      <c r="G33" s="17">
        <v>319.23859999999996</v>
      </c>
    </row>
    <row r="34" spans="1:7" ht="13.5" thickBot="1" x14ac:dyDescent="0.25">
      <c r="A34" s="6">
        <v>2018</v>
      </c>
      <c r="B34" s="7">
        <v>554087.19579152821</v>
      </c>
      <c r="C34" s="17">
        <v>2.7061174584600947</v>
      </c>
      <c r="D34" s="18">
        <v>1499425.0340406513</v>
      </c>
      <c r="E34" s="7">
        <v>77386.291887764673</v>
      </c>
      <c r="F34" s="7">
        <v>4648.280854344609</v>
      </c>
      <c r="G34" s="17">
        <v>325.38760000000002</v>
      </c>
    </row>
    <row r="35" spans="1:7" ht="13.5" thickBot="1" x14ac:dyDescent="0.25">
      <c r="A35" s="6">
        <v>2019</v>
      </c>
      <c r="B35" s="7">
        <v>561697.56223326572</v>
      </c>
      <c r="C35" s="17">
        <v>2.6991297719113887</v>
      </c>
      <c r="D35" s="18">
        <v>1516094.6130338577</v>
      </c>
      <c r="E35" s="7">
        <v>79945.556063747426</v>
      </c>
      <c r="F35" s="7">
        <v>4889.843616456129</v>
      </c>
      <c r="G35" s="17">
        <v>331.55840000000001</v>
      </c>
    </row>
    <row r="36" spans="1:7" ht="13.5" thickBot="1" x14ac:dyDescent="0.25">
      <c r="A36" s="6">
        <v>2020</v>
      </c>
      <c r="B36" s="7">
        <v>569351.36170931964</v>
      </c>
      <c r="C36" s="17">
        <v>2.6922050302131537</v>
      </c>
      <c r="D36" s="18">
        <v>1532810.5999525392</v>
      </c>
      <c r="E36" s="7">
        <v>82471.903224108813</v>
      </c>
      <c r="F36" s="7">
        <v>5145.4373955505125</v>
      </c>
      <c r="G36" s="17">
        <v>337.56479999999999</v>
      </c>
    </row>
    <row r="37" spans="1:7" ht="13.5" thickBot="1" x14ac:dyDescent="0.25">
      <c r="A37" s="6">
        <v>2021</v>
      </c>
      <c r="B37" s="7">
        <v>576781.21138155099</v>
      </c>
      <c r="C37" s="17">
        <v>2.6876176320840051</v>
      </c>
      <c r="D37" s="18">
        <v>1550167.3535638282</v>
      </c>
      <c r="E37" s="7">
        <v>84837.696292753448</v>
      </c>
      <c r="F37" s="7">
        <v>5412.1619653836997</v>
      </c>
      <c r="G37" s="17">
        <v>343.27730000000003</v>
      </c>
    </row>
    <row r="38" spans="1:7" ht="13.5" thickBot="1" x14ac:dyDescent="0.25">
      <c r="A38" s="6">
        <v>2022</v>
      </c>
      <c r="B38" s="7">
        <v>583946.12797509693</v>
      </c>
      <c r="C38" s="17">
        <v>2.6846096367609333</v>
      </c>
      <c r="D38" s="18">
        <v>1567667.4025111785</v>
      </c>
      <c r="E38" s="7">
        <v>87301.942648127442</v>
      </c>
      <c r="F38" s="7">
        <v>5681.4606740024474</v>
      </c>
      <c r="G38" s="17">
        <v>348.83390000000003</v>
      </c>
    </row>
    <row r="39" spans="1:7" ht="13.5" thickBot="1" x14ac:dyDescent="0.25">
      <c r="A39" s="6">
        <v>2023</v>
      </c>
      <c r="B39" s="7">
        <v>590977.26789515093</v>
      </c>
      <c r="C39" s="17">
        <v>2.6829816697385334</v>
      </c>
      <c r="D39" s="18">
        <v>1585581.1769948485</v>
      </c>
      <c r="E39" s="7">
        <v>90075.26214029362</v>
      </c>
      <c r="F39" s="7">
        <v>5980.2192471757708</v>
      </c>
      <c r="G39" s="17">
        <v>354.36709999999999</v>
      </c>
    </row>
    <row r="40" spans="1:7" ht="13.5" thickBot="1" x14ac:dyDescent="0.25">
      <c r="A40" s="6">
        <v>2024</v>
      </c>
      <c r="B40" s="7">
        <v>597849.81838084059</v>
      </c>
      <c r="C40" s="17">
        <v>2.682574068878071</v>
      </c>
      <c r="D40" s="18">
        <v>1603776.4198719072</v>
      </c>
      <c r="E40" s="7">
        <v>93149.401520853455</v>
      </c>
      <c r="F40" s="7">
        <v>6276.5119803924672</v>
      </c>
      <c r="G40" s="17">
        <v>359.9119</v>
      </c>
    </row>
    <row r="41" spans="1:7" ht="13.5" thickBot="1" x14ac:dyDescent="0.25">
      <c r="A41" s="6">
        <v>2025</v>
      </c>
      <c r="B41" s="7">
        <v>604812.9764637159</v>
      </c>
      <c r="C41" s="17">
        <v>2.682297060635717</v>
      </c>
      <c r="D41" s="18">
        <v>1622288.0690029643</v>
      </c>
      <c r="E41" s="7">
        <v>96085.545133383348</v>
      </c>
      <c r="F41" s="7">
        <v>6603.0958697275473</v>
      </c>
      <c r="G41" s="17">
        <v>365.61799999999994</v>
      </c>
    </row>
    <row r="42" spans="1:7" ht="13.5" thickBot="1" x14ac:dyDescent="0.25">
      <c r="A42" s="6">
        <v>2026</v>
      </c>
      <c r="B42" s="7">
        <v>612158.84262826247</v>
      </c>
      <c r="C42" s="17">
        <v>2.6808773511912696</v>
      </c>
      <c r="D42" s="18">
        <v>1641122.7765335694</v>
      </c>
      <c r="E42" s="7">
        <v>99181.14953287151</v>
      </c>
      <c r="F42" s="7">
        <v>6937.8223603251936</v>
      </c>
      <c r="G42" s="17">
        <v>371.45479999999998</v>
      </c>
    </row>
    <row r="43" spans="1:7" ht="14.1" customHeight="1" x14ac:dyDescent="0.2">
      <c r="A43" s="4"/>
    </row>
    <row r="44" spans="1:7" ht="15.75" x14ac:dyDescent="0.25">
      <c r="A44" s="21" t="s">
        <v>25</v>
      </c>
      <c r="B44" s="21"/>
      <c r="C44" s="21"/>
      <c r="D44" s="21"/>
      <c r="E44" s="21"/>
      <c r="F44" s="21"/>
      <c r="G44" s="21"/>
    </row>
    <row r="45" spans="1:7" x14ac:dyDescent="0.2">
      <c r="A45" s="8" t="s">
        <v>26</v>
      </c>
      <c r="B45" s="13">
        <f>EXP((LN(B16/B6)/10))-1</f>
        <v>1.3408011426580657E-2</v>
      </c>
      <c r="C45" s="13">
        <f t="shared" ref="C45:G45" si="0">EXP((LN(C16/C6)/10))-1</f>
        <v>3.5115571990855798E-3</v>
      </c>
      <c r="D45" s="13">
        <f t="shared" si="0"/>
        <v>1.6966651624716889E-2</v>
      </c>
      <c r="E45" s="13">
        <f t="shared" si="0"/>
        <v>3.4156588455173331E-2</v>
      </c>
      <c r="F45" s="13">
        <f t="shared" si="0"/>
        <v>7.3410475476284542E-2</v>
      </c>
      <c r="G45" s="13">
        <f t="shared" si="0"/>
        <v>1.9900164867876047E-2</v>
      </c>
    </row>
    <row r="46" spans="1:7" x14ac:dyDescent="0.2">
      <c r="A46" s="8" t="s">
        <v>27</v>
      </c>
      <c r="B46" s="13">
        <f>EXP((LN(B29/B16)/13))-1</f>
        <v>1.0377717014095733E-2</v>
      </c>
      <c r="C46" s="13">
        <f t="shared" ref="C46:G46" si="1">EXP((LN(C29/C16)/13))-1</f>
        <v>2.5445942432997803E-3</v>
      </c>
      <c r="D46" s="13">
        <f t="shared" si="1"/>
        <v>1.2948718336368126E-2</v>
      </c>
      <c r="E46" s="13">
        <f t="shared" si="1"/>
        <v>2.284957343323013E-2</v>
      </c>
      <c r="F46" s="13">
        <f t="shared" si="1"/>
        <v>2.810709994771754E-2</v>
      </c>
      <c r="G46" s="13">
        <f t="shared" si="1"/>
        <v>1.7329433479615908E-2</v>
      </c>
    </row>
    <row r="47" spans="1:7" x14ac:dyDescent="0.2">
      <c r="A47" s="8" t="s">
        <v>28</v>
      </c>
      <c r="B47" s="13">
        <f>EXP((LN(B31/B29)/2))-1</f>
        <v>1.1203650511662833E-2</v>
      </c>
      <c r="C47" s="13">
        <f t="shared" ref="C47:G47" si="2">EXP((LN(C31/C29)/2))-1</f>
        <v>-1.713804522566198E-3</v>
      </c>
      <c r="D47" s="13">
        <f t="shared" si="2"/>
        <v>9.4706451221804322E-3</v>
      </c>
      <c r="E47" s="13">
        <f t="shared" si="2"/>
        <v>3.6852608427849765E-2</v>
      </c>
      <c r="F47" s="13">
        <f t="shared" si="2"/>
        <v>7.2275319333703791E-2</v>
      </c>
      <c r="G47" s="13">
        <f t="shared" si="2"/>
        <v>1.5513794589764984E-2</v>
      </c>
    </row>
    <row r="48" spans="1:7" x14ac:dyDescent="0.2">
      <c r="A48" s="16" t="s">
        <v>60</v>
      </c>
      <c r="B48" s="13">
        <f>EXP((LN(B42/B29)/13))-1</f>
        <v>1.2996211748954156E-2</v>
      </c>
      <c r="C48" s="13">
        <f t="shared" ref="C48:G48" si="3">EXP((LN(C42/C29)/13))-1</f>
        <v>-2.0144767843827127E-3</v>
      </c>
      <c r="D48" s="13">
        <f t="shared" si="3"/>
        <v>1.0955554397718226E-2</v>
      </c>
      <c r="E48" s="13">
        <f t="shared" si="3"/>
        <v>3.665850966937767E-2</v>
      </c>
      <c r="F48" s="13">
        <f t="shared" si="3"/>
        <v>5.7821238423962029E-2</v>
      </c>
      <c r="G48" s="13">
        <f t="shared" si="3"/>
        <v>1.6687462831437738E-2</v>
      </c>
    </row>
    <row r="49" spans="1:1" ht="14.1" customHeight="1" x14ac:dyDescent="0.2">
      <c r="A49" s="4"/>
    </row>
  </sheetData>
  <mergeCells count="4">
    <mergeCell ref="A1:G1"/>
    <mergeCell ref="A3:G3"/>
    <mergeCell ref="A44:G44"/>
    <mergeCell ref="A2:K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workbookViewId="0">
      <selection activeCell="B6" sqref="B6:E42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5" ht="15.95" customHeight="1" x14ac:dyDescent="0.25">
      <c r="A1" s="20" t="s">
        <v>78</v>
      </c>
      <c r="B1" s="20"/>
      <c r="C1" s="20"/>
      <c r="D1" s="20"/>
    </row>
    <row r="2" spans="1:5" ht="15.75" x14ac:dyDescent="0.25">
      <c r="A2" s="23" t="s">
        <v>62</v>
      </c>
      <c r="B2" s="20"/>
      <c r="C2" s="20"/>
      <c r="D2" s="20"/>
    </row>
    <row r="3" spans="1:5" ht="15.75" x14ac:dyDescent="0.25">
      <c r="A3" s="20" t="s">
        <v>58</v>
      </c>
      <c r="B3" s="20"/>
      <c r="C3" s="20"/>
      <c r="D3" s="20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19" t="s">
        <v>19</v>
      </c>
    </row>
    <row r="6" spans="1:5" ht="13.5" thickBot="1" x14ac:dyDescent="0.25">
      <c r="A6" s="6">
        <v>1990</v>
      </c>
      <c r="B6" s="12">
        <v>13.030809272731624</v>
      </c>
      <c r="C6" s="12">
        <v>14.154849384807354</v>
      </c>
      <c r="D6" s="12">
        <v>11.866434840759453</v>
      </c>
      <c r="E6" s="12">
        <v>14.123116386180946</v>
      </c>
    </row>
    <row r="7" spans="1:5" ht="13.5" thickBot="1" x14ac:dyDescent="0.25">
      <c r="A7" s="6">
        <v>1991</v>
      </c>
      <c r="B7" s="12">
        <v>12.55595034481653</v>
      </c>
      <c r="C7" s="12">
        <v>13.711733116969869</v>
      </c>
      <c r="D7" s="12">
        <v>11.503217788211735</v>
      </c>
      <c r="E7" s="12">
        <v>14.60920166578877</v>
      </c>
    </row>
    <row r="8" spans="1:5" ht="13.5" thickBot="1" x14ac:dyDescent="0.25">
      <c r="A8" s="6">
        <v>1992</v>
      </c>
      <c r="B8" s="12">
        <v>12.280529377647108</v>
      </c>
      <c r="C8" s="12">
        <v>12.98822790313563</v>
      </c>
      <c r="D8" s="12">
        <v>11.123044004944791</v>
      </c>
      <c r="E8" s="12">
        <v>14.967158487056841</v>
      </c>
    </row>
    <row r="9" spans="1:5" ht="13.5" thickBot="1" x14ac:dyDescent="0.25">
      <c r="A9" s="6">
        <v>1993</v>
      </c>
      <c r="B9" s="12">
        <v>11.215776345682084</v>
      </c>
      <c r="C9" s="12">
        <v>11.939051575052096</v>
      </c>
      <c r="D9" s="12">
        <v>10.058968062667612</v>
      </c>
      <c r="E9" s="12">
        <v>16.338563001941367</v>
      </c>
    </row>
    <row r="10" spans="1:5" ht="13.5" thickBot="1" x14ac:dyDescent="0.25">
      <c r="A10" s="6">
        <v>1994</v>
      </c>
      <c r="B10" s="12">
        <v>11.487710347712779</v>
      </c>
      <c r="C10" s="12">
        <v>11.403008898893404</v>
      </c>
      <c r="D10" s="12">
        <v>9.2828149175063128</v>
      </c>
      <c r="E10" s="12">
        <v>15.394434554076943</v>
      </c>
    </row>
    <row r="11" spans="1:5" ht="13.5" thickBot="1" x14ac:dyDescent="0.25">
      <c r="A11" s="6">
        <v>1995</v>
      </c>
      <c r="B11" s="12">
        <v>11.470838814381185</v>
      </c>
      <c r="C11" s="12">
        <v>11.196322436704961</v>
      </c>
      <c r="D11" s="12">
        <v>8.5625218676477495</v>
      </c>
      <c r="E11" s="12">
        <v>14.796604751328594</v>
      </c>
    </row>
    <row r="12" spans="1:5" ht="13.5" thickBot="1" x14ac:dyDescent="0.25">
      <c r="A12" s="6">
        <v>1996</v>
      </c>
      <c r="B12" s="12">
        <v>11.455369930240558</v>
      </c>
      <c r="C12" s="12">
        <v>11.013616115380376</v>
      </c>
      <c r="D12" s="12">
        <v>8.2251456473693594</v>
      </c>
      <c r="E12" s="12">
        <v>14.772050771239918</v>
      </c>
    </row>
    <row r="13" spans="1:5" ht="13.5" thickBot="1" x14ac:dyDescent="0.25">
      <c r="A13" s="6">
        <v>1997</v>
      </c>
      <c r="B13" s="12">
        <v>11.326593868748265</v>
      </c>
      <c r="C13" s="12">
        <v>10.748220308643265</v>
      </c>
      <c r="D13" s="12">
        <v>7.9041286628743643</v>
      </c>
      <c r="E13" s="12">
        <v>17.924090601357388</v>
      </c>
    </row>
    <row r="14" spans="1:5" ht="13.5" thickBot="1" x14ac:dyDescent="0.25">
      <c r="A14" s="6">
        <v>1998</v>
      </c>
      <c r="B14" s="12">
        <v>11.436103475638562</v>
      </c>
      <c r="C14" s="12">
        <v>10.626830681142955</v>
      </c>
      <c r="D14" s="12">
        <v>7.8177320030056237</v>
      </c>
      <c r="E14" s="12">
        <v>17.727510789762146</v>
      </c>
    </row>
    <row r="15" spans="1:5" ht="13.5" thickBot="1" x14ac:dyDescent="0.25">
      <c r="A15" s="6">
        <v>1999</v>
      </c>
      <c r="B15" s="12">
        <v>11.220866504152561</v>
      </c>
      <c r="C15" s="12">
        <v>10.498122707975808</v>
      </c>
      <c r="D15" s="12">
        <v>7.7061556336012238</v>
      </c>
      <c r="E15" s="12">
        <v>17.475034505953108</v>
      </c>
    </row>
    <row r="16" spans="1:5" ht="13.5" thickBot="1" x14ac:dyDescent="0.25">
      <c r="A16" s="6">
        <v>2000</v>
      </c>
      <c r="B16" s="12">
        <v>11.098250130113643</v>
      </c>
      <c r="C16" s="12">
        <v>10.520162911195985</v>
      </c>
      <c r="D16" s="12">
        <v>8.3298730746387157</v>
      </c>
      <c r="E16" s="12">
        <v>17.101930484476522</v>
      </c>
    </row>
    <row r="17" spans="1:5" ht="13.5" thickBot="1" x14ac:dyDescent="0.25">
      <c r="A17" s="6">
        <v>2001</v>
      </c>
      <c r="B17" s="12">
        <v>12.129854897208622</v>
      </c>
      <c r="C17" s="12">
        <v>12.198058718331268</v>
      </c>
      <c r="D17" s="12">
        <v>9.7433549028766766</v>
      </c>
      <c r="E17" s="12">
        <v>10.22689960426861</v>
      </c>
    </row>
    <row r="18" spans="1:5" ht="13.5" thickBot="1" x14ac:dyDescent="0.25">
      <c r="A18" s="6">
        <v>2002</v>
      </c>
      <c r="B18" s="12">
        <v>12.531084745265149</v>
      </c>
      <c r="C18" s="12">
        <v>12.898034696517195</v>
      </c>
      <c r="D18" s="12">
        <v>10.0185912143798</v>
      </c>
      <c r="E18" s="12">
        <v>11.360516128120594</v>
      </c>
    </row>
    <row r="19" spans="1:5" ht="13.5" thickBot="1" x14ac:dyDescent="0.25">
      <c r="A19" s="6">
        <v>2003</v>
      </c>
      <c r="B19" s="12">
        <v>12.353913001366085</v>
      </c>
      <c r="C19" s="12">
        <v>12.487626996805719</v>
      </c>
      <c r="D19" s="12">
        <v>9.7441073490214745</v>
      </c>
      <c r="E19" s="12">
        <v>11.25917342090542</v>
      </c>
    </row>
    <row r="20" spans="1:5" ht="13.5" thickBot="1" x14ac:dyDescent="0.25">
      <c r="A20" s="6">
        <v>2004</v>
      </c>
      <c r="B20" s="12">
        <v>11.793239106098838</v>
      </c>
      <c r="C20" s="12">
        <v>11.942649591358997</v>
      </c>
      <c r="D20" s="12">
        <v>9.3619815404650168</v>
      </c>
      <c r="E20" s="12">
        <v>10.969273391953468</v>
      </c>
    </row>
    <row r="21" spans="1:5" ht="13.5" thickBot="1" x14ac:dyDescent="0.25">
      <c r="A21" s="6">
        <v>2005</v>
      </c>
      <c r="B21" s="12">
        <v>11.943339383640852</v>
      </c>
      <c r="C21" s="12">
        <v>11.971594016052441</v>
      </c>
      <c r="D21" s="12">
        <v>9.2910892206491251</v>
      </c>
      <c r="E21" s="12">
        <v>10.19773835412901</v>
      </c>
    </row>
    <row r="22" spans="1:5" ht="13.5" thickBot="1" x14ac:dyDescent="0.25">
      <c r="A22" s="6">
        <v>2006</v>
      </c>
      <c r="B22" s="12">
        <v>11.806774429926566</v>
      </c>
      <c r="C22" s="12">
        <v>11.754988328775903</v>
      </c>
      <c r="D22" s="12">
        <v>9.1721219128470413</v>
      </c>
      <c r="E22" s="12">
        <v>10.452797736824634</v>
      </c>
    </row>
    <row r="23" spans="1:5" ht="13.5" thickBot="1" x14ac:dyDescent="0.25">
      <c r="A23" s="6">
        <v>2007</v>
      </c>
      <c r="B23" s="12">
        <v>11.347254540801412</v>
      </c>
      <c r="C23" s="12">
        <v>11.428107146353662</v>
      </c>
      <c r="D23" s="12">
        <v>8.9136254662218359</v>
      </c>
      <c r="E23" s="12">
        <v>10.200912562338612</v>
      </c>
    </row>
    <row r="24" spans="1:5" ht="13.5" thickBot="1" x14ac:dyDescent="0.25">
      <c r="A24" s="6">
        <v>2008</v>
      </c>
      <c r="B24" s="12">
        <v>11.741035282202555</v>
      </c>
      <c r="C24" s="12">
        <v>11.937025478014812</v>
      </c>
      <c r="D24" s="12">
        <v>9.2998157829922157</v>
      </c>
      <c r="E24" s="12">
        <v>9.9491954839366148</v>
      </c>
    </row>
    <row r="25" spans="1:5" ht="13.5" thickBot="1" x14ac:dyDescent="0.25">
      <c r="A25" s="6">
        <v>2009</v>
      </c>
      <c r="B25" s="12">
        <v>11.59359028854472</v>
      </c>
      <c r="C25" s="12">
        <v>12.009800653199816</v>
      </c>
      <c r="D25" s="12">
        <v>9.3521386563652324</v>
      </c>
      <c r="E25" s="12">
        <v>10.482511020520285</v>
      </c>
    </row>
    <row r="26" spans="1:5" ht="13.5" thickBot="1" x14ac:dyDescent="0.25">
      <c r="A26" s="6">
        <v>2010</v>
      </c>
      <c r="B26" s="12">
        <v>12.366404589598121</v>
      </c>
      <c r="C26" s="12">
        <v>13.016508390700603</v>
      </c>
      <c r="D26" s="12">
        <v>10.119677416829273</v>
      </c>
      <c r="E26" s="12">
        <v>10.49383584822432</v>
      </c>
    </row>
    <row r="27" spans="1:5" ht="13.5" thickBot="1" x14ac:dyDescent="0.25">
      <c r="A27" s="6">
        <v>2011</v>
      </c>
      <c r="B27" s="12">
        <v>12.539695001764002</v>
      </c>
      <c r="C27" s="12">
        <v>13.367446954627956</v>
      </c>
      <c r="D27" s="12">
        <v>10.226701347443566</v>
      </c>
      <c r="E27" s="12">
        <v>11.348374659207147</v>
      </c>
    </row>
    <row r="28" spans="1:5" ht="13.5" thickBot="1" x14ac:dyDescent="0.25">
      <c r="A28" s="6">
        <v>2012</v>
      </c>
      <c r="B28" s="12">
        <v>12.576929681431658</v>
      </c>
      <c r="C28" s="12">
        <v>14.03134554228321</v>
      </c>
      <c r="D28" s="12">
        <v>11.406271154902607</v>
      </c>
      <c r="E28" s="12">
        <v>11.646074163496266</v>
      </c>
    </row>
    <row r="29" spans="1:5" ht="13.5" thickBot="1" x14ac:dyDescent="0.25">
      <c r="A29" s="6">
        <v>2013</v>
      </c>
      <c r="B29" s="12">
        <v>12.49</v>
      </c>
      <c r="C29" s="12">
        <v>14.000000000000002</v>
      </c>
      <c r="D29" s="12">
        <v>11.278</v>
      </c>
      <c r="E29" s="12">
        <v>11.620057235253341</v>
      </c>
    </row>
    <row r="30" spans="1:5" ht="13.5" thickBot="1" x14ac:dyDescent="0.25">
      <c r="A30" s="6">
        <v>2014</v>
      </c>
      <c r="B30" s="12">
        <v>12.969378925331469</v>
      </c>
      <c r="C30" s="12">
        <v>14.537334263782272</v>
      </c>
      <c r="D30" s="12">
        <v>11.710861130495461</v>
      </c>
      <c r="E30" s="12">
        <v>12.066046870939962</v>
      </c>
    </row>
    <row r="31" spans="1:5" ht="13.5" thickBot="1" x14ac:dyDescent="0.25">
      <c r="A31" s="6">
        <v>2015</v>
      </c>
      <c r="B31" s="12">
        <v>12.551011863224002</v>
      </c>
      <c r="C31" s="12">
        <v>14.068387997208649</v>
      </c>
      <c r="D31" s="12">
        <v>11.333091416608509</v>
      </c>
      <c r="E31" s="12">
        <v>11.676819552522543</v>
      </c>
    </row>
    <row r="32" spans="1:5" ht="13.5" thickBot="1" x14ac:dyDescent="0.25">
      <c r="A32" s="6">
        <v>2016</v>
      </c>
      <c r="B32" s="12">
        <v>13.344166085136077</v>
      </c>
      <c r="C32" s="12">
        <v>14.957431960921145</v>
      </c>
      <c r="D32" s="12">
        <v>12.04927983251919</v>
      </c>
      <c r="E32" s="12">
        <v>12.414729677022235</v>
      </c>
    </row>
    <row r="33" spans="1:5" ht="13.5" thickBot="1" x14ac:dyDescent="0.25">
      <c r="A33" s="6">
        <v>2017</v>
      </c>
      <c r="B33" s="12">
        <v>13.596929518492669</v>
      </c>
      <c r="C33" s="12">
        <v>15.240753663642705</v>
      </c>
      <c r="D33" s="12">
        <v>12.277515701325887</v>
      </c>
      <c r="E33" s="12">
        <v>12.64988784856609</v>
      </c>
    </row>
    <row r="34" spans="1:5" ht="13.5" thickBot="1" x14ac:dyDescent="0.25">
      <c r="A34" s="6">
        <v>2018</v>
      </c>
      <c r="B34" s="12">
        <v>13.701521284019535</v>
      </c>
      <c r="C34" s="12">
        <v>15.357990230286109</v>
      </c>
      <c r="D34" s="12">
        <v>12.371958129797624</v>
      </c>
      <c r="E34" s="12">
        <v>12.747194678170445</v>
      </c>
    </row>
    <row r="35" spans="1:5" ht="13.5" thickBot="1" x14ac:dyDescent="0.25">
      <c r="A35" s="6">
        <v>2019</v>
      </c>
      <c r="B35" s="12">
        <v>13.771249127704111</v>
      </c>
      <c r="C35" s="12">
        <v>15.436147941381712</v>
      </c>
      <c r="D35" s="12">
        <v>12.434919748778782</v>
      </c>
      <c r="E35" s="12">
        <v>12.812065897906679</v>
      </c>
    </row>
    <row r="36" spans="1:5" ht="13.5" thickBot="1" x14ac:dyDescent="0.25">
      <c r="A36" s="6">
        <v>2020</v>
      </c>
      <c r="B36" s="12">
        <v>13.779965108164681</v>
      </c>
      <c r="C36" s="12">
        <v>15.445917655268659</v>
      </c>
      <c r="D36" s="12">
        <v>12.442789951151424</v>
      </c>
      <c r="E36" s="12">
        <v>12.820174800373707</v>
      </c>
    </row>
    <row r="37" spans="1:5" ht="13.5" thickBot="1" x14ac:dyDescent="0.25">
      <c r="A37" s="6">
        <v>2021</v>
      </c>
      <c r="B37" s="12">
        <v>13.814829030006972</v>
      </c>
      <c r="C37" s="12">
        <v>15.484996510816462</v>
      </c>
      <c r="D37" s="12">
        <v>12.474270760642005</v>
      </c>
      <c r="E37" s="12">
        <v>12.852610410241827</v>
      </c>
    </row>
    <row r="38" spans="1:5" ht="13.5" thickBot="1" x14ac:dyDescent="0.25">
      <c r="A38" s="6">
        <v>2022</v>
      </c>
      <c r="B38" s="12">
        <v>13.823545010467546</v>
      </c>
      <c r="C38" s="12">
        <v>15.494766224703413</v>
      </c>
      <c r="D38" s="12">
        <v>12.48214096301465</v>
      </c>
      <c r="E38" s="12">
        <v>12.860719312708857</v>
      </c>
    </row>
    <row r="39" spans="1:5" ht="13.5" thickBot="1" x14ac:dyDescent="0.25">
      <c r="A39" s="6">
        <v>2023</v>
      </c>
      <c r="B39" s="12">
        <v>13.867124912770407</v>
      </c>
      <c r="C39" s="12">
        <v>15.543614794138165</v>
      </c>
      <c r="D39" s="12">
        <v>12.521491974877874</v>
      </c>
      <c r="E39" s="12">
        <v>12.901263825044005</v>
      </c>
    </row>
    <row r="40" spans="1:5" ht="13.5" thickBot="1" x14ac:dyDescent="0.25">
      <c r="A40" s="6">
        <v>2024</v>
      </c>
      <c r="B40" s="12">
        <v>13.919420795533842</v>
      </c>
      <c r="C40" s="12">
        <v>15.60223307745987</v>
      </c>
      <c r="D40" s="12">
        <v>12.568713189113744</v>
      </c>
      <c r="E40" s="12">
        <v>12.949917239846183</v>
      </c>
    </row>
    <row r="41" spans="1:5" ht="13.5" thickBot="1" x14ac:dyDescent="0.25">
      <c r="A41" s="6">
        <v>2025</v>
      </c>
      <c r="B41" s="12">
        <v>13.963000697836703</v>
      </c>
      <c r="C41" s="12">
        <v>15.651081646894621</v>
      </c>
      <c r="D41" s="12">
        <v>12.608064200976967</v>
      </c>
      <c r="E41" s="12">
        <v>12.99046175218133</v>
      </c>
    </row>
    <row r="42" spans="1:5" ht="13.5" thickBot="1" x14ac:dyDescent="0.25">
      <c r="A42" s="6">
        <v>2026</v>
      </c>
      <c r="B42" s="12">
        <v>14.006717043164933</v>
      </c>
      <c r="C42" s="12">
        <v>15.700083154868617</v>
      </c>
      <c r="D42" s="12">
        <v>12.647538415757733</v>
      </c>
      <c r="E42" s="12">
        <v>13.031133204129299</v>
      </c>
    </row>
    <row r="43" spans="1:5" ht="14.1" customHeight="1" x14ac:dyDescent="0.2">
      <c r="A43" s="4"/>
    </row>
    <row r="44" spans="1:5" ht="15.75" x14ac:dyDescent="0.25">
      <c r="A44" s="21" t="s">
        <v>25</v>
      </c>
      <c r="B44" s="21"/>
      <c r="C44" s="21"/>
      <c r="D44" s="21"/>
    </row>
    <row r="45" spans="1:5" x14ac:dyDescent="0.2">
      <c r="A45" s="8" t="s">
        <v>26</v>
      </c>
      <c r="B45" s="13">
        <f>EXP((LN(B16/B6)/10))-1</f>
        <v>-1.5924743594495139E-2</v>
      </c>
      <c r="C45" s="13">
        <f t="shared" ref="C45:E45" si="0">EXP((LN(C16/C6)/10))-1</f>
        <v>-2.9240339177572072E-2</v>
      </c>
      <c r="D45" s="13">
        <f t="shared" si="0"/>
        <v>-3.4767775475464169E-2</v>
      </c>
      <c r="E45" s="13">
        <f t="shared" si="0"/>
        <v>1.9322145969663751E-2</v>
      </c>
    </row>
    <row r="46" spans="1:5" x14ac:dyDescent="0.2">
      <c r="A46" s="8" t="s">
        <v>27</v>
      </c>
      <c r="B46" s="13">
        <f>EXP((LN(B29/B16)/13))-1</f>
        <v>9.1291786130733854E-3</v>
      </c>
      <c r="C46" s="13">
        <f t="shared" ref="C46:E46" si="1">EXP((LN(C29/C16)/13))-1</f>
        <v>2.2225198405040114E-2</v>
      </c>
      <c r="D46" s="13">
        <f t="shared" si="1"/>
        <v>2.3581888543650731E-2</v>
      </c>
      <c r="E46" s="13">
        <f t="shared" si="1"/>
        <v>-2.9290071670050599E-2</v>
      </c>
    </row>
    <row r="47" spans="1:5" x14ac:dyDescent="0.2">
      <c r="A47" s="8" t="s">
        <v>28</v>
      </c>
      <c r="B47" s="13">
        <f>EXP((LN(B31/B29)/2))-1</f>
        <v>2.4394530062525899E-3</v>
      </c>
      <c r="C47" s="13">
        <f t="shared" ref="C47:E47" si="2">EXP((LN(C31/C29)/2))-1</f>
        <v>2.4394530062525899E-3</v>
      </c>
      <c r="D47" s="13">
        <f t="shared" si="2"/>
        <v>2.4394530062525899E-3</v>
      </c>
      <c r="E47" s="13">
        <f t="shared" si="2"/>
        <v>2.4394530062525899E-3</v>
      </c>
    </row>
    <row r="48" spans="1:5" x14ac:dyDescent="0.2">
      <c r="A48" s="16" t="s">
        <v>60</v>
      </c>
      <c r="B48" s="13">
        <f>EXP((LN(B42/B29)/13))-1</f>
        <v>8.8550280892889521E-3</v>
      </c>
      <c r="C48" s="13">
        <f t="shared" ref="C48:E48" si="3">EXP((LN(C42/C29)/13))-1</f>
        <v>8.8550280892889521E-3</v>
      </c>
      <c r="D48" s="13">
        <f t="shared" si="3"/>
        <v>8.8550280892889521E-3</v>
      </c>
      <c r="E48" s="13">
        <f t="shared" si="3"/>
        <v>8.8550280892889521E-3</v>
      </c>
    </row>
    <row r="49" spans="1:1" ht="14.1" customHeight="1" x14ac:dyDescent="0.2">
      <c r="A49" s="4"/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SMUD</Received_x0020_From>
    <Docket_x0020_Number xmlns="8eef3743-c7b3-4cbe-8837-b6e805be353c">15-IEPR-03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Z5JXHV6S7NA6-3-72613</_dlc_DocId>
    <_dlc_DocIdUrl xmlns="8eef3743-c7b3-4cbe-8837-b6e805be353c">
      <Url>http://efilingspinternal/_layouts/DocIdRedir.aspx?ID=Z5JXHV6S7NA6-3-72613</Url>
      <Description>Z5JXHV6S7NA6-3-72613</Description>
    </_dlc_DocIdUrl>
  </documentManagement>
</p:properties>
</file>

<file path=customXml/itemProps1.xml><?xml version="1.0" encoding="utf-8"?>
<ds:datastoreItem xmlns:ds="http://schemas.openxmlformats.org/officeDocument/2006/customXml" ds:itemID="{DEB4D632-63B8-4180-9087-F8C87536F4C0}"/>
</file>

<file path=customXml/itemProps2.xml><?xml version="1.0" encoding="utf-8"?>
<ds:datastoreItem xmlns:ds="http://schemas.openxmlformats.org/officeDocument/2006/customXml" ds:itemID="{66399C21-4EA5-4799-B7EC-EA0E0D8188FD}"/>
</file>

<file path=customXml/itemProps3.xml><?xml version="1.0" encoding="utf-8"?>
<ds:datastoreItem xmlns:ds="http://schemas.openxmlformats.org/officeDocument/2006/customXml" ds:itemID="{69511C47-3A06-4565-9700-7C9549B238E4}"/>
</file>

<file path=customXml/itemProps4.xml><?xml version="1.0" encoding="utf-8"?>
<ds:datastoreItem xmlns:ds="http://schemas.openxmlformats.org/officeDocument/2006/customXml" ds:itemID="{C5D90AF0-8D43-4123-AB7E-51AC953CF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SMUD Demand Forms 1.1 - 2.3</dc:title>
  <cp:lastModifiedBy>agough</cp:lastModifiedBy>
  <dcterms:created xsi:type="dcterms:W3CDTF">2014-11-20T23:26:49Z</dcterms:created>
  <dcterms:modified xsi:type="dcterms:W3CDTF">2015-05-28T17:51:59Z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6faa3578-fc86-4aab-8999-9cd81acf6e87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http://efilingspinternal/PendingDocuments/15-IEPR-03/20150602T093919_SMUD_Highxlsx.xlsx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560800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