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List of Forms" sheetId="1" r:id="rId1"/>
    <sheet name="Form 1.1-Mid" sheetId="2" r:id="rId2"/>
    <sheet name="Form 1.1b-Mid" sheetId="3" r:id="rId3"/>
    <sheet name="Form 1.2-Mid" sheetId="4" r:id="rId4"/>
    <sheet name="Form 1.4-Mid" sheetId="5" r:id="rId5"/>
    <sheet name="Form 1.5-Mid" sheetId="6" r:id="rId6"/>
    <sheet name="Form 1.7a-Mid" sheetId="7" r:id="rId7"/>
    <sheet name="Form 2.2-Mid" sheetId="8" r:id="rId8"/>
    <sheet name="Form 2.3-Mid" sheetId="9" r:id="rId9"/>
  </sheets>
  <calcPr calcId="145621"/>
</workbook>
</file>

<file path=xl/calcChain.xml><?xml version="1.0" encoding="utf-8"?>
<calcChain xmlns="http://schemas.openxmlformats.org/spreadsheetml/2006/main">
  <c r="E48" i="9" l="1"/>
  <c r="D48" i="9"/>
  <c r="C48" i="9"/>
  <c r="B48" i="9"/>
  <c r="E47" i="9"/>
  <c r="D47" i="9"/>
  <c r="C47" i="9"/>
  <c r="B47" i="9"/>
  <c r="E46" i="9"/>
  <c r="D46" i="9"/>
  <c r="C46" i="9"/>
  <c r="B46" i="9"/>
  <c r="E45" i="9"/>
  <c r="D45" i="9"/>
  <c r="C45" i="9"/>
  <c r="B45" i="9"/>
  <c r="G48" i="8"/>
  <c r="F48" i="8"/>
  <c r="E48" i="8"/>
  <c r="D48" i="8"/>
  <c r="C48" i="8"/>
  <c r="B48" i="8"/>
  <c r="G47" i="8"/>
  <c r="F47" i="8"/>
  <c r="E47" i="8"/>
  <c r="D47" i="8"/>
  <c r="C47" i="8"/>
  <c r="B47" i="8"/>
  <c r="G46" i="8"/>
  <c r="F46" i="8"/>
  <c r="E46" i="8"/>
  <c r="D46" i="8"/>
  <c r="C46" i="8"/>
  <c r="B46" i="8"/>
  <c r="G45" i="8"/>
  <c r="F45" i="8"/>
  <c r="E45" i="8"/>
  <c r="D45" i="8"/>
  <c r="C45" i="8"/>
  <c r="B45" i="8"/>
  <c r="G42" i="7"/>
  <c r="F42" i="7"/>
  <c r="E42" i="7"/>
  <c r="D42" i="7"/>
  <c r="C42" i="7"/>
  <c r="B42" i="7"/>
  <c r="G41" i="7"/>
  <c r="F41" i="7"/>
  <c r="E41" i="7"/>
  <c r="D41" i="7"/>
  <c r="C41" i="7"/>
  <c r="B41" i="7"/>
  <c r="G40" i="7"/>
  <c r="F40" i="7"/>
  <c r="E40" i="7"/>
  <c r="D40" i="7"/>
  <c r="C40" i="7"/>
  <c r="B40" i="7"/>
  <c r="H40" i="7" s="1"/>
  <c r="G39" i="7"/>
  <c r="F39" i="7"/>
  <c r="E39" i="7"/>
  <c r="D39" i="7"/>
  <c r="C39" i="7"/>
  <c r="B39" i="7"/>
  <c r="G38" i="7"/>
  <c r="F38" i="7"/>
  <c r="E38" i="7"/>
  <c r="D38" i="7"/>
  <c r="C38" i="7"/>
  <c r="B38" i="7"/>
  <c r="G37" i="7"/>
  <c r="F37" i="7"/>
  <c r="E37" i="7"/>
  <c r="D37" i="7"/>
  <c r="C37" i="7"/>
  <c r="B37" i="7"/>
  <c r="G36" i="7"/>
  <c r="F36" i="7"/>
  <c r="E36" i="7"/>
  <c r="D36" i="7"/>
  <c r="C36" i="7"/>
  <c r="B36" i="7"/>
  <c r="G35" i="7"/>
  <c r="F35" i="7"/>
  <c r="E35" i="7"/>
  <c r="D35" i="7"/>
  <c r="C35" i="7"/>
  <c r="B35" i="7"/>
  <c r="G34" i="7"/>
  <c r="F34" i="7"/>
  <c r="E34" i="7"/>
  <c r="D34" i="7"/>
  <c r="C34" i="7"/>
  <c r="B34" i="7"/>
  <c r="G33" i="7"/>
  <c r="F33" i="7"/>
  <c r="E33" i="7"/>
  <c r="D33" i="7"/>
  <c r="C33" i="7"/>
  <c r="B33" i="7"/>
  <c r="G32" i="7"/>
  <c r="F32" i="7"/>
  <c r="E32" i="7"/>
  <c r="D32" i="7"/>
  <c r="C32" i="7"/>
  <c r="B32" i="7"/>
  <c r="H32" i="7" s="1"/>
  <c r="G31" i="7"/>
  <c r="F31" i="7"/>
  <c r="E31" i="7"/>
  <c r="D31" i="7"/>
  <c r="C31" i="7"/>
  <c r="B31" i="7"/>
  <c r="G30" i="7"/>
  <c r="F30" i="7"/>
  <c r="E30" i="7"/>
  <c r="D30" i="7"/>
  <c r="C30" i="7"/>
  <c r="B30" i="7"/>
  <c r="G29" i="7"/>
  <c r="F29" i="7"/>
  <c r="E29" i="7"/>
  <c r="D29" i="7"/>
  <c r="C29" i="7"/>
  <c r="B29" i="7"/>
  <c r="G28" i="7"/>
  <c r="F28" i="7"/>
  <c r="E28" i="7"/>
  <c r="D28" i="7"/>
  <c r="C28" i="7"/>
  <c r="B28" i="7"/>
  <c r="G27" i="7"/>
  <c r="F27" i="7"/>
  <c r="E27" i="7"/>
  <c r="D27" i="7"/>
  <c r="C27" i="7"/>
  <c r="B27" i="7"/>
  <c r="G26" i="7"/>
  <c r="F26" i="7"/>
  <c r="E26" i="7"/>
  <c r="D26" i="7"/>
  <c r="C26" i="7"/>
  <c r="B26" i="7"/>
  <c r="G25" i="7"/>
  <c r="F25" i="7"/>
  <c r="E25" i="7"/>
  <c r="D25" i="7"/>
  <c r="C25" i="7"/>
  <c r="B25" i="7"/>
  <c r="G24" i="7"/>
  <c r="F24" i="7"/>
  <c r="E24" i="7"/>
  <c r="D24" i="7"/>
  <c r="C24" i="7"/>
  <c r="B24" i="7"/>
  <c r="H24" i="7" s="1"/>
  <c r="G23" i="7"/>
  <c r="F23" i="7"/>
  <c r="E23" i="7"/>
  <c r="D23" i="7"/>
  <c r="C23" i="7"/>
  <c r="B23" i="7"/>
  <c r="G22" i="7"/>
  <c r="F22" i="7"/>
  <c r="E22" i="7"/>
  <c r="D22" i="7"/>
  <c r="C22" i="7"/>
  <c r="B22" i="7"/>
  <c r="G21" i="7"/>
  <c r="F21" i="7"/>
  <c r="E21" i="7"/>
  <c r="D21" i="7"/>
  <c r="C21" i="7"/>
  <c r="B21" i="7"/>
  <c r="G20" i="7"/>
  <c r="F20" i="7"/>
  <c r="E20" i="7"/>
  <c r="D20" i="7"/>
  <c r="C20" i="7"/>
  <c r="B20" i="7"/>
  <c r="H20" i="7" s="1"/>
  <c r="G19" i="7"/>
  <c r="F19" i="7"/>
  <c r="E19" i="7"/>
  <c r="D19" i="7"/>
  <c r="C19" i="7"/>
  <c r="B19" i="7"/>
  <c r="G18" i="7"/>
  <c r="F18" i="7"/>
  <c r="E18" i="7"/>
  <c r="D18" i="7"/>
  <c r="C18" i="7"/>
  <c r="B18" i="7"/>
  <c r="G17" i="7"/>
  <c r="F17" i="7"/>
  <c r="E17" i="7"/>
  <c r="D17" i="7"/>
  <c r="C17" i="7"/>
  <c r="B17" i="7"/>
  <c r="G16" i="7"/>
  <c r="F16" i="7"/>
  <c r="E16" i="7"/>
  <c r="D16" i="7"/>
  <c r="C16" i="7"/>
  <c r="B16" i="7"/>
  <c r="H16" i="7" s="1"/>
  <c r="G15" i="7"/>
  <c r="F15" i="7"/>
  <c r="E15" i="7"/>
  <c r="D15" i="7"/>
  <c r="C15" i="7"/>
  <c r="B15" i="7"/>
  <c r="G14" i="7"/>
  <c r="F14" i="7"/>
  <c r="E14" i="7"/>
  <c r="D14" i="7"/>
  <c r="C14" i="7"/>
  <c r="B14" i="7"/>
  <c r="G13" i="7"/>
  <c r="F13" i="7"/>
  <c r="E13" i="7"/>
  <c r="D13" i="7"/>
  <c r="C13" i="7"/>
  <c r="B13" i="7"/>
  <c r="G12" i="7"/>
  <c r="F12" i="7"/>
  <c r="E12" i="7"/>
  <c r="D12" i="7"/>
  <c r="C12" i="7"/>
  <c r="B12" i="7"/>
  <c r="G11" i="7"/>
  <c r="F11" i="7"/>
  <c r="E11" i="7"/>
  <c r="D11" i="7"/>
  <c r="C11" i="7"/>
  <c r="B11" i="7"/>
  <c r="G10" i="7"/>
  <c r="F10" i="7"/>
  <c r="E10" i="7"/>
  <c r="D10" i="7"/>
  <c r="C10" i="7"/>
  <c r="B10" i="7"/>
  <c r="G9" i="7"/>
  <c r="F9" i="7"/>
  <c r="E9" i="7"/>
  <c r="D9" i="7"/>
  <c r="C9" i="7"/>
  <c r="B9" i="7"/>
  <c r="G8" i="7"/>
  <c r="F8" i="7"/>
  <c r="E8" i="7"/>
  <c r="D8" i="7"/>
  <c r="C8" i="7"/>
  <c r="B8" i="7"/>
  <c r="H8" i="7" s="1"/>
  <c r="G7" i="7"/>
  <c r="F7" i="7"/>
  <c r="E7" i="7"/>
  <c r="D7" i="7"/>
  <c r="C7" i="7"/>
  <c r="B7" i="7"/>
  <c r="G6" i="7"/>
  <c r="F6" i="7"/>
  <c r="E6" i="7"/>
  <c r="D6" i="7"/>
  <c r="C6" i="7"/>
  <c r="B6" i="7"/>
  <c r="H36" i="7"/>
  <c r="H28" i="7"/>
  <c r="I50" i="5"/>
  <c r="H50" i="5"/>
  <c r="G50" i="5"/>
  <c r="F50" i="5"/>
  <c r="E50" i="5"/>
  <c r="D50" i="5"/>
  <c r="C50" i="5"/>
  <c r="B50" i="5"/>
  <c r="I49" i="5"/>
  <c r="H49" i="5"/>
  <c r="G49" i="5"/>
  <c r="F49" i="5"/>
  <c r="E49" i="5"/>
  <c r="D49" i="5"/>
  <c r="C49" i="5"/>
  <c r="B49" i="5"/>
  <c r="I48" i="5"/>
  <c r="H48" i="5"/>
  <c r="G48" i="5"/>
  <c r="F48" i="5"/>
  <c r="D48" i="5"/>
  <c r="C48" i="5"/>
  <c r="B48" i="5"/>
  <c r="I47" i="5"/>
  <c r="H47" i="5"/>
  <c r="D47" i="5"/>
  <c r="C47" i="5"/>
  <c r="B47" i="5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D46" i="4"/>
  <c r="C46" i="4"/>
  <c r="B46" i="4"/>
  <c r="H45" i="4"/>
  <c r="D45" i="4"/>
  <c r="C45" i="4"/>
  <c r="B45" i="4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I47" i="3"/>
  <c r="H47" i="3"/>
  <c r="G47" i="3"/>
  <c r="F47" i="3"/>
  <c r="E47" i="3"/>
  <c r="D47" i="3"/>
  <c r="C47" i="3"/>
  <c r="B47" i="3"/>
  <c r="K51" i="2"/>
  <c r="K50" i="2"/>
  <c r="K49" i="2"/>
  <c r="K48" i="2"/>
  <c r="J51" i="2"/>
  <c r="J50" i="2"/>
  <c r="J49" i="2"/>
  <c r="J48" i="2"/>
  <c r="I51" i="2"/>
  <c r="I50" i="2"/>
  <c r="I49" i="2"/>
  <c r="I48" i="2"/>
  <c r="H51" i="2"/>
  <c r="H50" i="2"/>
  <c r="H49" i="2"/>
  <c r="H48" i="2"/>
  <c r="G51" i="2"/>
  <c r="G50" i="2"/>
  <c r="G49" i="2"/>
  <c r="G48" i="2"/>
  <c r="F51" i="2"/>
  <c r="F50" i="2"/>
  <c r="F49" i="2"/>
  <c r="F48" i="2"/>
  <c r="E51" i="2"/>
  <c r="E50" i="2"/>
  <c r="D51" i="2"/>
  <c r="D50" i="2"/>
  <c r="D49" i="2"/>
  <c r="D48" i="2"/>
  <c r="C51" i="2"/>
  <c r="C50" i="2"/>
  <c r="B51" i="2"/>
  <c r="B50" i="2"/>
  <c r="B49" i="2"/>
  <c r="B48" i="2"/>
  <c r="H7" i="7" l="1"/>
  <c r="H9" i="7"/>
  <c r="H11" i="7"/>
  <c r="H12" i="7"/>
  <c r="H13" i="7"/>
  <c r="H14" i="7"/>
  <c r="H15" i="7"/>
  <c r="H17" i="7"/>
  <c r="H18" i="7"/>
  <c r="H19" i="7"/>
  <c r="H21" i="7"/>
  <c r="H22" i="7"/>
  <c r="H23" i="7"/>
  <c r="H25" i="7"/>
  <c r="H26" i="7"/>
  <c r="H27" i="7"/>
  <c r="H29" i="7"/>
  <c r="H30" i="7"/>
  <c r="H31" i="7"/>
  <c r="H33" i="7"/>
  <c r="H34" i="7"/>
  <c r="H35" i="7"/>
  <c r="H37" i="7"/>
  <c r="H38" i="7"/>
  <c r="H39" i="7"/>
  <c r="H41" i="7"/>
  <c r="H10" i="7"/>
  <c r="H42" i="7"/>
  <c r="H6" i="7"/>
</calcChain>
</file>

<file path=xl/comments1.xml><?xml version="1.0" encoding="utf-8"?>
<comments xmlns="http://schemas.openxmlformats.org/spreadsheetml/2006/main">
  <authors>
    <author>ckavalec</author>
  </authors>
  <commentList>
    <comment ref="B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Baseline Economic Growth Scenario, February 2015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Household Population divided by Number of Households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Moody's, February 2015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Baseline Economic Growth Scenario, February 2015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Baseline Economic Growth Scenario, February 2015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Sources: Energy Commission staff analysis using Moody's Baseline
Economic Growth Scenario</t>
        </r>
      </text>
    </comment>
  </commentList>
</comments>
</file>

<file path=xl/sharedStrings.xml><?xml version="1.0" encoding="utf-8"?>
<sst xmlns="http://schemas.openxmlformats.org/spreadsheetml/2006/main" count="153" uniqueCount="79">
  <si>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</si>
  <si>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</si>
  <si>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</si>
  <si>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</si>
  <si>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1.2:  Net Energy for Load (equals consumption plus losses minus self-generation)</t>
  </si>
  <si>
    <t>Form 1.4:  Net Peak Demand (equals sum of peaks by sector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</si>
  <si>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</si>
  <si>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</si>
  <si>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</si>
  <si>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</si>
  <si>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</si>
  <si>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</si>
  <si>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</si>
  <si>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</si>
  <si>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 Electric
Vehicles*</t>
  </si>
  <si>
    <t>Commercial</t>
  </si>
  <si>
    <t>Commercial 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</si>
  <si>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</si>
  <si>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</si>
  <si>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</si>
  <si>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</si>
  <si>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</si>
  <si>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</si>
  <si>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</si>
  <si>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2013. Consumption includes self-generation.</t>
  </si>
  <si>
    <t>Annual Growth Rates (%)</t>
  </si>
  <si>
    <t>1990-2000</t>
  </si>
  <si>
    <t>2000-2013</t>
  </si>
  <si>
    <t>2013-2015</t>
  </si>
  <si>
    <t>Electricity Sales by Sector (GWh)</t>
  </si>
  <si>
    <t>Total Sales</t>
  </si>
  <si>
    <t>Last historic year is 2013. Sales excludes self-generation.</t>
  </si>
  <si>
    <t>Net Energy for Load (GWh)</t>
  </si>
  <si>
    <t>Net Losses</t>
  </si>
  <si>
    <t>Gross
Generation</t>
  </si>
  <si>
    <t>Non-PV
Self Generation</t>
  </si>
  <si>
    <t>PV</t>
  </si>
  <si>
    <t>Total
Private
Supply</t>
  </si>
  <si>
    <t>Net Energy
for Load</t>
  </si>
  <si>
    <t>Peak Demand (MW)</t>
  </si>
  <si>
    <t>Total End
Use Load</t>
  </si>
  <si>
    <t>Non-PV Self
Generation</t>
  </si>
  <si>
    <t>Total Private
Supply</t>
  </si>
  <si>
    <t>Net Peak
Demand</t>
  </si>
  <si>
    <t>Load Factor
(%)</t>
  </si>
  <si>
    <t>Last historic year is 2014.</t>
  </si>
  <si>
    <t>2000-2014</t>
  </si>
  <si>
    <t>2014-2016</t>
  </si>
  <si>
    <t>Extreme Tempreature Peak Demand (MW)</t>
  </si>
  <si>
    <t>1-in-2
Temperatures</t>
  </si>
  <si>
    <t>1-in-5
Multiplier</t>
  </si>
  <si>
    <t>1-in-5
Temperatures</t>
  </si>
  <si>
    <t>1-in-10
Multiplier</t>
  </si>
  <si>
    <t>1-in-10
Temperatures</t>
  </si>
  <si>
    <t>1-in-20
Multiplier</t>
  </si>
  <si>
    <t>1-in-20
Temperatures</t>
  </si>
  <si>
    <t>Private Supply by Sector (GWh)</t>
  </si>
  <si>
    <t>Planning Area Economic and Demographic Assumptions</t>
  </si>
  <si>
    <t>Electricity Prices (2013 cents/kWh)</t>
  </si>
  <si>
    <t>Industrial</t>
  </si>
  <si>
    <t>2013-2026</t>
  </si>
  <si>
    <t>--</t>
  </si>
  <si>
    <t>California Energy Demand 2016-2026 Preliminary Forecast - Mid Demand Case</t>
  </si>
  <si>
    <t>2014-2026</t>
  </si>
  <si>
    <t>Number of Households</t>
  </si>
  <si>
    <t>Persons per Household</t>
  </si>
  <si>
    <t>Household Population</t>
  </si>
  <si>
    <t>Household Income (million 2013$)</t>
  </si>
  <si>
    <t>Manufacturing Output (million 2009$)</t>
  </si>
  <si>
    <t>Commercial Floor Space (million sq. ft.)</t>
  </si>
  <si>
    <t>Form 1.1 - Northern California Non-CAISO Planning Area</t>
  </si>
  <si>
    <t>Form 1.1b - Northern California Non-CAISO Planning Area</t>
  </si>
  <si>
    <t>Form 1.2 - Northern California Non-CAISO Planning Area</t>
  </si>
  <si>
    <t>Form 1.4 - Northern California Non-CAISO Planning Area</t>
  </si>
  <si>
    <t>Form 1.5 - Northern California Non-CAISO Planning Area</t>
  </si>
  <si>
    <t>Form 1.7a - Northern California Non-CAISO Planning Area</t>
  </si>
  <si>
    <t>Form 2.2 - Northern California Non-CAISO Planning Area</t>
  </si>
  <si>
    <t>Form 2.3 - Northern California Non-CAISO Planning Area</t>
  </si>
  <si>
    <t xml:space="preserve">May 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</si>
</sst>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;[Black]\-#,##0;[Black]0;"/>
    <numFmt numFmtId="165" formatCode="#,##0.00;[Black]\-#,##0.00;[Black]0;"/>
    <numFmt numFmtId="166" formatCode="#,###.###;[Black]\-#,###.###;[Black]0;"/>
    <numFmt numFmtId="167" formatCode="_(* #,##0_);_(* \(#,##0\);_(* &quot;-&quot;??_);_(@_)"/>
  </numFmts>
  <fonts count="2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left" wrapText="1"/>
    </xf>
    <xf numFmtId="0" fontId="20" fillId="33" borderId="0" xfId="0" applyNumberFormat="1" applyFont="1" applyFill="1" applyBorder="1" applyAlignment="1" applyProtection="1"/>
    <xf numFmtId="0" fontId="18" fillId="34" borderId="11" xfId="0" applyNumberFormat="1" applyFont="1" applyFill="1" applyBorder="1" applyAlignment="1" applyProtection="1">
      <alignment horizontal="center" wrapText="1"/>
    </xf>
    <xf numFmtId="0" fontId="18" fillId="0" borderId="12" xfId="0" applyNumberFormat="1" applyFont="1" applyFill="1" applyBorder="1" applyAlignment="1" applyProtection="1">
      <alignment horizontal="right" wrapText="1"/>
    </xf>
    <xf numFmtId="164" fontId="18" fillId="0" borderId="12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left" wrapText="1"/>
    </xf>
    <xf numFmtId="165" fontId="18" fillId="0" borderId="12" xfId="0" applyNumberFormat="1" applyFont="1" applyFill="1" applyBorder="1" applyAlignment="1" applyProtection="1">
      <alignment horizontal="right" wrapText="1"/>
    </xf>
    <xf numFmtId="166" fontId="18" fillId="0" borderId="12" xfId="0" applyNumberFormat="1" applyFont="1" applyFill="1" applyBorder="1" applyAlignment="1" applyProtection="1">
      <alignment horizontal="right" wrapText="1"/>
    </xf>
    <xf numFmtId="4" fontId="18" fillId="0" borderId="12" xfId="0" applyNumberFormat="1" applyFont="1" applyFill="1" applyBorder="1" applyAlignment="1" applyProtection="1">
      <alignment horizontal="right" wrapText="1"/>
    </xf>
    <xf numFmtId="10" fontId="0" fillId="0" borderId="0" xfId="0" applyNumberFormat="1"/>
    <xf numFmtId="10" fontId="0" fillId="0" borderId="0" xfId="0" quotePrefix="1" applyNumberFormat="1" applyAlignment="1">
      <alignment horizontal="center"/>
    </xf>
    <xf numFmtId="0" fontId="18" fillId="33" borderId="0" xfId="0" quotePrefix="1" applyNumberFormat="1" applyFont="1" applyFill="1" applyBorder="1" applyAlignment="1" applyProtection="1">
      <alignment horizontal="left" wrapText="1"/>
    </xf>
    <xf numFmtId="0" fontId="0" fillId="33" borderId="0" xfId="0" applyNumberFormat="1" applyFill="1" applyBorder="1" applyAlignment="1" applyProtection="1"/>
    <xf numFmtId="2" fontId="18" fillId="0" borderId="12" xfId="0" applyNumberFormat="1" applyFont="1" applyFill="1" applyBorder="1" applyAlignment="1" applyProtection="1">
      <alignment horizontal="right" wrapText="1"/>
    </xf>
    <xf numFmtId="167" fontId="18" fillId="0" borderId="12" xfId="42" applyNumberFormat="1" applyFont="1" applyFill="1" applyBorder="1" applyAlignment="1" applyProtection="1">
      <alignment horizontal="right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22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="80" workbookViewId="0">
      <selection activeCell="A2" sqref="A2"/>
    </sheetView>
  </sheetViews>
  <sheetFormatPr defaultRowHeight="12.75" x14ac:dyDescent="0.2"/>
  <cols>
    <col min="1" max="1" width="107.140625" style="1" bestFit="1" customWidth="1"/>
    <col min="2" max="16384" width="9.140625" style="1"/>
  </cols>
  <sheetData>
    <row r="1" spans="1:11" ht="15.75" x14ac:dyDescent="0.25">
      <c r="A1" s="18" t="s">
        <v>62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2">
      <c r="A2" s="14" t="s">
        <v>78</v>
      </c>
    </row>
    <row r="3" spans="1:11" x14ac:dyDescent="0.2">
      <c r="A3" s="2" t="s">
        <v>0</v>
      </c>
    </row>
    <row r="4" spans="1:11" x14ac:dyDescent="0.2">
      <c r="A4" s="2" t="s">
        <v>1</v>
      </c>
    </row>
    <row r="5" spans="1:11" x14ac:dyDescent="0.2">
      <c r="A5" s="2" t="s">
        <v>0</v>
      </c>
    </row>
    <row r="6" spans="1:11" x14ac:dyDescent="0.2">
      <c r="A6" s="2" t="s">
        <v>2</v>
      </c>
    </row>
    <row r="7" spans="1:11" x14ac:dyDescent="0.2">
      <c r="A7" s="2" t="s">
        <v>3</v>
      </c>
    </row>
    <row r="8" spans="1:11" x14ac:dyDescent="0.2">
      <c r="A8" s="2" t="s">
        <v>4</v>
      </c>
    </row>
    <row r="9" spans="1:11" x14ac:dyDescent="0.2">
      <c r="A9" s="2" t="s">
        <v>5</v>
      </c>
    </row>
    <row r="10" spans="1:11" x14ac:dyDescent="0.2">
      <c r="A10" s="2" t="s">
        <v>6</v>
      </c>
    </row>
    <row r="11" spans="1:11" x14ac:dyDescent="0.2">
      <c r="A11" s="2" t="s">
        <v>7</v>
      </c>
    </row>
    <row r="12" spans="1:11" x14ac:dyDescent="0.2">
      <c r="A12" s="2" t="s">
        <v>8</v>
      </c>
    </row>
    <row r="13" spans="1:11" x14ac:dyDescent="0.2">
      <c r="A13" s="2" t="s">
        <v>9</v>
      </c>
    </row>
    <row r="14" spans="1:11" x14ac:dyDescent="0.2">
      <c r="A14" s="3" t="s">
        <v>10</v>
      </c>
    </row>
  </sheetData>
  <mergeCells count="1">
    <mergeCell ref="A1:K1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A6" sqref="A6"/>
    </sheetView>
  </sheetViews>
  <sheetFormatPr defaultRowHeight="12.75" x14ac:dyDescent="0.2"/>
  <cols>
    <col min="1" max="2" width="14.28515625" style="1" bestFit="1" customWidth="1"/>
    <col min="3" max="3" width="22.85546875" style="1" bestFit="1" customWidth="1"/>
    <col min="4" max="4" width="14.28515625" style="1" bestFit="1" customWidth="1"/>
    <col min="5" max="5" width="22.85546875" style="1" bestFit="1" customWidth="1"/>
    <col min="6" max="6" width="17.140625" style="1" bestFit="1" customWidth="1"/>
    <col min="7" max="8" width="14.28515625" style="1" bestFit="1" customWidth="1"/>
    <col min="9" max="9" width="11.42578125" style="1" bestFit="1" customWidth="1"/>
    <col min="10" max="10" width="14.28515625" style="1" bestFit="1" customWidth="1"/>
    <col min="11" max="11" width="17.140625" style="1" bestFit="1" customWidth="1"/>
    <col min="12" max="16384" width="9.140625" style="1"/>
  </cols>
  <sheetData>
    <row r="1" spans="1:11" ht="15.95" customHeight="1" x14ac:dyDescent="0.25">
      <c r="A1" s="18" t="s">
        <v>70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11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5" t="s">
        <v>20</v>
      </c>
      <c r="J5" s="5" t="s">
        <v>21</v>
      </c>
      <c r="K5" s="5" t="s">
        <v>22</v>
      </c>
    </row>
    <row r="6" spans="1:11" ht="13.5" thickBot="1" x14ac:dyDescent="0.25">
      <c r="A6" s="6">
        <v>1990</v>
      </c>
      <c r="B6" s="7">
        <v>5168.9557839999998</v>
      </c>
      <c r="C6" s="7">
        <v>0</v>
      </c>
      <c r="D6" s="7">
        <v>4311.2482986334435</v>
      </c>
      <c r="E6" s="7">
        <v>0</v>
      </c>
      <c r="F6" s="7">
        <v>1523.8532682812968</v>
      </c>
      <c r="G6" s="7">
        <v>143.82328900000002</v>
      </c>
      <c r="H6" s="7">
        <v>1214.6155529807222</v>
      </c>
      <c r="I6" s="7">
        <v>808.94295870727933</v>
      </c>
      <c r="J6" s="7">
        <v>77.687598999999992</v>
      </c>
      <c r="K6" s="7">
        <v>13249.126750602742</v>
      </c>
    </row>
    <row r="7" spans="1:11" ht="13.5" thickBot="1" x14ac:dyDescent="0.25">
      <c r="A7" s="6">
        <v>1991</v>
      </c>
      <c r="B7" s="7">
        <v>5252.202220000001</v>
      </c>
      <c r="C7" s="7">
        <v>0</v>
      </c>
      <c r="D7" s="7">
        <v>4289.0092279281471</v>
      </c>
      <c r="E7" s="7">
        <v>0</v>
      </c>
      <c r="F7" s="7">
        <v>1583.4797126954736</v>
      </c>
      <c r="G7" s="7">
        <v>154.95826851808891</v>
      </c>
      <c r="H7" s="7">
        <v>816.35212137507506</v>
      </c>
      <c r="I7" s="7">
        <v>855.50784570517715</v>
      </c>
      <c r="J7" s="7">
        <v>98.79002899999999</v>
      </c>
      <c r="K7" s="7">
        <v>13050.299425221961</v>
      </c>
    </row>
    <row r="8" spans="1:11" ht="13.5" thickBot="1" x14ac:dyDescent="0.25">
      <c r="A8" s="6">
        <v>1992</v>
      </c>
      <c r="B8" s="7">
        <v>5275.5024662545738</v>
      </c>
      <c r="C8" s="7">
        <v>0</v>
      </c>
      <c r="D8" s="7">
        <v>4512.6755608469675</v>
      </c>
      <c r="E8" s="7">
        <v>0</v>
      </c>
      <c r="F8" s="7">
        <v>1694.1620582401927</v>
      </c>
      <c r="G8" s="7">
        <v>121.99846776744737</v>
      </c>
      <c r="H8" s="7">
        <v>964.14573807610384</v>
      </c>
      <c r="I8" s="7">
        <v>845.79266922930026</v>
      </c>
      <c r="J8" s="7">
        <v>92.643091999999996</v>
      </c>
      <c r="K8" s="7">
        <v>13506.920052414585</v>
      </c>
    </row>
    <row r="9" spans="1:11" ht="13.5" thickBot="1" x14ac:dyDescent="0.25">
      <c r="A9" s="6">
        <v>1993</v>
      </c>
      <c r="B9" s="7">
        <v>5266.0111222903688</v>
      </c>
      <c r="C9" s="7">
        <v>0</v>
      </c>
      <c r="D9" s="7">
        <v>4506.8036767170906</v>
      </c>
      <c r="E9" s="7">
        <v>0</v>
      </c>
      <c r="F9" s="7">
        <v>1653.3567193974343</v>
      </c>
      <c r="G9" s="7">
        <v>118.16147490736114</v>
      </c>
      <c r="H9" s="7">
        <v>1743.2790061734095</v>
      </c>
      <c r="I9" s="7">
        <v>754.88573872727557</v>
      </c>
      <c r="J9" s="7">
        <v>93.780486999999994</v>
      </c>
      <c r="K9" s="7">
        <v>14136.27822521294</v>
      </c>
    </row>
    <row r="10" spans="1:11" ht="13.5" thickBot="1" x14ac:dyDescent="0.25">
      <c r="A10" s="6">
        <v>1994</v>
      </c>
      <c r="B10" s="7">
        <v>5345.6320057382727</v>
      </c>
      <c r="C10" s="7">
        <v>0</v>
      </c>
      <c r="D10" s="7">
        <v>4548.270506192046</v>
      </c>
      <c r="E10" s="7">
        <v>0</v>
      </c>
      <c r="F10" s="7">
        <v>1748.6799465035151</v>
      </c>
      <c r="G10" s="7">
        <v>130.88402054202064</v>
      </c>
      <c r="H10" s="7">
        <v>1032.7041000899742</v>
      </c>
      <c r="I10" s="7">
        <v>688.45267506633763</v>
      </c>
      <c r="J10" s="7">
        <v>101.05510200000001</v>
      </c>
      <c r="K10" s="7">
        <v>13595.678356132164</v>
      </c>
    </row>
    <row r="11" spans="1:11" ht="13.5" thickBot="1" x14ac:dyDescent="0.25">
      <c r="A11" s="6">
        <v>1995</v>
      </c>
      <c r="B11" s="7">
        <v>5277.4955374976716</v>
      </c>
      <c r="C11" s="7">
        <v>0</v>
      </c>
      <c r="D11" s="7">
        <v>4632.5292639315721</v>
      </c>
      <c r="E11" s="7">
        <v>0</v>
      </c>
      <c r="F11" s="7">
        <v>1723.6836624489008</v>
      </c>
      <c r="G11" s="7">
        <v>134.64562455611369</v>
      </c>
      <c r="H11" s="7">
        <v>1559.9589473893077</v>
      </c>
      <c r="I11" s="7">
        <v>767.41603789674537</v>
      </c>
      <c r="J11" s="7">
        <v>105.44081099999998</v>
      </c>
      <c r="K11" s="7">
        <v>14201.169884720312</v>
      </c>
    </row>
    <row r="12" spans="1:11" ht="13.5" thickBot="1" x14ac:dyDescent="0.25">
      <c r="A12" s="6">
        <v>1996</v>
      </c>
      <c r="B12" s="7">
        <v>5606.2406667731811</v>
      </c>
      <c r="C12" s="7">
        <v>0</v>
      </c>
      <c r="D12" s="7">
        <v>4816.3231561776729</v>
      </c>
      <c r="E12" s="7">
        <v>0</v>
      </c>
      <c r="F12" s="7">
        <v>1931.9686287306556</v>
      </c>
      <c r="G12" s="7">
        <v>132.42555108509768</v>
      </c>
      <c r="H12" s="7">
        <v>1608.8290121776799</v>
      </c>
      <c r="I12" s="7">
        <v>741.63288911597931</v>
      </c>
      <c r="J12" s="7">
        <v>106.329335</v>
      </c>
      <c r="K12" s="7">
        <v>14943.749239060269</v>
      </c>
    </row>
    <row r="13" spans="1:11" ht="13.5" thickBot="1" x14ac:dyDescent="0.25">
      <c r="A13" s="6">
        <v>1997</v>
      </c>
      <c r="B13" s="7">
        <v>5628.5734455571392</v>
      </c>
      <c r="C13" s="7">
        <v>0</v>
      </c>
      <c r="D13" s="7">
        <v>5011.9652085666057</v>
      </c>
      <c r="E13" s="7">
        <v>0</v>
      </c>
      <c r="F13" s="7">
        <v>2014.5244965807028</v>
      </c>
      <c r="G13" s="7">
        <v>135.34370376046164</v>
      </c>
      <c r="H13" s="7">
        <v>1675.944964138424</v>
      </c>
      <c r="I13" s="7">
        <v>770.11042355441305</v>
      </c>
      <c r="J13" s="7">
        <v>105.130077</v>
      </c>
      <c r="K13" s="7">
        <v>15341.592319157748</v>
      </c>
    </row>
    <row r="14" spans="1:11" ht="13.5" thickBot="1" x14ac:dyDescent="0.25">
      <c r="A14" s="6">
        <v>1998</v>
      </c>
      <c r="B14" s="7">
        <v>5818.880169269516</v>
      </c>
      <c r="C14" s="7">
        <v>0</v>
      </c>
      <c r="D14" s="7">
        <v>5017.6807797486326</v>
      </c>
      <c r="E14" s="7">
        <v>0</v>
      </c>
      <c r="F14" s="7">
        <v>2185.8069930730962</v>
      </c>
      <c r="G14" s="7">
        <v>156.45771449584706</v>
      </c>
      <c r="H14" s="7">
        <v>1420.9453172793969</v>
      </c>
      <c r="I14" s="7">
        <v>758.57567390852023</v>
      </c>
      <c r="J14" s="7">
        <v>104.026591</v>
      </c>
      <c r="K14" s="7">
        <v>15462.37323877501</v>
      </c>
    </row>
    <row r="15" spans="1:11" ht="13.5" thickBot="1" x14ac:dyDescent="0.25">
      <c r="A15" s="6">
        <v>1999</v>
      </c>
      <c r="B15" s="7">
        <v>5799.8324486502515</v>
      </c>
      <c r="C15" s="7">
        <v>0</v>
      </c>
      <c r="D15" s="7">
        <v>5047.3560754879354</v>
      </c>
      <c r="E15" s="7">
        <v>0</v>
      </c>
      <c r="F15" s="7">
        <v>1719.8191023018983</v>
      </c>
      <c r="G15" s="7">
        <v>193.6542373322844</v>
      </c>
      <c r="H15" s="7">
        <v>1641.8269900197272</v>
      </c>
      <c r="I15" s="7">
        <v>747.64053737131758</v>
      </c>
      <c r="J15" s="7">
        <v>106.74076600000001</v>
      </c>
      <c r="K15" s="7">
        <v>15256.870157163414</v>
      </c>
    </row>
    <row r="16" spans="1:11" ht="13.5" thickBot="1" x14ac:dyDescent="0.25">
      <c r="A16" s="6">
        <v>2000</v>
      </c>
      <c r="B16" s="7">
        <v>6073.2499704828215</v>
      </c>
      <c r="C16" s="7">
        <v>0</v>
      </c>
      <c r="D16" s="7">
        <v>5273.3240814812061</v>
      </c>
      <c r="E16" s="7">
        <v>0</v>
      </c>
      <c r="F16" s="7">
        <v>1838.915241162603</v>
      </c>
      <c r="G16" s="7">
        <v>200.91776872156422</v>
      </c>
      <c r="H16" s="7">
        <v>1636.9454678383752</v>
      </c>
      <c r="I16" s="7">
        <v>726.4297922592915</v>
      </c>
      <c r="J16" s="7">
        <v>118.3310898919555</v>
      </c>
      <c r="K16" s="7">
        <v>15868.113411837818</v>
      </c>
    </row>
    <row r="17" spans="1:11" ht="13.5" thickBot="1" x14ac:dyDescent="0.25">
      <c r="A17" s="6">
        <v>2001</v>
      </c>
      <c r="B17" s="7">
        <v>5897.9571968307355</v>
      </c>
      <c r="C17" s="7">
        <v>0</v>
      </c>
      <c r="D17" s="7">
        <v>5733.5663784125136</v>
      </c>
      <c r="E17" s="7">
        <v>0</v>
      </c>
      <c r="F17" s="7">
        <v>1972.4800728779239</v>
      </c>
      <c r="G17" s="7">
        <v>186.26311599830044</v>
      </c>
      <c r="H17" s="7">
        <v>1489.8779837510349</v>
      </c>
      <c r="I17" s="7">
        <v>664.12316369608118</v>
      </c>
      <c r="J17" s="7">
        <v>124.7426419024099</v>
      </c>
      <c r="K17" s="7">
        <v>16069.010553469003</v>
      </c>
    </row>
    <row r="18" spans="1:11" ht="13.5" thickBot="1" x14ac:dyDescent="0.25">
      <c r="A18" s="6">
        <v>2002</v>
      </c>
      <c r="B18" s="7">
        <v>6128.9174882153229</v>
      </c>
      <c r="C18" s="7">
        <v>0</v>
      </c>
      <c r="D18" s="7">
        <v>5815.7628061019386</v>
      </c>
      <c r="E18" s="7">
        <v>0</v>
      </c>
      <c r="F18" s="7">
        <v>1928.112406506855</v>
      </c>
      <c r="G18" s="7">
        <v>175.31168724404264</v>
      </c>
      <c r="H18" s="7">
        <v>1667.1464390609351</v>
      </c>
      <c r="I18" s="7">
        <v>695.96637105832156</v>
      </c>
      <c r="J18" s="7">
        <v>118.87426162659527</v>
      </c>
      <c r="K18" s="7">
        <v>16530.091459814012</v>
      </c>
    </row>
    <row r="19" spans="1:11" ht="13.5" thickBot="1" x14ac:dyDescent="0.25">
      <c r="A19" s="6">
        <v>2003</v>
      </c>
      <c r="B19" s="7">
        <v>6599.5814096087706</v>
      </c>
      <c r="C19" s="7">
        <v>0</v>
      </c>
      <c r="D19" s="7">
        <v>6067.3054299330715</v>
      </c>
      <c r="E19" s="7">
        <v>0</v>
      </c>
      <c r="F19" s="7">
        <v>1851.1056348212858</v>
      </c>
      <c r="G19" s="7">
        <v>167.23586405578027</v>
      </c>
      <c r="H19" s="7">
        <v>1662.0024378033363</v>
      </c>
      <c r="I19" s="7">
        <v>702.24667215600164</v>
      </c>
      <c r="J19" s="7">
        <v>112.90699058192375</v>
      </c>
      <c r="K19" s="7">
        <v>17162.384438960169</v>
      </c>
    </row>
    <row r="20" spans="1:11" ht="13.5" thickBot="1" x14ac:dyDescent="0.25">
      <c r="A20" s="6">
        <v>2004</v>
      </c>
      <c r="B20" s="7">
        <v>6756.7780908029381</v>
      </c>
      <c r="C20" s="7">
        <v>0</v>
      </c>
      <c r="D20" s="7">
        <v>6200.1397346039175</v>
      </c>
      <c r="E20" s="7">
        <v>0</v>
      </c>
      <c r="F20" s="7">
        <v>2187.6554725903857</v>
      </c>
      <c r="G20" s="7">
        <v>203.62539230627181</v>
      </c>
      <c r="H20" s="7">
        <v>1730.1276356260394</v>
      </c>
      <c r="I20" s="7">
        <v>729.97070065446451</v>
      </c>
      <c r="J20" s="7">
        <v>122.27218013000974</v>
      </c>
      <c r="K20" s="7">
        <v>17930.569206714026</v>
      </c>
    </row>
    <row r="21" spans="1:11" ht="13.5" thickBot="1" x14ac:dyDescent="0.25">
      <c r="A21" s="6">
        <v>2005</v>
      </c>
      <c r="B21" s="7">
        <v>6974.3193330392951</v>
      </c>
      <c r="C21" s="7">
        <v>0</v>
      </c>
      <c r="D21" s="7">
        <v>6462.6852575978019</v>
      </c>
      <c r="E21" s="7">
        <v>0</v>
      </c>
      <c r="F21" s="7">
        <v>2441.7442148985429</v>
      </c>
      <c r="G21" s="7">
        <v>195.9601649730588</v>
      </c>
      <c r="H21" s="7">
        <v>1284.3782407724023</v>
      </c>
      <c r="I21" s="7">
        <v>725.51785025819368</v>
      </c>
      <c r="J21" s="7">
        <v>126.01674173961693</v>
      </c>
      <c r="K21" s="7">
        <v>18210.621803278915</v>
      </c>
    </row>
    <row r="22" spans="1:11" ht="13.5" thickBot="1" x14ac:dyDescent="0.25">
      <c r="A22" s="6">
        <v>2006</v>
      </c>
      <c r="B22" s="7">
        <v>7276.5020946894128</v>
      </c>
      <c r="C22" s="7">
        <v>0</v>
      </c>
      <c r="D22" s="7">
        <v>6489.8997789794676</v>
      </c>
      <c r="E22" s="7">
        <v>0</v>
      </c>
      <c r="F22" s="7">
        <v>2491.5853566583592</v>
      </c>
      <c r="G22" s="7">
        <v>207.305456874453</v>
      </c>
      <c r="H22" s="7">
        <v>1306.4119987637644</v>
      </c>
      <c r="I22" s="7">
        <v>755.78825507806278</v>
      </c>
      <c r="J22" s="7">
        <v>126.62851708388008</v>
      </c>
      <c r="K22" s="7">
        <v>18654.121458127403</v>
      </c>
    </row>
    <row r="23" spans="1:11" ht="13.5" thickBot="1" x14ac:dyDescent="0.25">
      <c r="A23" s="6">
        <v>2007</v>
      </c>
      <c r="B23" s="7">
        <v>7130.0163704110355</v>
      </c>
      <c r="C23" s="7">
        <v>0</v>
      </c>
      <c r="D23" s="7">
        <v>6649.4504003366783</v>
      </c>
      <c r="E23" s="7">
        <v>0</v>
      </c>
      <c r="F23" s="7">
        <v>2689.7676604293033</v>
      </c>
      <c r="G23" s="7">
        <v>210.60968811113793</v>
      </c>
      <c r="H23" s="7">
        <v>1228.7081950119912</v>
      </c>
      <c r="I23" s="7">
        <v>802.87572284600117</v>
      </c>
      <c r="J23" s="7">
        <v>93.643090989730226</v>
      </c>
      <c r="K23" s="7">
        <v>18805.071128135878</v>
      </c>
    </row>
    <row r="24" spans="1:11" ht="13.5" thickBot="1" x14ac:dyDescent="0.25">
      <c r="A24" s="6">
        <v>2008</v>
      </c>
      <c r="B24" s="7">
        <v>7235.8734019821586</v>
      </c>
      <c r="C24" s="7">
        <v>0</v>
      </c>
      <c r="D24" s="7">
        <v>6795.0636321227412</v>
      </c>
      <c r="E24" s="7">
        <v>0</v>
      </c>
      <c r="F24" s="7">
        <v>2559.6097628255866</v>
      </c>
      <c r="G24" s="7">
        <v>206.33502662862966</v>
      </c>
      <c r="H24" s="7">
        <v>1243.0327255730949</v>
      </c>
      <c r="I24" s="7">
        <v>820.77539839399651</v>
      </c>
      <c r="J24" s="7">
        <v>100.53923794048829</v>
      </c>
      <c r="K24" s="7">
        <v>18961.229185466698</v>
      </c>
    </row>
    <row r="25" spans="1:11" ht="13.5" thickBot="1" x14ac:dyDescent="0.25">
      <c r="A25" s="6">
        <v>2009</v>
      </c>
      <c r="B25" s="7">
        <v>7166.0805957911289</v>
      </c>
      <c r="C25" s="7">
        <v>0</v>
      </c>
      <c r="D25" s="7">
        <v>6694.3656055604879</v>
      </c>
      <c r="E25" s="7">
        <v>0</v>
      </c>
      <c r="F25" s="7">
        <v>2450.6274911078272</v>
      </c>
      <c r="G25" s="7">
        <v>193.90394805186904</v>
      </c>
      <c r="H25" s="7">
        <v>1605.1553972035047</v>
      </c>
      <c r="I25" s="7">
        <v>797.32754961458272</v>
      </c>
      <c r="J25" s="7">
        <v>101.72931530531551</v>
      </c>
      <c r="K25" s="7">
        <v>19009.189902634713</v>
      </c>
    </row>
    <row r="26" spans="1:11" ht="13.5" thickBot="1" x14ac:dyDescent="0.25">
      <c r="A26" s="6">
        <v>2010</v>
      </c>
      <c r="B26" s="7">
        <v>6816.5812941516333</v>
      </c>
      <c r="C26" s="7">
        <v>0</v>
      </c>
      <c r="D26" s="7">
        <v>6446.4053370846041</v>
      </c>
      <c r="E26" s="7">
        <v>0</v>
      </c>
      <c r="F26" s="7">
        <v>2463.8049068015284</v>
      </c>
      <c r="G26" s="7">
        <v>177.88372457793506</v>
      </c>
      <c r="H26" s="7">
        <v>1639.8371542335433</v>
      </c>
      <c r="I26" s="7">
        <v>979.19109712168813</v>
      </c>
      <c r="J26" s="7">
        <v>100.77944217258349</v>
      </c>
      <c r="K26" s="7">
        <v>18624.482956143518</v>
      </c>
    </row>
    <row r="27" spans="1:11" ht="13.5" thickBot="1" x14ac:dyDescent="0.25">
      <c r="A27" s="6">
        <v>2011</v>
      </c>
      <c r="B27" s="7">
        <v>7077.2605003694953</v>
      </c>
      <c r="C27" s="7">
        <v>0</v>
      </c>
      <c r="D27" s="7">
        <v>6435.9813186721331</v>
      </c>
      <c r="E27" s="7">
        <v>0</v>
      </c>
      <c r="F27" s="7">
        <v>2463.4170193916266</v>
      </c>
      <c r="G27" s="7">
        <v>176.11132643000002</v>
      </c>
      <c r="H27" s="7">
        <v>1137.913239330863</v>
      </c>
      <c r="I27" s="7">
        <v>1233.5550766104486</v>
      </c>
      <c r="J27" s="7">
        <v>100.527759</v>
      </c>
      <c r="K27" s="7">
        <v>18624.766239804569</v>
      </c>
    </row>
    <row r="28" spans="1:11" ht="13.5" thickBot="1" x14ac:dyDescent="0.25">
      <c r="A28" s="6">
        <v>2012</v>
      </c>
      <c r="B28" s="7">
        <v>7164.5413094008854</v>
      </c>
      <c r="C28" s="7">
        <v>0</v>
      </c>
      <c r="D28" s="7">
        <v>6509.2569304039489</v>
      </c>
      <c r="E28" s="7">
        <v>0</v>
      </c>
      <c r="F28" s="7">
        <v>2469.0941877056271</v>
      </c>
      <c r="G28" s="7">
        <v>177.97583844240469</v>
      </c>
      <c r="H28" s="7">
        <v>1143.9892714071382</v>
      </c>
      <c r="I28" s="7">
        <v>1090.1873084431618</v>
      </c>
      <c r="J28" s="7">
        <v>98.044660000000007</v>
      </c>
      <c r="K28" s="7">
        <v>18653.089505803164</v>
      </c>
    </row>
    <row r="29" spans="1:11" ht="13.5" thickBot="1" x14ac:dyDescent="0.25">
      <c r="A29" s="6">
        <v>2013</v>
      </c>
      <c r="B29" s="7">
        <v>7160.8202182337454</v>
      </c>
      <c r="C29" s="7">
        <v>3.2499483160244371</v>
      </c>
      <c r="D29" s="7">
        <v>6866.4996565548508</v>
      </c>
      <c r="E29" s="7">
        <v>3.9832301466389328</v>
      </c>
      <c r="F29" s="7">
        <v>2399.1001037292895</v>
      </c>
      <c r="G29" s="7">
        <v>188.31893058000003</v>
      </c>
      <c r="H29" s="7">
        <v>992.08006921380411</v>
      </c>
      <c r="I29" s="7">
        <v>961.17477962355463</v>
      </c>
      <c r="J29" s="7">
        <v>94.835008270439658</v>
      </c>
      <c r="K29" s="7">
        <v>18662.828766205683</v>
      </c>
    </row>
    <row r="30" spans="1:11" ht="13.5" thickBot="1" x14ac:dyDescent="0.25">
      <c r="A30" s="6">
        <v>2014</v>
      </c>
      <c r="B30" s="7">
        <v>7295.4196958759603</v>
      </c>
      <c r="C30" s="7">
        <v>4.2071676118474173</v>
      </c>
      <c r="D30" s="7">
        <v>7048.8726515064009</v>
      </c>
      <c r="E30" s="7">
        <v>6.1671255474166422</v>
      </c>
      <c r="F30" s="7">
        <v>2500.5495352804019</v>
      </c>
      <c r="G30" s="7">
        <v>188.09578241237958</v>
      </c>
      <c r="H30" s="7">
        <v>960.06896080433023</v>
      </c>
      <c r="I30" s="7">
        <v>972.41203639247738</v>
      </c>
      <c r="J30" s="7">
        <v>94.860320997581411</v>
      </c>
      <c r="K30" s="7">
        <v>19060.278983269531</v>
      </c>
    </row>
    <row r="31" spans="1:11" ht="13.5" thickBot="1" x14ac:dyDescent="0.25">
      <c r="A31" s="6">
        <v>2015</v>
      </c>
      <c r="B31" s="7">
        <v>7517.5981905407843</v>
      </c>
      <c r="C31" s="7">
        <v>7.5372188122481569</v>
      </c>
      <c r="D31" s="7">
        <v>7218.3546619189019</v>
      </c>
      <c r="E31" s="7">
        <v>8.5512264738826449</v>
      </c>
      <c r="F31" s="7">
        <v>2512.1197751373502</v>
      </c>
      <c r="G31" s="7">
        <v>189.24059589549466</v>
      </c>
      <c r="H31" s="7">
        <v>966.5442253495587</v>
      </c>
      <c r="I31" s="7">
        <v>977.97223284671406</v>
      </c>
      <c r="J31" s="7">
        <v>94.890864753573538</v>
      </c>
      <c r="K31" s="7">
        <v>19476.720546442379</v>
      </c>
    </row>
    <row r="32" spans="1:11" ht="13.5" thickBot="1" x14ac:dyDescent="0.25">
      <c r="A32" s="6">
        <v>2016</v>
      </c>
      <c r="B32" s="7">
        <v>7651.7481477970568</v>
      </c>
      <c r="C32" s="7">
        <v>10.629394517927949</v>
      </c>
      <c r="D32" s="7">
        <v>7224.3914743821133</v>
      </c>
      <c r="E32" s="7">
        <v>10.902200665041926</v>
      </c>
      <c r="F32" s="7">
        <v>2516.7404964780726</v>
      </c>
      <c r="G32" s="7">
        <v>195.69357901495744</v>
      </c>
      <c r="H32" s="7">
        <v>966.36743318221795</v>
      </c>
      <c r="I32" s="7">
        <v>987.01207087369335</v>
      </c>
      <c r="J32" s="7">
        <v>94.912223072517676</v>
      </c>
      <c r="K32" s="7">
        <v>19636.865424800631</v>
      </c>
    </row>
    <row r="33" spans="1:11" ht="13.5" thickBot="1" x14ac:dyDescent="0.25">
      <c r="A33" s="6">
        <v>2017</v>
      </c>
      <c r="B33" s="7">
        <v>7830.2047027971657</v>
      </c>
      <c r="C33" s="7">
        <v>13.934902859729405</v>
      </c>
      <c r="D33" s="7">
        <v>7322.0729027618881</v>
      </c>
      <c r="E33" s="7">
        <v>13.399388164305581</v>
      </c>
      <c r="F33" s="7">
        <v>2527.5194106140084</v>
      </c>
      <c r="G33" s="7">
        <v>212.39317182068163</v>
      </c>
      <c r="H33" s="7">
        <v>974.77103369684858</v>
      </c>
      <c r="I33" s="7">
        <v>994.44427694834815</v>
      </c>
      <c r="J33" s="7">
        <v>94.943306213491056</v>
      </c>
      <c r="K33" s="7">
        <v>19956.34880485243</v>
      </c>
    </row>
    <row r="34" spans="1:11" ht="13.5" thickBot="1" x14ac:dyDescent="0.25">
      <c r="A34" s="6">
        <v>2018</v>
      </c>
      <c r="B34" s="7">
        <v>7978.6202584746916</v>
      </c>
      <c r="C34" s="7">
        <v>17.266916973893434</v>
      </c>
      <c r="D34" s="7">
        <v>7448.1730715835265</v>
      </c>
      <c r="E34" s="7">
        <v>15.724828242194556</v>
      </c>
      <c r="F34" s="7">
        <v>2533.5689315189115</v>
      </c>
      <c r="G34" s="7">
        <v>219.60212328772607</v>
      </c>
      <c r="H34" s="7">
        <v>986.50777202130951</v>
      </c>
      <c r="I34" s="7">
        <v>1001.5747037417251</v>
      </c>
      <c r="J34" s="7">
        <v>94.995198897699069</v>
      </c>
      <c r="K34" s="7">
        <v>20263.042059525586</v>
      </c>
    </row>
    <row r="35" spans="1:11" ht="13.5" thickBot="1" x14ac:dyDescent="0.25">
      <c r="A35" s="6">
        <v>2019</v>
      </c>
      <c r="B35" s="7">
        <v>8115.829683424231</v>
      </c>
      <c r="C35" s="7">
        <v>20.582733270200336</v>
      </c>
      <c r="D35" s="7">
        <v>7553.8983822083819</v>
      </c>
      <c r="E35" s="7">
        <v>17.909761768523261</v>
      </c>
      <c r="F35" s="7">
        <v>2526.4083551107287</v>
      </c>
      <c r="G35" s="7">
        <v>220.61369530237363</v>
      </c>
      <c r="H35" s="7">
        <v>998.02513804896705</v>
      </c>
      <c r="I35" s="7">
        <v>1010.254616437643</v>
      </c>
      <c r="J35" s="7">
        <v>95.045742889720756</v>
      </c>
      <c r="K35" s="7">
        <v>20520.07561342205</v>
      </c>
    </row>
    <row r="36" spans="1:11" ht="13.5" thickBot="1" x14ac:dyDescent="0.25">
      <c r="A36" s="6">
        <v>2020</v>
      </c>
      <c r="B36" s="7">
        <v>8287.6303171984564</v>
      </c>
      <c r="C36" s="7">
        <v>23.879487600478409</v>
      </c>
      <c r="D36" s="7">
        <v>7662.3023270366057</v>
      </c>
      <c r="E36" s="7">
        <v>20.108706369704709</v>
      </c>
      <c r="F36" s="7">
        <v>2524.6672998580116</v>
      </c>
      <c r="G36" s="7">
        <v>220.72694770645967</v>
      </c>
      <c r="H36" s="7">
        <v>1010.4973498507333</v>
      </c>
      <c r="I36" s="7">
        <v>1018.4135317098958</v>
      </c>
      <c r="J36" s="7">
        <v>95.114864774616166</v>
      </c>
      <c r="K36" s="7">
        <v>20819.352638134773</v>
      </c>
    </row>
    <row r="37" spans="1:11" ht="13.5" thickBot="1" x14ac:dyDescent="0.25">
      <c r="A37" s="6">
        <v>2021</v>
      </c>
      <c r="B37" s="7">
        <v>8460.8440503972452</v>
      </c>
      <c r="C37" s="7">
        <v>27.537467271531643</v>
      </c>
      <c r="D37" s="7">
        <v>7768.6671087531249</v>
      </c>
      <c r="E37" s="7">
        <v>22.553443292558743</v>
      </c>
      <c r="F37" s="7">
        <v>2533.5282412635784</v>
      </c>
      <c r="G37" s="7">
        <v>220.9755821978878</v>
      </c>
      <c r="H37" s="7">
        <v>1023.2106979236501</v>
      </c>
      <c r="I37" s="7">
        <v>1026.0748060180811</v>
      </c>
      <c r="J37" s="7">
        <v>95.177718814386381</v>
      </c>
      <c r="K37" s="7">
        <v>21128.478205367952</v>
      </c>
    </row>
    <row r="38" spans="1:11" ht="13.5" thickBot="1" x14ac:dyDescent="0.25">
      <c r="A38" s="6">
        <v>2022</v>
      </c>
      <c r="B38" s="7">
        <v>8631.2704367516926</v>
      </c>
      <c r="C38" s="7">
        <v>31.371914487324307</v>
      </c>
      <c r="D38" s="7">
        <v>7876.1029617581025</v>
      </c>
      <c r="E38" s="7">
        <v>24.904714389802091</v>
      </c>
      <c r="F38" s="7">
        <v>2548.9505919613416</v>
      </c>
      <c r="G38" s="7">
        <v>221.97036582217007</v>
      </c>
      <c r="H38" s="7">
        <v>1036.1321576062285</v>
      </c>
      <c r="I38" s="7">
        <v>1034.2270251448431</v>
      </c>
      <c r="J38" s="7">
        <v>95.240778726062203</v>
      </c>
      <c r="K38" s="7">
        <v>21443.894317770439</v>
      </c>
    </row>
    <row r="39" spans="1:11" ht="13.5" thickBot="1" x14ac:dyDescent="0.25">
      <c r="A39" s="6">
        <v>2023</v>
      </c>
      <c r="B39" s="7">
        <v>8806.9757789288742</v>
      </c>
      <c r="C39" s="7">
        <v>35.401340543645688</v>
      </c>
      <c r="D39" s="7">
        <v>7964.961176233166</v>
      </c>
      <c r="E39" s="7">
        <v>27.19012035252964</v>
      </c>
      <c r="F39" s="7">
        <v>2564.818710936303</v>
      </c>
      <c r="G39" s="7">
        <v>223.65546670878226</v>
      </c>
      <c r="H39" s="7">
        <v>1049.2081286747862</v>
      </c>
      <c r="I39" s="7">
        <v>1042.4201708747091</v>
      </c>
      <c r="J39" s="7">
        <v>95.298502840671603</v>
      </c>
      <c r="K39" s="7">
        <v>21747.337935197294</v>
      </c>
    </row>
    <row r="40" spans="1:11" ht="13.5" thickBot="1" x14ac:dyDescent="0.25">
      <c r="A40" s="6">
        <v>2024</v>
      </c>
      <c r="B40" s="7">
        <v>8978.1261760348279</v>
      </c>
      <c r="C40" s="7">
        <v>39.471944708497283</v>
      </c>
      <c r="D40" s="7">
        <v>8055.099962206612</v>
      </c>
      <c r="E40" s="7">
        <v>34.044492607884813</v>
      </c>
      <c r="F40" s="7">
        <v>2576.9738650953536</v>
      </c>
      <c r="G40" s="7">
        <v>225.53397118923021</v>
      </c>
      <c r="H40" s="7">
        <v>1061.5760500925587</v>
      </c>
      <c r="I40" s="7">
        <v>1050.0441959398645</v>
      </c>
      <c r="J40" s="7">
        <v>95.353193820414305</v>
      </c>
      <c r="K40" s="7">
        <v>22042.70741437886</v>
      </c>
    </row>
    <row r="41" spans="1:11" ht="13.5" thickBot="1" x14ac:dyDescent="0.25">
      <c r="A41" s="6">
        <v>2025</v>
      </c>
      <c r="B41" s="7">
        <v>9145.0929314973819</v>
      </c>
      <c r="C41" s="7">
        <v>43.378781397580148</v>
      </c>
      <c r="D41" s="7">
        <v>8140.8113476634999</v>
      </c>
      <c r="E41" s="7">
        <v>36.303621669908814</v>
      </c>
      <c r="F41" s="7">
        <v>2584.682808271094</v>
      </c>
      <c r="G41" s="7">
        <v>227.08338023979212</v>
      </c>
      <c r="H41" s="7">
        <v>1073.7335933482018</v>
      </c>
      <c r="I41" s="7">
        <v>1057.1677240511517</v>
      </c>
      <c r="J41" s="7">
        <v>95.404767086743249</v>
      </c>
      <c r="K41" s="7">
        <v>22323.976552157867</v>
      </c>
    </row>
    <row r="42" spans="1:11" ht="13.5" thickBot="1" x14ac:dyDescent="0.25">
      <c r="A42" s="6">
        <v>2026</v>
      </c>
      <c r="B42" s="7">
        <v>9312.6117359998207</v>
      </c>
      <c r="C42" s="7">
        <v>47.07430643292205</v>
      </c>
      <c r="D42" s="7">
        <v>8226.4984852106318</v>
      </c>
      <c r="E42" s="7">
        <v>38.494994453835083</v>
      </c>
      <c r="F42" s="7">
        <v>2588.5143173054894</v>
      </c>
      <c r="G42" s="7">
        <v>228.18164977560303</v>
      </c>
      <c r="H42" s="7">
        <v>1085.9608383282016</v>
      </c>
      <c r="I42" s="7">
        <v>1064.6992931731966</v>
      </c>
      <c r="J42" s="7">
        <v>95.456418910886583</v>
      </c>
      <c r="K42" s="7">
        <v>22601.922738703834</v>
      </c>
    </row>
    <row r="43" spans="1:11" x14ac:dyDescent="0.2">
      <c r="A43" s="20" t="s">
        <v>0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ht="14.1" customHeight="1" x14ac:dyDescent="0.2">
      <c r="A44" s="20" t="s">
        <v>23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ht="14.1" customHeight="1" x14ac:dyDescent="0.2">
      <c r="A45" s="20" t="s">
        <v>24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14.1" customHeight="1" x14ac:dyDescent="0.2">
      <c r="A46" s="4"/>
    </row>
    <row r="47" spans="1:11" ht="15.75" x14ac:dyDescent="0.25">
      <c r="A47" s="19" t="s">
        <v>25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</row>
    <row r="48" spans="1:11" x14ac:dyDescent="0.2">
      <c r="A48" s="8" t="s">
        <v>26</v>
      </c>
      <c r="B48" s="12">
        <f>EXP((LN(B16/B6)/10))-1</f>
        <v>1.6252984336333709E-2</v>
      </c>
      <c r="C48" s="13" t="s">
        <v>61</v>
      </c>
      <c r="D48" s="12">
        <f>EXP((LN(D16/D6)/10))-1</f>
        <v>2.0347589083713702E-2</v>
      </c>
      <c r="E48" s="13" t="s">
        <v>61</v>
      </c>
      <c r="F48" s="12">
        <f t="shared" ref="F48:K48" si="0">EXP((LN(F16/F6)/10))-1</f>
        <v>1.8971075132172555E-2</v>
      </c>
      <c r="G48" s="12">
        <f t="shared" si="0"/>
        <v>3.3996129370246431E-2</v>
      </c>
      <c r="H48" s="12">
        <f t="shared" si="0"/>
        <v>3.0290125288217951E-2</v>
      </c>
      <c r="I48" s="12">
        <f t="shared" si="0"/>
        <v>-1.0700989262678928E-2</v>
      </c>
      <c r="J48" s="12">
        <f t="shared" si="0"/>
        <v>4.297696436606957E-2</v>
      </c>
      <c r="K48" s="12">
        <f t="shared" si="0"/>
        <v>1.820166784599464E-2</v>
      </c>
    </row>
    <row r="49" spans="1:11" x14ac:dyDescent="0.2">
      <c r="A49" s="8" t="s">
        <v>27</v>
      </c>
      <c r="B49" s="12">
        <f>EXP((LN(B29/B16)/13))-1</f>
        <v>1.2752213460897499E-2</v>
      </c>
      <c r="C49" s="13" t="s">
        <v>61</v>
      </c>
      <c r="D49" s="12">
        <f>EXP((LN(D29/D16)/13))-1</f>
        <v>2.0514789764640939E-2</v>
      </c>
      <c r="E49" s="13" t="s">
        <v>61</v>
      </c>
      <c r="F49" s="12">
        <f t="shared" ref="F49:K49" si="1">EXP((LN(F29/F16)/13))-1</f>
        <v>2.0665861436264699E-2</v>
      </c>
      <c r="G49" s="12">
        <f t="shared" si="1"/>
        <v>-4.9690554052486124E-3</v>
      </c>
      <c r="H49" s="12">
        <f t="shared" si="1"/>
        <v>-3.7789275057862226E-2</v>
      </c>
      <c r="I49" s="12">
        <f t="shared" si="1"/>
        <v>2.1773222288424599E-2</v>
      </c>
      <c r="J49" s="12">
        <f t="shared" si="1"/>
        <v>-1.6882626609365681E-2</v>
      </c>
      <c r="K49" s="12">
        <f t="shared" si="1"/>
        <v>1.2556808241447337E-2</v>
      </c>
    </row>
    <row r="50" spans="1:11" x14ac:dyDescent="0.2">
      <c r="A50" s="8" t="s">
        <v>28</v>
      </c>
      <c r="B50" s="12">
        <f t="shared" ref="B50:K50" si="2">EXP((LN(B31/B29)/2))-1</f>
        <v>2.4609007458832988E-2</v>
      </c>
      <c r="C50" s="12">
        <f t="shared" si="2"/>
        <v>0.52288579063152563</v>
      </c>
      <c r="D50" s="12">
        <f t="shared" si="2"/>
        <v>2.530106139900612E-2</v>
      </c>
      <c r="E50" s="12">
        <f t="shared" si="2"/>
        <v>0.46519863098324121</v>
      </c>
      <c r="F50" s="12">
        <f t="shared" si="2"/>
        <v>2.3283535323860516E-2</v>
      </c>
      <c r="G50" s="12">
        <f t="shared" si="2"/>
        <v>2.4440993971728275E-3</v>
      </c>
      <c r="H50" s="12">
        <f t="shared" si="2"/>
        <v>-1.2953750075888282E-2</v>
      </c>
      <c r="I50" s="12">
        <f t="shared" si="2"/>
        <v>8.7001344655348589E-3</v>
      </c>
      <c r="J50" s="12">
        <f t="shared" si="2"/>
        <v>2.9444960201563397E-4</v>
      </c>
      <c r="K50" s="12">
        <f t="shared" si="2"/>
        <v>2.1572470130664323E-2</v>
      </c>
    </row>
    <row r="51" spans="1:11" x14ac:dyDescent="0.2">
      <c r="A51" s="8" t="s">
        <v>60</v>
      </c>
      <c r="B51" s="12">
        <f t="shared" ref="B51:K51" si="3">EXP((LN(B42/B29)/13))-1</f>
        <v>2.0416786297954959E-2</v>
      </c>
      <c r="C51" s="12">
        <f t="shared" si="3"/>
        <v>0.22828903543316814</v>
      </c>
      <c r="D51" s="12">
        <f t="shared" si="3"/>
        <v>1.399752229727369E-2</v>
      </c>
      <c r="E51" s="12">
        <f t="shared" si="3"/>
        <v>0.190644801408971</v>
      </c>
      <c r="F51" s="12">
        <f t="shared" si="3"/>
        <v>5.8625314759712666E-3</v>
      </c>
      <c r="G51" s="12">
        <f t="shared" si="3"/>
        <v>1.4879229533812044E-2</v>
      </c>
      <c r="H51" s="12">
        <f t="shared" si="3"/>
        <v>6.9793676983604946E-3</v>
      </c>
      <c r="I51" s="12">
        <f t="shared" si="3"/>
        <v>7.8996092785312833E-3</v>
      </c>
      <c r="J51" s="12">
        <f t="shared" si="3"/>
        <v>5.0252393063998646E-4</v>
      </c>
      <c r="K51" s="12">
        <f t="shared" si="3"/>
        <v>1.4839895446161044E-2</v>
      </c>
    </row>
    <row r="52" spans="1:11" ht="14.1" customHeight="1" x14ac:dyDescent="0.2">
      <c r="A52" s="4"/>
    </row>
  </sheetData>
  <mergeCells count="7">
    <mergeCell ref="A47:K47"/>
    <mergeCell ref="A1:K1"/>
    <mergeCell ref="A2:K2"/>
    <mergeCell ref="A3:K3"/>
    <mergeCell ref="A43:K43"/>
    <mergeCell ref="A44:K44"/>
    <mergeCell ref="A45:K45"/>
  </mergeCells>
  <printOptions horizontalCentered="1"/>
  <pageMargins left="0.75" right="0.75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80" workbookViewId="0">
      <selection activeCell="B6" sqref="B6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9" width="14.28515625" style="1" bestFit="1" customWidth="1"/>
    <col min="10" max="16384" width="9.140625" style="1"/>
  </cols>
  <sheetData>
    <row r="1" spans="1:11" ht="15.95" customHeight="1" x14ac:dyDescent="0.25">
      <c r="A1" s="18" t="s">
        <v>71</v>
      </c>
      <c r="B1" s="18"/>
      <c r="C1" s="18"/>
      <c r="D1" s="18"/>
      <c r="E1" s="18"/>
      <c r="F1" s="18"/>
      <c r="G1" s="18"/>
      <c r="H1" s="18"/>
      <c r="I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29</v>
      </c>
      <c r="B3" s="18"/>
      <c r="C3" s="18"/>
      <c r="D3" s="18"/>
      <c r="E3" s="18"/>
      <c r="F3" s="18"/>
      <c r="G3" s="18"/>
      <c r="H3" s="18"/>
      <c r="I3" s="18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13</v>
      </c>
      <c r="C5" s="5" t="s">
        <v>15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30</v>
      </c>
    </row>
    <row r="6" spans="1:11" ht="13.5" thickBot="1" x14ac:dyDescent="0.25">
      <c r="A6" s="6">
        <v>1990</v>
      </c>
      <c r="B6" s="7">
        <v>5168.9557839999998</v>
      </c>
      <c r="C6" s="7">
        <v>4311.2482986334435</v>
      </c>
      <c r="D6" s="7">
        <v>1523.8532682812968</v>
      </c>
      <c r="E6" s="7">
        <v>143.82328900000002</v>
      </c>
      <c r="F6" s="7">
        <v>1214.6155529807222</v>
      </c>
      <c r="G6" s="7">
        <v>808.94295870727933</v>
      </c>
      <c r="H6" s="7">
        <v>77.687598999999992</v>
      </c>
      <c r="I6" s="7">
        <v>13249.126750602742</v>
      </c>
    </row>
    <row r="7" spans="1:11" ht="13.5" thickBot="1" x14ac:dyDescent="0.25">
      <c r="A7" s="6">
        <v>1991</v>
      </c>
      <c r="B7" s="7">
        <v>5252.202220000001</v>
      </c>
      <c r="C7" s="7">
        <v>4289.0092279281471</v>
      </c>
      <c r="D7" s="7">
        <v>1583.4797126954736</v>
      </c>
      <c r="E7" s="7">
        <v>154.95826851808891</v>
      </c>
      <c r="F7" s="7">
        <v>816.35212137507506</v>
      </c>
      <c r="G7" s="7">
        <v>855.50784570517715</v>
      </c>
      <c r="H7" s="7">
        <v>98.79002899999999</v>
      </c>
      <c r="I7" s="7">
        <v>13050.299425221961</v>
      </c>
    </row>
    <row r="8" spans="1:11" ht="13.5" thickBot="1" x14ac:dyDescent="0.25">
      <c r="A8" s="6">
        <v>1992</v>
      </c>
      <c r="B8" s="7">
        <v>5275.4973039999995</v>
      </c>
      <c r="C8" s="7">
        <v>4512.663913039225</v>
      </c>
      <c r="D8" s="7">
        <v>1694.1620582401927</v>
      </c>
      <c r="E8" s="7">
        <v>121.99846776744737</v>
      </c>
      <c r="F8" s="7">
        <v>964.14573807610384</v>
      </c>
      <c r="G8" s="7">
        <v>845.79266922930026</v>
      </c>
      <c r="H8" s="7">
        <v>92.643091999999996</v>
      </c>
      <c r="I8" s="7">
        <v>13506.903242352269</v>
      </c>
    </row>
    <row r="9" spans="1:11" ht="13.5" thickBot="1" x14ac:dyDescent="0.25">
      <c r="A9" s="6">
        <v>1993</v>
      </c>
      <c r="B9" s="7">
        <v>5266.0029370000002</v>
      </c>
      <c r="C9" s="7">
        <v>4506.7851972292929</v>
      </c>
      <c r="D9" s="7">
        <v>1653.3567193974343</v>
      </c>
      <c r="E9" s="7">
        <v>118.16147490736114</v>
      </c>
      <c r="F9" s="7">
        <v>1743.2790061734095</v>
      </c>
      <c r="G9" s="7">
        <v>754.88573872727557</v>
      </c>
      <c r="H9" s="7">
        <v>93.780486999999994</v>
      </c>
      <c r="I9" s="7">
        <v>14136.251560434775</v>
      </c>
    </row>
    <row r="10" spans="1:11" ht="13.5" thickBot="1" x14ac:dyDescent="0.25">
      <c r="A10" s="6">
        <v>1994</v>
      </c>
      <c r="B10" s="7">
        <v>5345.2822530000003</v>
      </c>
      <c r="C10" s="7">
        <v>4547.4775141409636</v>
      </c>
      <c r="D10" s="7">
        <v>1748.6799465035151</v>
      </c>
      <c r="E10" s="7">
        <v>130.88402054202064</v>
      </c>
      <c r="F10" s="7">
        <v>1032.7041000899742</v>
      </c>
      <c r="G10" s="7">
        <v>688.45267506633763</v>
      </c>
      <c r="H10" s="7">
        <v>101.05510200000001</v>
      </c>
      <c r="I10" s="7">
        <v>13594.53561134281</v>
      </c>
    </row>
    <row r="11" spans="1:11" ht="13.5" thickBot="1" x14ac:dyDescent="0.25">
      <c r="A11" s="6">
        <v>1995</v>
      </c>
      <c r="B11" s="7">
        <v>5276.7871330000007</v>
      </c>
      <c r="C11" s="7">
        <v>4630.929808734616</v>
      </c>
      <c r="D11" s="7">
        <v>1723.6836624489008</v>
      </c>
      <c r="E11" s="7">
        <v>134.64562455611369</v>
      </c>
      <c r="F11" s="7">
        <v>1559.9589473893077</v>
      </c>
      <c r="G11" s="7">
        <v>767.41603789674537</v>
      </c>
      <c r="H11" s="7">
        <v>105.44081099999998</v>
      </c>
      <c r="I11" s="7">
        <v>14198.862025025683</v>
      </c>
    </row>
    <row r="12" spans="1:11" ht="13.5" thickBot="1" x14ac:dyDescent="0.25">
      <c r="A12" s="6">
        <v>1996</v>
      </c>
      <c r="B12" s="7">
        <v>5605.2356600000003</v>
      </c>
      <c r="C12" s="7">
        <v>4814.0284013339942</v>
      </c>
      <c r="D12" s="7">
        <v>1931.9686287306556</v>
      </c>
      <c r="E12" s="7">
        <v>132.42555108509768</v>
      </c>
      <c r="F12" s="7">
        <v>1608.8290121776799</v>
      </c>
      <c r="G12" s="7">
        <v>741.63288911597931</v>
      </c>
      <c r="H12" s="7">
        <v>106.329335</v>
      </c>
      <c r="I12" s="7">
        <v>14940.449477443408</v>
      </c>
    </row>
    <row r="13" spans="1:11" ht="13.5" thickBot="1" x14ac:dyDescent="0.25">
      <c r="A13" s="6">
        <v>1997</v>
      </c>
      <c r="B13" s="7">
        <v>5627.3254559999996</v>
      </c>
      <c r="C13" s="7">
        <v>5009.0933350309033</v>
      </c>
      <c r="D13" s="7">
        <v>2014.5244965807028</v>
      </c>
      <c r="E13" s="7">
        <v>135.34370376046164</v>
      </c>
      <c r="F13" s="7">
        <v>1675.944964138424</v>
      </c>
      <c r="G13" s="7">
        <v>770.11042355441305</v>
      </c>
      <c r="H13" s="7">
        <v>105.130077</v>
      </c>
      <c r="I13" s="7">
        <v>15337.472456064905</v>
      </c>
    </row>
    <row r="14" spans="1:11" ht="13.5" thickBot="1" x14ac:dyDescent="0.25">
      <c r="A14" s="6">
        <v>1998</v>
      </c>
      <c r="B14" s="7">
        <v>5817.4974340000008</v>
      </c>
      <c r="C14" s="7">
        <v>5014.4774530702516</v>
      </c>
      <c r="D14" s="7">
        <v>2185.8069930730962</v>
      </c>
      <c r="E14" s="7">
        <v>156.45771449584706</v>
      </c>
      <c r="F14" s="7">
        <v>1420.9453172793969</v>
      </c>
      <c r="G14" s="7">
        <v>758.57567390852023</v>
      </c>
      <c r="H14" s="7">
        <v>104.026591</v>
      </c>
      <c r="I14" s="7">
        <v>15457.787176827114</v>
      </c>
    </row>
    <row r="15" spans="1:11" ht="13.5" thickBot="1" x14ac:dyDescent="0.25">
      <c r="A15" s="6">
        <v>1999</v>
      </c>
      <c r="B15" s="7">
        <v>5798.3381550000004</v>
      </c>
      <c r="C15" s="7">
        <v>5043.9724342170448</v>
      </c>
      <c r="D15" s="7">
        <v>1719.8191023018983</v>
      </c>
      <c r="E15" s="7">
        <v>193.6542373322844</v>
      </c>
      <c r="F15" s="7">
        <v>1641.8269900197272</v>
      </c>
      <c r="G15" s="7">
        <v>747.64053737131758</v>
      </c>
      <c r="H15" s="7">
        <v>106.74076600000001</v>
      </c>
      <c r="I15" s="7">
        <v>15251.992222242274</v>
      </c>
    </row>
    <row r="16" spans="1:11" ht="13.5" thickBot="1" x14ac:dyDescent="0.25">
      <c r="A16" s="6">
        <v>2000</v>
      </c>
      <c r="B16" s="7">
        <v>6071.5169999999998</v>
      </c>
      <c r="C16" s="7">
        <v>5269.3689264533987</v>
      </c>
      <c r="D16" s="7">
        <v>1838.915241162603</v>
      </c>
      <c r="E16" s="7">
        <v>200.91776872156422</v>
      </c>
      <c r="F16" s="7">
        <v>1636.9454678383752</v>
      </c>
      <c r="G16" s="7">
        <v>726.4297922592915</v>
      </c>
      <c r="H16" s="7">
        <v>118.3310898919555</v>
      </c>
      <c r="I16" s="7">
        <v>15862.425286327189</v>
      </c>
    </row>
    <row r="17" spans="1:11" ht="13.5" thickBot="1" x14ac:dyDescent="0.25">
      <c r="A17" s="6">
        <v>2001</v>
      </c>
      <c r="B17" s="7">
        <v>5895.5232407074609</v>
      </c>
      <c r="C17" s="7">
        <v>5727.7437297107635</v>
      </c>
      <c r="D17" s="7">
        <v>1972.4800728779239</v>
      </c>
      <c r="E17" s="7">
        <v>186.26311599830044</v>
      </c>
      <c r="F17" s="7">
        <v>1489.8779837510349</v>
      </c>
      <c r="G17" s="7">
        <v>664.12316369608118</v>
      </c>
      <c r="H17" s="7">
        <v>124.7426419024099</v>
      </c>
      <c r="I17" s="7">
        <v>16060.753948643978</v>
      </c>
    </row>
    <row r="18" spans="1:11" ht="13.5" thickBot="1" x14ac:dyDescent="0.25">
      <c r="A18" s="6">
        <v>2002</v>
      </c>
      <c r="B18" s="7">
        <v>6125.4319123683481</v>
      </c>
      <c r="C18" s="7">
        <v>5807.391191480051</v>
      </c>
      <c r="D18" s="7">
        <v>1928.112406506855</v>
      </c>
      <c r="E18" s="7">
        <v>175.31168724404264</v>
      </c>
      <c r="F18" s="7">
        <v>1667.1464390609351</v>
      </c>
      <c r="G18" s="7">
        <v>695.96637105832156</v>
      </c>
      <c r="H18" s="7">
        <v>118.87426162659527</v>
      </c>
      <c r="I18" s="7">
        <v>16518.234269345146</v>
      </c>
    </row>
    <row r="19" spans="1:11" ht="13.5" thickBot="1" x14ac:dyDescent="0.25">
      <c r="A19" s="6">
        <v>2003</v>
      </c>
      <c r="B19" s="7">
        <v>6595.120269382498</v>
      </c>
      <c r="C19" s="7">
        <v>6057.5397967594781</v>
      </c>
      <c r="D19" s="7">
        <v>1851.1056348212858</v>
      </c>
      <c r="E19" s="7">
        <v>167.23586405578027</v>
      </c>
      <c r="F19" s="7">
        <v>1662.0024378033363</v>
      </c>
      <c r="G19" s="7">
        <v>702.24667215600164</v>
      </c>
      <c r="H19" s="7">
        <v>112.90699058192375</v>
      </c>
      <c r="I19" s="7">
        <v>17148.157665560302</v>
      </c>
    </row>
    <row r="20" spans="1:11" ht="13.5" thickBot="1" x14ac:dyDescent="0.25">
      <c r="A20" s="6">
        <v>2004</v>
      </c>
      <c r="B20" s="7">
        <v>6751.5999595586509</v>
      </c>
      <c r="C20" s="7">
        <v>6188.8904726315495</v>
      </c>
      <c r="D20" s="7">
        <v>2187.6554725903857</v>
      </c>
      <c r="E20" s="7">
        <v>203.62539230627181</v>
      </c>
      <c r="F20" s="7">
        <v>1730.1276356260394</v>
      </c>
      <c r="G20" s="7">
        <v>729.97070065446451</v>
      </c>
      <c r="H20" s="7">
        <v>122.27218013000974</v>
      </c>
      <c r="I20" s="7">
        <v>17914.141813497372</v>
      </c>
    </row>
    <row r="21" spans="1:11" ht="13.5" thickBot="1" x14ac:dyDescent="0.25">
      <c r="A21" s="6">
        <v>2005</v>
      </c>
      <c r="B21" s="7">
        <v>6968.5264333580608</v>
      </c>
      <c r="C21" s="7">
        <v>6449.0801110164202</v>
      </c>
      <c r="D21" s="7">
        <v>2441.7191369450616</v>
      </c>
      <c r="E21" s="7">
        <v>195.9601649730588</v>
      </c>
      <c r="F21" s="7">
        <v>1284.3782407724023</v>
      </c>
      <c r="G21" s="7">
        <v>725.51785025819368</v>
      </c>
      <c r="H21" s="7">
        <v>126.01674173961693</v>
      </c>
      <c r="I21" s="7">
        <v>18191.198679062818</v>
      </c>
    </row>
    <row r="22" spans="1:11" ht="13.5" thickBot="1" x14ac:dyDescent="0.25">
      <c r="A22" s="6">
        <v>2006</v>
      </c>
      <c r="B22" s="7">
        <v>7270.4198454394837</v>
      </c>
      <c r="C22" s="7">
        <v>6473.5597982584695</v>
      </c>
      <c r="D22" s="7">
        <v>2491.3252532689971</v>
      </c>
      <c r="E22" s="7">
        <v>207.305456874453</v>
      </c>
      <c r="F22" s="7">
        <v>1306.4119987637644</v>
      </c>
      <c r="G22" s="7">
        <v>755.08601649276068</v>
      </c>
      <c r="H22" s="7">
        <v>126.62851708388008</v>
      </c>
      <c r="I22" s="7">
        <v>18630.73688618181</v>
      </c>
    </row>
    <row r="23" spans="1:11" ht="13.5" thickBot="1" x14ac:dyDescent="0.25">
      <c r="A23" s="6">
        <v>2007</v>
      </c>
      <c r="B23" s="7">
        <v>7123.6809869798244</v>
      </c>
      <c r="C23" s="7">
        <v>6632.1194517745826</v>
      </c>
      <c r="D23" s="7">
        <v>2689.4847647490601</v>
      </c>
      <c r="E23" s="7">
        <v>210.60968811113793</v>
      </c>
      <c r="F23" s="7">
        <v>1228.7081950119912</v>
      </c>
      <c r="G23" s="7">
        <v>802.68925114857689</v>
      </c>
      <c r="H23" s="7">
        <v>93.643090989730226</v>
      </c>
      <c r="I23" s="7">
        <v>18780.935428764904</v>
      </c>
    </row>
    <row r="24" spans="1:11" ht="13.5" thickBot="1" x14ac:dyDescent="0.25">
      <c r="A24" s="6">
        <v>2008</v>
      </c>
      <c r="B24" s="7">
        <v>7228.5347860000002</v>
      </c>
      <c r="C24" s="7">
        <v>6775.2446965998279</v>
      </c>
      <c r="D24" s="7">
        <v>2559.3209651057073</v>
      </c>
      <c r="E24" s="7">
        <v>206.33502662862966</v>
      </c>
      <c r="F24" s="7">
        <v>1243.0327255730949</v>
      </c>
      <c r="G24" s="7">
        <v>820.5971747122469</v>
      </c>
      <c r="H24" s="7">
        <v>100.53923794048829</v>
      </c>
      <c r="I24" s="7">
        <v>18933.604612559993</v>
      </c>
    </row>
    <row r="25" spans="1:11" ht="13.5" thickBot="1" x14ac:dyDescent="0.25">
      <c r="A25" s="6">
        <v>2009</v>
      </c>
      <c r="B25" s="7">
        <v>7155.5155498912418</v>
      </c>
      <c r="C25" s="7">
        <v>6665.9392107309632</v>
      </c>
      <c r="D25" s="7">
        <v>2450.3307694098548</v>
      </c>
      <c r="E25" s="7">
        <v>193.90394805186904</v>
      </c>
      <c r="F25" s="7">
        <v>1605.1553972035047</v>
      </c>
      <c r="G25" s="7">
        <v>796.58629129928306</v>
      </c>
      <c r="H25" s="7">
        <v>101.72931530531551</v>
      </c>
      <c r="I25" s="7">
        <v>18969.160481892028</v>
      </c>
    </row>
    <row r="26" spans="1:11" ht="13.5" thickBot="1" x14ac:dyDescent="0.25">
      <c r="A26" s="6">
        <v>2010</v>
      </c>
      <c r="B26" s="7">
        <v>6800.5712447745782</v>
      </c>
      <c r="C26" s="7">
        <v>6408.1390265515047</v>
      </c>
      <c r="D26" s="7">
        <v>2417.2414798717341</v>
      </c>
      <c r="E26" s="7">
        <v>177.88372457793506</v>
      </c>
      <c r="F26" s="7">
        <v>1639.8371542335433</v>
      </c>
      <c r="G26" s="7">
        <v>978.30251903961459</v>
      </c>
      <c r="H26" s="7">
        <v>100.77944217258349</v>
      </c>
      <c r="I26" s="7">
        <v>18522.754591221496</v>
      </c>
    </row>
    <row r="27" spans="1:11" ht="13.5" thickBot="1" x14ac:dyDescent="0.25">
      <c r="A27" s="6">
        <v>2011</v>
      </c>
      <c r="B27" s="7">
        <v>7053.7802295999991</v>
      </c>
      <c r="C27" s="7">
        <v>6383.8215888871828</v>
      </c>
      <c r="D27" s="7">
        <v>2402.3826860254994</v>
      </c>
      <c r="E27" s="7">
        <v>176.11132643000002</v>
      </c>
      <c r="F27" s="7">
        <v>1137.8946356499998</v>
      </c>
      <c r="G27" s="7">
        <v>1232.4188565773163</v>
      </c>
      <c r="H27" s="7">
        <v>100.527759</v>
      </c>
      <c r="I27" s="7">
        <v>18486.937082169996</v>
      </c>
    </row>
    <row r="28" spans="1:11" ht="13.5" thickBot="1" x14ac:dyDescent="0.25">
      <c r="A28" s="6">
        <v>2012</v>
      </c>
      <c r="B28" s="7">
        <v>7131.187908146122</v>
      </c>
      <c r="C28" s="7">
        <v>6441.9651049961758</v>
      </c>
      <c r="D28" s="7">
        <v>2399.2375337277535</v>
      </c>
      <c r="E28" s="7">
        <v>177.97583844240469</v>
      </c>
      <c r="F28" s="7">
        <v>1143.962342005917</v>
      </c>
      <c r="G28" s="7">
        <v>1089.3550166864266</v>
      </c>
      <c r="H28" s="7">
        <v>98.044660000000007</v>
      </c>
      <c r="I28" s="7">
        <v>18481.7284040048</v>
      </c>
    </row>
    <row r="29" spans="1:11" ht="13.5" thickBot="1" x14ac:dyDescent="0.25">
      <c r="A29" s="6">
        <v>2013</v>
      </c>
      <c r="B29" s="7">
        <v>7112.5673633300003</v>
      </c>
      <c r="C29" s="7">
        <v>6784.2819179231083</v>
      </c>
      <c r="D29" s="7">
        <v>2353.760598415879</v>
      </c>
      <c r="E29" s="7">
        <v>188.31893058000003</v>
      </c>
      <c r="F29" s="7">
        <v>992.05794486787272</v>
      </c>
      <c r="G29" s="7">
        <v>960.25919659057331</v>
      </c>
      <c r="H29" s="7">
        <v>94.835008270439658</v>
      </c>
      <c r="I29" s="7">
        <v>18486.080959977873</v>
      </c>
    </row>
    <row r="30" spans="1:11" ht="13.5" thickBot="1" x14ac:dyDescent="0.25">
      <c r="A30" s="6">
        <v>2014</v>
      </c>
      <c r="B30" s="7">
        <v>7218.8820546551742</v>
      </c>
      <c r="C30" s="7">
        <v>6950.4366560842263</v>
      </c>
      <c r="D30" s="7">
        <v>2452.5455576851464</v>
      </c>
      <c r="E30" s="7">
        <v>188.09578241237958</v>
      </c>
      <c r="F30" s="7">
        <v>960.04702592924605</v>
      </c>
      <c r="G30" s="7">
        <v>971.49818959121569</v>
      </c>
      <c r="H30" s="7">
        <v>94.860320997581411</v>
      </c>
      <c r="I30" s="7">
        <v>18836.365587354969</v>
      </c>
    </row>
    <row r="31" spans="1:11" ht="13.5" thickBot="1" x14ac:dyDescent="0.25">
      <c r="A31" s="6">
        <v>2015</v>
      </c>
      <c r="B31" s="7">
        <v>7430.8835765910817</v>
      </c>
      <c r="C31" s="7">
        <v>7102.0541167490856</v>
      </c>
      <c r="D31" s="7">
        <v>2442.2399607660032</v>
      </c>
      <c r="E31" s="7">
        <v>189.24059589549466</v>
      </c>
      <c r="F31" s="7">
        <v>966.52255589446156</v>
      </c>
      <c r="G31" s="7">
        <v>977.06002587041382</v>
      </c>
      <c r="H31" s="7">
        <v>94.890864753573538</v>
      </c>
      <c r="I31" s="7">
        <v>19202.891696520113</v>
      </c>
    </row>
    <row r="32" spans="1:11" ht="13.5" thickBot="1" x14ac:dyDescent="0.25">
      <c r="A32" s="6">
        <v>2016</v>
      </c>
      <c r="B32" s="7">
        <v>7548.6241033539236</v>
      </c>
      <c r="C32" s="7">
        <v>7088.7088518461896</v>
      </c>
      <c r="D32" s="7">
        <v>2441.4983718189028</v>
      </c>
      <c r="E32" s="7">
        <v>195.69357901495744</v>
      </c>
      <c r="F32" s="7">
        <v>966.3459712701856</v>
      </c>
      <c r="G32" s="7">
        <v>986.10147054534764</v>
      </c>
      <c r="H32" s="7">
        <v>94.912223072517676</v>
      </c>
      <c r="I32" s="7">
        <v>19321.884570922026</v>
      </c>
      <c r="K32" s="15" t="s">
        <v>0</v>
      </c>
    </row>
    <row r="33" spans="1:9" ht="13.5" thickBot="1" x14ac:dyDescent="0.25">
      <c r="A33" s="6">
        <v>2017</v>
      </c>
      <c r="B33" s="7">
        <v>7727.7420347018433</v>
      </c>
      <c r="C33" s="7">
        <v>7174.9878760223673</v>
      </c>
      <c r="D33" s="7">
        <v>2452.9850431779646</v>
      </c>
      <c r="E33" s="7">
        <v>212.39317182068163</v>
      </c>
      <c r="F33" s="7">
        <v>974.74977697298982</v>
      </c>
      <c r="G33" s="7">
        <v>993.53523304320026</v>
      </c>
      <c r="H33" s="7">
        <v>94.943306213491056</v>
      </c>
      <c r="I33" s="7">
        <v>19631.336441952535</v>
      </c>
    </row>
    <row r="34" spans="1:9" ht="13.5" thickBot="1" x14ac:dyDescent="0.25">
      <c r="A34" s="6">
        <v>2018</v>
      </c>
      <c r="B34" s="7">
        <v>7876.4695085743042</v>
      </c>
      <c r="C34" s="7">
        <v>7285.7666752620325</v>
      </c>
      <c r="D34" s="7">
        <v>2459.6907550828387</v>
      </c>
      <c r="E34" s="7">
        <v>219.60212328772607</v>
      </c>
      <c r="F34" s="7">
        <v>986.48671518419189</v>
      </c>
      <c r="G34" s="7">
        <v>1000.6670194404381</v>
      </c>
      <c r="H34" s="7">
        <v>94.995198897699069</v>
      </c>
      <c r="I34" s="7">
        <v>19923.677995729231</v>
      </c>
    </row>
    <row r="35" spans="1:9" ht="13.5" thickBot="1" x14ac:dyDescent="0.25">
      <c r="A35" s="6">
        <v>2019</v>
      </c>
      <c r="B35" s="7">
        <v>8013.8450755209024</v>
      </c>
      <c r="C35" s="7">
        <v>7371.546601067982</v>
      </c>
      <c r="D35" s="7">
        <v>2453.2480337776738</v>
      </c>
      <c r="E35" s="7">
        <v>220.61369530237363</v>
      </c>
      <c r="F35" s="7">
        <v>998.0042770211345</v>
      </c>
      <c r="G35" s="7">
        <v>1009.3481992854523</v>
      </c>
      <c r="H35" s="7">
        <v>95.045742889720756</v>
      </c>
      <c r="I35" s="7">
        <v>20161.651624865241</v>
      </c>
    </row>
    <row r="36" spans="1:9" ht="13.5" thickBot="1" x14ac:dyDescent="0.25">
      <c r="A36" s="6">
        <v>2020</v>
      </c>
      <c r="B36" s="7">
        <v>8172.7582736529021</v>
      </c>
      <c r="C36" s="7">
        <v>7455.4896590744393</v>
      </c>
      <c r="D36" s="7">
        <v>2452.2758544281282</v>
      </c>
      <c r="E36" s="7">
        <v>220.72694770645967</v>
      </c>
      <c r="F36" s="7">
        <v>1010.4766815717605</v>
      </c>
      <c r="G36" s="7">
        <v>1017.5082622896917</v>
      </c>
      <c r="H36" s="7">
        <v>95.114864774616166</v>
      </c>
      <c r="I36" s="7">
        <v>20424.350543497996</v>
      </c>
    </row>
    <row r="37" spans="1:9" ht="13.5" thickBot="1" x14ac:dyDescent="0.25">
      <c r="A37" s="6">
        <v>2021</v>
      </c>
      <c r="B37" s="7">
        <v>8326.7736196847945</v>
      </c>
      <c r="C37" s="7">
        <v>7533.5291757924897</v>
      </c>
      <c r="D37" s="7">
        <v>2461.8842894146137</v>
      </c>
      <c r="E37" s="7">
        <v>220.9755821978878</v>
      </c>
      <c r="F37" s="7">
        <v>1023.1902219021727</v>
      </c>
      <c r="G37" s="7">
        <v>1025.1707344764104</v>
      </c>
      <c r="H37" s="7">
        <v>95.177718814386381</v>
      </c>
      <c r="I37" s="7">
        <v>20686.701342282755</v>
      </c>
    </row>
    <row r="38" spans="1:9" ht="13.5" thickBot="1" x14ac:dyDescent="0.25">
      <c r="A38" s="6">
        <v>2022</v>
      </c>
      <c r="B38" s="7">
        <v>8470.054802108898</v>
      </c>
      <c r="C38" s="7">
        <v>7609.0006298374674</v>
      </c>
      <c r="D38" s="7">
        <v>2478.0388338581934</v>
      </c>
      <c r="E38" s="7">
        <v>221.97036582217007</v>
      </c>
      <c r="F38" s="7">
        <v>1036.1118714574638</v>
      </c>
      <c r="G38" s="7">
        <v>1033.3241120208741</v>
      </c>
      <c r="H38" s="7">
        <v>95.240778726062203</v>
      </c>
      <c r="I38" s="7">
        <v>20943.741393831129</v>
      </c>
    </row>
    <row r="39" spans="1:9" ht="13.5" thickBot="1" x14ac:dyDescent="0.25">
      <c r="A39" s="6">
        <v>2023</v>
      </c>
      <c r="B39" s="7">
        <v>8608.7259312978531</v>
      </c>
      <c r="C39" s="7">
        <v>7662.0230383868766</v>
      </c>
      <c r="D39" s="7">
        <v>2494.654428286794</v>
      </c>
      <c r="E39" s="7">
        <v>223.65546670878226</v>
      </c>
      <c r="F39" s="7">
        <v>1049.1880320660791</v>
      </c>
      <c r="G39" s="7">
        <v>1041.5184730266044</v>
      </c>
      <c r="H39" s="7">
        <v>95.298502840671603</v>
      </c>
      <c r="I39" s="7">
        <v>21175.063872613664</v>
      </c>
    </row>
    <row r="40" spans="1:9" ht="13.5" thickBot="1" x14ac:dyDescent="0.25">
      <c r="A40" s="6">
        <v>2024</v>
      </c>
      <c r="B40" s="7">
        <v>8730.751614375049</v>
      </c>
      <c r="C40" s="7">
        <v>7713.5000286480217</v>
      </c>
      <c r="D40" s="7">
        <v>2507.5344337724123</v>
      </c>
      <c r="E40" s="7">
        <v>225.53397118923021</v>
      </c>
      <c r="F40" s="7">
        <v>1061.5561422975147</v>
      </c>
      <c r="G40" s="7">
        <v>1049.1437460661589</v>
      </c>
      <c r="H40" s="7">
        <v>95.353193820414305</v>
      </c>
      <c r="I40" s="7">
        <v>21383.373130168802</v>
      </c>
    </row>
    <row r="41" spans="1:9" ht="13.5" thickBot="1" x14ac:dyDescent="0.25">
      <c r="A41" s="6">
        <v>2025</v>
      </c>
      <c r="B41" s="7">
        <v>8834.639041216331</v>
      </c>
      <c r="C41" s="7">
        <v>7759.9030637652932</v>
      </c>
      <c r="D41" s="7">
        <v>2515.9543667559874</v>
      </c>
      <c r="E41" s="7">
        <v>227.08338023979212</v>
      </c>
      <c r="F41" s="7">
        <v>1073.7138736213719</v>
      </c>
      <c r="G41" s="7">
        <v>1056.2685556951185</v>
      </c>
      <c r="H41" s="7">
        <v>95.404767086743249</v>
      </c>
      <c r="I41" s="7">
        <v>21562.96704838064</v>
      </c>
    </row>
    <row r="42" spans="1:9" ht="13.5" thickBot="1" x14ac:dyDescent="0.25">
      <c r="A42" s="6">
        <v>2026</v>
      </c>
      <c r="B42" s="7">
        <v>8922.1785617551268</v>
      </c>
      <c r="C42" s="7">
        <v>7804.6032835959013</v>
      </c>
      <c r="D42" s="7">
        <v>2520.4981882426955</v>
      </c>
      <c r="E42" s="7">
        <v>228.18164977560303</v>
      </c>
      <c r="F42" s="7">
        <v>1085.941305075901</v>
      </c>
      <c r="G42" s="7">
        <v>1063.8013988759074</v>
      </c>
      <c r="H42" s="7">
        <v>95.456418910886583</v>
      </c>
      <c r="I42" s="7">
        <v>21720.660806232019</v>
      </c>
    </row>
    <row r="43" spans="1:9" x14ac:dyDescent="0.2">
      <c r="A43" s="20" t="s">
        <v>0</v>
      </c>
      <c r="B43" s="20"/>
      <c r="C43" s="20"/>
      <c r="D43" s="20"/>
      <c r="E43" s="20"/>
      <c r="F43" s="20"/>
      <c r="G43" s="20"/>
      <c r="H43" s="20"/>
      <c r="I43" s="20"/>
    </row>
    <row r="44" spans="1:9" ht="14.1" customHeight="1" x14ac:dyDescent="0.2">
      <c r="A44" s="20" t="s">
        <v>31</v>
      </c>
      <c r="B44" s="20"/>
      <c r="C44" s="20"/>
      <c r="D44" s="20"/>
      <c r="E44" s="20"/>
      <c r="F44" s="20"/>
      <c r="G44" s="20"/>
      <c r="H44" s="20"/>
      <c r="I44" s="20"/>
    </row>
    <row r="45" spans="1:9" ht="14.1" customHeight="1" x14ac:dyDescent="0.2">
      <c r="A45" s="4"/>
    </row>
    <row r="46" spans="1:9" ht="15.75" x14ac:dyDescent="0.25">
      <c r="A46" s="19" t="s">
        <v>25</v>
      </c>
      <c r="B46" s="19"/>
      <c r="C46" s="19"/>
      <c r="D46" s="19"/>
      <c r="E46" s="19"/>
      <c r="F46" s="19"/>
      <c r="G46" s="19"/>
      <c r="H46" s="19"/>
      <c r="I46" s="19"/>
    </row>
    <row r="47" spans="1:9" x14ac:dyDescent="0.2">
      <c r="A47" s="8" t="s">
        <v>26</v>
      </c>
      <c r="B47" s="12">
        <f t="shared" ref="B47:I47" si="0">EXP((LN(B16/B6)/10))-1</f>
        <v>1.6223982358588573E-2</v>
      </c>
      <c r="C47" s="12">
        <f t="shared" si="0"/>
        <v>2.0271034038661595E-2</v>
      </c>
      <c r="D47" s="12">
        <f t="shared" si="0"/>
        <v>1.8971075132172555E-2</v>
      </c>
      <c r="E47" s="12">
        <f t="shared" si="0"/>
        <v>3.3996129370246431E-2</v>
      </c>
      <c r="F47" s="12">
        <f t="shared" si="0"/>
        <v>3.0290125288217951E-2</v>
      </c>
      <c r="G47" s="12">
        <f t="shared" si="0"/>
        <v>-1.0700989262678928E-2</v>
      </c>
      <c r="H47" s="12">
        <f t="shared" si="0"/>
        <v>4.297696436606957E-2</v>
      </c>
      <c r="I47" s="12">
        <f t="shared" si="0"/>
        <v>1.8165163233344161E-2</v>
      </c>
    </row>
    <row r="48" spans="1:9" x14ac:dyDescent="0.2">
      <c r="A48" s="8" t="s">
        <v>27</v>
      </c>
      <c r="B48" s="12">
        <f t="shared" ref="B48:I48" si="1">EXP((LN(B29/B16)/13))-1</f>
        <v>1.2247842505064277E-2</v>
      </c>
      <c r="C48" s="12">
        <f t="shared" si="1"/>
        <v>1.9628449674869097E-2</v>
      </c>
      <c r="D48" s="12">
        <f t="shared" si="1"/>
        <v>1.9168983312604526E-2</v>
      </c>
      <c r="E48" s="12">
        <f t="shared" si="1"/>
        <v>-4.9690554052486124E-3</v>
      </c>
      <c r="F48" s="12">
        <f t="shared" si="1"/>
        <v>-3.7790925707978151E-2</v>
      </c>
      <c r="G48" s="12">
        <f t="shared" si="1"/>
        <v>2.169831957609758E-2</v>
      </c>
      <c r="H48" s="12">
        <f t="shared" si="1"/>
        <v>-1.6882626609365681E-2</v>
      </c>
      <c r="I48" s="12">
        <f t="shared" si="1"/>
        <v>1.1843815626938925E-2</v>
      </c>
    </row>
    <row r="49" spans="1:9" x14ac:dyDescent="0.2">
      <c r="A49" s="8" t="s">
        <v>28</v>
      </c>
      <c r="B49" s="12">
        <f t="shared" ref="B49:I49" si="2">EXP((LN(B31/B29)/2))-1</f>
        <v>2.2132111084589123E-2</v>
      </c>
      <c r="C49" s="12">
        <f t="shared" si="2"/>
        <v>2.3151735737359624E-2</v>
      </c>
      <c r="D49" s="12">
        <f t="shared" si="2"/>
        <v>1.8621930794988417E-2</v>
      </c>
      <c r="E49" s="12">
        <f t="shared" si="2"/>
        <v>2.4440993971728275E-3</v>
      </c>
      <c r="F49" s="12">
        <f t="shared" si="2"/>
        <v>-1.2953808584047821E-2</v>
      </c>
      <c r="G49" s="12">
        <f t="shared" si="2"/>
        <v>8.7101367278517028E-3</v>
      </c>
      <c r="H49" s="12">
        <f t="shared" si="2"/>
        <v>2.9444960201563397E-4</v>
      </c>
      <c r="I49" s="12">
        <f t="shared" si="2"/>
        <v>1.9203463682321065E-2</v>
      </c>
    </row>
    <row r="50" spans="1:9" x14ac:dyDescent="0.2">
      <c r="A50" s="8" t="s">
        <v>60</v>
      </c>
      <c r="B50" s="12">
        <f t="shared" ref="B50:I50" si="3">EXP((LN(B42/B29)/13))-1</f>
        <v>1.7589589439937159E-2</v>
      </c>
      <c r="C50" s="12">
        <f t="shared" si="3"/>
        <v>1.0835613081792372E-2</v>
      </c>
      <c r="D50" s="12">
        <f t="shared" si="3"/>
        <v>5.2786735131209461E-3</v>
      </c>
      <c r="E50" s="12">
        <f t="shared" si="3"/>
        <v>1.4879229533812044E-2</v>
      </c>
      <c r="F50" s="12">
        <f t="shared" si="3"/>
        <v>6.9797018595747495E-3</v>
      </c>
      <c r="G50" s="12">
        <f t="shared" si="3"/>
        <v>7.9080860184628232E-3</v>
      </c>
      <c r="H50" s="12">
        <f t="shared" si="3"/>
        <v>5.0252393063998646E-4</v>
      </c>
      <c r="I50" s="12">
        <f t="shared" si="3"/>
        <v>1.2480769701514127E-2</v>
      </c>
    </row>
    <row r="51" spans="1:9" ht="14.1" customHeight="1" x14ac:dyDescent="0.2">
      <c r="A51" s="4"/>
    </row>
  </sheetData>
  <mergeCells count="6">
    <mergeCell ref="A46:I46"/>
    <mergeCell ref="A2:K2"/>
    <mergeCell ref="A1:I1"/>
    <mergeCell ref="A3:I3"/>
    <mergeCell ref="A43:I43"/>
    <mergeCell ref="A44:I44"/>
  </mergeCells>
  <printOptions horizontalCentered="1"/>
  <pageMargins left="0.75" right="0.75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="80" workbookViewId="0">
      <selection activeCell="B6" sqref="B6"/>
    </sheetView>
  </sheetViews>
  <sheetFormatPr defaultRowHeight="12.75" x14ac:dyDescent="0.2"/>
  <cols>
    <col min="1" max="4" width="14.28515625" style="1" bestFit="1" customWidth="1"/>
    <col min="5" max="5" width="17.140625" style="1" bestFit="1" customWidth="1"/>
    <col min="6" max="8" width="14.28515625" style="1" bestFit="1" customWidth="1"/>
    <col min="9" max="16384" width="9.140625" style="1"/>
  </cols>
  <sheetData>
    <row r="1" spans="1:11" ht="15.95" customHeight="1" x14ac:dyDescent="0.25">
      <c r="A1" s="18" t="s">
        <v>72</v>
      </c>
      <c r="B1" s="18"/>
      <c r="C1" s="18"/>
      <c r="D1" s="18"/>
      <c r="E1" s="18"/>
      <c r="F1" s="18"/>
      <c r="G1" s="18"/>
      <c r="H1" s="18"/>
    </row>
    <row r="2" spans="1:11" ht="15.7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32</v>
      </c>
      <c r="B3" s="18"/>
      <c r="C3" s="18"/>
      <c r="D3" s="18"/>
      <c r="E3" s="18"/>
      <c r="F3" s="18"/>
      <c r="G3" s="18"/>
      <c r="H3" s="18"/>
    </row>
    <row r="4" spans="1:11" ht="14.1" customHeight="1" thickBot="1" x14ac:dyDescent="0.25">
      <c r="A4" s="4"/>
    </row>
    <row r="5" spans="1:11" ht="39" thickBot="1" x14ac:dyDescent="0.25">
      <c r="A5" s="5" t="s">
        <v>12</v>
      </c>
      <c r="B5" s="5" t="s">
        <v>22</v>
      </c>
      <c r="C5" s="5" t="s">
        <v>33</v>
      </c>
      <c r="D5" s="5" t="s">
        <v>34</v>
      </c>
      <c r="E5" s="5" t="s">
        <v>35</v>
      </c>
      <c r="F5" s="5" t="s">
        <v>36</v>
      </c>
      <c r="G5" s="5" t="s">
        <v>37</v>
      </c>
      <c r="H5" s="5" t="s">
        <v>38</v>
      </c>
    </row>
    <row r="6" spans="1:11" ht="13.5" thickBot="1" x14ac:dyDescent="0.25">
      <c r="A6" s="6">
        <v>1990</v>
      </c>
      <c r="B6" s="7">
        <v>13249.126750602742</v>
      </c>
      <c r="C6" s="7">
        <v>847.94411203857624</v>
      </c>
      <c r="D6" s="7">
        <v>14097.070862641318</v>
      </c>
      <c r="E6" s="7">
        <v>0</v>
      </c>
      <c r="F6" s="7">
        <v>0</v>
      </c>
      <c r="G6" s="7">
        <v>0</v>
      </c>
      <c r="H6" s="7">
        <v>14097.070862641318</v>
      </c>
    </row>
    <row r="7" spans="1:11" ht="13.5" thickBot="1" x14ac:dyDescent="0.25">
      <c r="A7" s="6">
        <v>1991</v>
      </c>
      <c r="B7" s="7">
        <v>13050.299425221963</v>
      </c>
      <c r="C7" s="7">
        <v>835.21916321420645</v>
      </c>
      <c r="D7" s="7">
        <v>13885.518588436169</v>
      </c>
      <c r="E7" s="7">
        <v>0</v>
      </c>
      <c r="F7" s="7">
        <v>0</v>
      </c>
      <c r="G7" s="7">
        <v>0</v>
      </c>
      <c r="H7" s="7">
        <v>13885.518588436169</v>
      </c>
    </row>
    <row r="8" spans="1:11" ht="13.5" thickBot="1" x14ac:dyDescent="0.25">
      <c r="A8" s="6">
        <v>1992</v>
      </c>
      <c r="B8" s="7">
        <v>13506.920052414587</v>
      </c>
      <c r="C8" s="7">
        <v>864.44180751054603</v>
      </c>
      <c r="D8" s="7">
        <v>14371.361859925133</v>
      </c>
      <c r="E8" s="7">
        <v>0</v>
      </c>
      <c r="F8" s="7">
        <v>1.6810062317267713E-2</v>
      </c>
      <c r="G8" s="7">
        <v>1.6810062317267713E-2</v>
      </c>
      <c r="H8" s="7">
        <v>14371.345049862815</v>
      </c>
    </row>
    <row r="9" spans="1:11" ht="13.5" thickBot="1" x14ac:dyDescent="0.25">
      <c r="A9" s="6">
        <v>1993</v>
      </c>
      <c r="B9" s="7">
        <v>14136.27822521294</v>
      </c>
      <c r="C9" s="7">
        <v>904.72009986782632</v>
      </c>
      <c r="D9" s="7">
        <v>15040.998325080767</v>
      </c>
      <c r="E9" s="7">
        <v>0</v>
      </c>
      <c r="F9" s="7">
        <v>2.6664778167085876E-2</v>
      </c>
      <c r="G9" s="7">
        <v>2.6664778167085876E-2</v>
      </c>
      <c r="H9" s="7">
        <v>15040.971660302599</v>
      </c>
    </row>
    <row r="10" spans="1:11" ht="13.5" thickBot="1" x14ac:dyDescent="0.25">
      <c r="A10" s="6">
        <v>1994</v>
      </c>
      <c r="B10" s="7">
        <v>13595.678356132166</v>
      </c>
      <c r="C10" s="7">
        <v>870.05027912594073</v>
      </c>
      <c r="D10" s="7">
        <v>14465.728635258107</v>
      </c>
      <c r="E10" s="7">
        <v>0</v>
      </c>
      <c r="F10" s="7">
        <v>1.1427447893554463</v>
      </c>
      <c r="G10" s="7">
        <v>1.1427447893554463</v>
      </c>
      <c r="H10" s="7">
        <v>14464.585890468752</v>
      </c>
    </row>
    <row r="11" spans="1:11" ht="13.5" thickBot="1" x14ac:dyDescent="0.25">
      <c r="A11" s="6">
        <v>1995</v>
      </c>
      <c r="B11" s="7">
        <v>14201.169884720312</v>
      </c>
      <c r="C11" s="7">
        <v>908.72716960164462</v>
      </c>
      <c r="D11" s="7">
        <v>15109.897054321957</v>
      </c>
      <c r="E11" s="7">
        <v>0</v>
      </c>
      <c r="F11" s="7">
        <v>2.3078596946270671</v>
      </c>
      <c r="G11" s="7">
        <v>2.3078596946270671</v>
      </c>
      <c r="H11" s="7">
        <v>15107.58919462733</v>
      </c>
    </row>
    <row r="12" spans="1:11" ht="13.5" thickBot="1" x14ac:dyDescent="0.25">
      <c r="A12" s="6">
        <v>1996</v>
      </c>
      <c r="B12" s="7">
        <v>14943.749239060266</v>
      </c>
      <c r="C12" s="7">
        <v>956.18876655637882</v>
      </c>
      <c r="D12" s="7">
        <v>15899.938005616645</v>
      </c>
      <c r="E12" s="7">
        <v>0</v>
      </c>
      <c r="F12" s="7">
        <v>3.2997616168594943</v>
      </c>
      <c r="G12" s="7">
        <v>3.2997616168594943</v>
      </c>
      <c r="H12" s="7">
        <v>15896.638243999785</v>
      </c>
    </row>
    <row r="13" spans="1:11" ht="13.5" thickBot="1" x14ac:dyDescent="0.25">
      <c r="A13" s="6">
        <v>1997</v>
      </c>
      <c r="B13" s="7">
        <v>15341.592319157746</v>
      </c>
      <c r="C13" s="7">
        <v>981.59823718815483</v>
      </c>
      <c r="D13" s="7">
        <v>16323.1905563459</v>
      </c>
      <c r="E13" s="7">
        <v>0</v>
      </c>
      <c r="F13" s="7">
        <v>4.1198630928414168</v>
      </c>
      <c r="G13" s="7">
        <v>4.1198630928414168</v>
      </c>
      <c r="H13" s="7">
        <v>16319.070693253059</v>
      </c>
    </row>
    <row r="14" spans="1:11" ht="13.5" thickBot="1" x14ac:dyDescent="0.25">
      <c r="A14" s="6">
        <v>1998</v>
      </c>
      <c r="B14" s="7">
        <v>15462.37323877501</v>
      </c>
      <c r="C14" s="7">
        <v>989.29837931693623</v>
      </c>
      <c r="D14" s="7">
        <v>16451.671618091947</v>
      </c>
      <c r="E14" s="7">
        <v>0</v>
      </c>
      <c r="F14" s="7">
        <v>4.5860619478955993</v>
      </c>
      <c r="G14" s="7">
        <v>4.5860619478955993</v>
      </c>
      <c r="H14" s="7">
        <v>16447.085556144051</v>
      </c>
    </row>
    <row r="15" spans="1:11" ht="13.5" thickBot="1" x14ac:dyDescent="0.25">
      <c r="A15" s="6">
        <v>1999</v>
      </c>
      <c r="B15" s="7">
        <v>15256.870157163414</v>
      </c>
      <c r="C15" s="7">
        <v>976.12750222350633</v>
      </c>
      <c r="D15" s="7">
        <v>16232.99765938692</v>
      </c>
      <c r="E15" s="7">
        <v>0</v>
      </c>
      <c r="F15" s="7">
        <v>4.8779349211417982</v>
      </c>
      <c r="G15" s="7">
        <v>4.8779349211417982</v>
      </c>
      <c r="H15" s="7">
        <v>16228.119724465778</v>
      </c>
    </row>
    <row r="16" spans="1:11" ht="13.5" thickBot="1" x14ac:dyDescent="0.25">
      <c r="A16" s="6">
        <v>2000</v>
      </c>
      <c r="B16" s="7">
        <v>15868.113411837818</v>
      </c>
      <c r="C16" s="7">
        <v>1015.1952183249409</v>
      </c>
      <c r="D16" s="7">
        <v>16883.308630162759</v>
      </c>
      <c r="E16" s="7">
        <v>0</v>
      </c>
      <c r="F16" s="7">
        <v>5.6881255106294866</v>
      </c>
      <c r="G16" s="7">
        <v>5.6881255106294866</v>
      </c>
      <c r="H16" s="7">
        <v>16877.620504652128</v>
      </c>
    </row>
    <row r="17" spans="1:8" ht="13.5" thickBot="1" x14ac:dyDescent="0.25">
      <c r="A17" s="6">
        <v>2001</v>
      </c>
      <c r="B17" s="7">
        <v>16069.010553469001</v>
      </c>
      <c r="C17" s="7">
        <v>1027.8882527132155</v>
      </c>
      <c r="D17" s="7">
        <v>17096.898806182217</v>
      </c>
      <c r="E17" s="7">
        <v>0</v>
      </c>
      <c r="F17" s="7">
        <v>8.2566048250243345</v>
      </c>
      <c r="G17" s="7">
        <v>8.2566048250243345</v>
      </c>
      <c r="H17" s="7">
        <v>17088.642201357194</v>
      </c>
    </row>
    <row r="18" spans="1:8" ht="13.5" thickBot="1" x14ac:dyDescent="0.25">
      <c r="A18" s="6">
        <v>2002</v>
      </c>
      <c r="B18" s="7">
        <v>16530.091459814012</v>
      </c>
      <c r="C18" s="7">
        <v>1057.1669932380905</v>
      </c>
      <c r="D18" s="7">
        <v>17587.258453052102</v>
      </c>
      <c r="E18" s="7">
        <v>0</v>
      </c>
      <c r="F18" s="7">
        <v>11.857190468861914</v>
      </c>
      <c r="G18" s="7">
        <v>11.857190468861914</v>
      </c>
      <c r="H18" s="7">
        <v>17575.40126258324</v>
      </c>
    </row>
    <row r="19" spans="1:8" ht="13.5" thickBot="1" x14ac:dyDescent="0.25">
      <c r="A19" s="6">
        <v>2003</v>
      </c>
      <c r="B19" s="7">
        <v>17162.384438960169</v>
      </c>
      <c r="C19" s="7">
        <v>1097.4820905958602</v>
      </c>
      <c r="D19" s="7">
        <v>18259.866529556028</v>
      </c>
      <c r="E19" s="7">
        <v>0</v>
      </c>
      <c r="F19" s="7">
        <v>14.22677339986544</v>
      </c>
      <c r="G19" s="7">
        <v>14.22677339986544</v>
      </c>
      <c r="H19" s="7">
        <v>18245.639756156161</v>
      </c>
    </row>
    <row r="20" spans="1:8" ht="13.5" thickBot="1" x14ac:dyDescent="0.25">
      <c r="A20" s="6">
        <v>2004</v>
      </c>
      <c r="B20" s="7">
        <v>17930.569206714026</v>
      </c>
      <c r="C20" s="7">
        <v>1146.5050760638328</v>
      </c>
      <c r="D20" s="7">
        <v>19077.074282777859</v>
      </c>
      <c r="E20" s="7">
        <v>0</v>
      </c>
      <c r="F20" s="7">
        <v>16.427393216654735</v>
      </c>
      <c r="G20" s="7">
        <v>16.427393216654735</v>
      </c>
      <c r="H20" s="7">
        <v>19060.646889561205</v>
      </c>
    </row>
    <row r="21" spans="1:8" ht="13.5" thickBot="1" x14ac:dyDescent="0.25">
      <c r="A21" s="6">
        <v>2005</v>
      </c>
      <c r="B21" s="7">
        <v>18210.621803278915</v>
      </c>
      <c r="C21" s="7">
        <v>1164.2367154600213</v>
      </c>
      <c r="D21" s="7">
        <v>19374.858518738936</v>
      </c>
      <c r="E21" s="7">
        <v>0</v>
      </c>
      <c r="F21" s="7">
        <v>19.423124216097364</v>
      </c>
      <c r="G21" s="7">
        <v>19.423124216097364</v>
      </c>
      <c r="H21" s="7">
        <v>19355.435394522839</v>
      </c>
    </row>
    <row r="22" spans="1:8" ht="13.5" thickBot="1" x14ac:dyDescent="0.25">
      <c r="A22" s="6">
        <v>2006</v>
      </c>
      <c r="B22" s="7">
        <v>18654.1214581274</v>
      </c>
      <c r="C22" s="7">
        <v>1192.3671607156366</v>
      </c>
      <c r="D22" s="7">
        <v>19846.488618843036</v>
      </c>
      <c r="E22" s="7">
        <v>1.8064589633073247</v>
      </c>
      <c r="F22" s="7">
        <v>21.5781129822842</v>
      </c>
      <c r="G22" s="7">
        <v>23.384571945591524</v>
      </c>
      <c r="H22" s="7">
        <v>19823.104046897442</v>
      </c>
    </row>
    <row r="23" spans="1:8" ht="13.5" thickBot="1" x14ac:dyDescent="0.25">
      <c r="A23" s="6">
        <v>2007</v>
      </c>
      <c r="B23" s="7">
        <v>18805.071128135882</v>
      </c>
      <c r="C23" s="7">
        <v>1201.9798674409551</v>
      </c>
      <c r="D23" s="7">
        <v>20007.050995576836</v>
      </c>
      <c r="E23" s="7">
        <v>1.4394491769170443</v>
      </c>
      <c r="F23" s="7">
        <v>22.696250194057395</v>
      </c>
      <c r="G23" s="7">
        <v>24.135699370974439</v>
      </c>
      <c r="H23" s="7">
        <v>19982.915296205862</v>
      </c>
    </row>
    <row r="24" spans="1:8" ht="13.5" thickBot="1" x14ac:dyDescent="0.25">
      <c r="A24" s="6">
        <v>2008</v>
      </c>
      <c r="B24" s="7">
        <v>18961.229185466698</v>
      </c>
      <c r="C24" s="7">
        <v>1211.7506952038409</v>
      </c>
      <c r="D24" s="7">
        <v>20172.97988067054</v>
      </c>
      <c r="E24" s="7">
        <v>0.95341588763636764</v>
      </c>
      <c r="F24" s="7">
        <v>26.671157019065049</v>
      </c>
      <c r="G24" s="7">
        <v>27.624572906701417</v>
      </c>
      <c r="H24" s="7">
        <v>20145.355307763839</v>
      </c>
    </row>
    <row r="25" spans="1:8" ht="13.5" thickBot="1" x14ac:dyDescent="0.25">
      <c r="A25" s="6">
        <v>2009</v>
      </c>
      <c r="B25" s="7">
        <v>19009.189902634716</v>
      </c>
      <c r="C25" s="7">
        <v>1214.0262708410912</v>
      </c>
      <c r="D25" s="7">
        <v>20223.216173475808</v>
      </c>
      <c r="E25" s="7">
        <v>1.921584031884727</v>
      </c>
      <c r="F25" s="7">
        <v>38.107836710798452</v>
      </c>
      <c r="G25" s="7">
        <v>40.029420742683179</v>
      </c>
      <c r="H25" s="7">
        <v>20183.186752733127</v>
      </c>
    </row>
    <row r="26" spans="1:8" ht="13.5" thickBot="1" x14ac:dyDescent="0.25">
      <c r="A26" s="6">
        <v>2010</v>
      </c>
      <c r="B26" s="7">
        <v>18624.482956143518</v>
      </c>
      <c r="C26" s="7">
        <v>1185.4562938381769</v>
      </c>
      <c r="D26" s="7">
        <v>19809.939249981697</v>
      </c>
      <c r="E26" s="7">
        <v>24.308376901322902</v>
      </c>
      <c r="F26" s="7">
        <v>77.419988020698938</v>
      </c>
      <c r="G26" s="7">
        <v>101.72836492202184</v>
      </c>
      <c r="H26" s="7">
        <v>19708.210885059671</v>
      </c>
    </row>
    <row r="27" spans="1:8" ht="13.5" thickBot="1" x14ac:dyDescent="0.25">
      <c r="A27" s="6">
        <v>2011</v>
      </c>
      <c r="B27" s="7">
        <v>18624.766239804569</v>
      </c>
      <c r="C27" s="7">
        <v>1183.163973258881</v>
      </c>
      <c r="D27" s="7">
        <v>19807.93021306345</v>
      </c>
      <c r="E27" s="7">
        <v>30.360410356211005</v>
      </c>
      <c r="F27" s="7">
        <v>107.4687472783577</v>
      </c>
      <c r="G27" s="7">
        <v>137.8291576345687</v>
      </c>
      <c r="H27" s="7">
        <v>19670.10105542888</v>
      </c>
    </row>
    <row r="28" spans="1:8" ht="13.5" thickBot="1" x14ac:dyDescent="0.25">
      <c r="A28" s="6">
        <v>2012</v>
      </c>
      <c r="B28" s="7">
        <v>18653.089505803164</v>
      </c>
      <c r="C28" s="7">
        <v>1182.830617856308</v>
      </c>
      <c r="D28" s="7">
        <v>19835.920123659471</v>
      </c>
      <c r="E28" s="7">
        <v>35.322490358127823</v>
      </c>
      <c r="F28" s="7">
        <v>136.03861144023813</v>
      </c>
      <c r="G28" s="7">
        <v>171.36110179836595</v>
      </c>
      <c r="H28" s="7">
        <v>19664.559021861103</v>
      </c>
    </row>
    <row r="29" spans="1:8" ht="13.5" thickBot="1" x14ac:dyDescent="0.25">
      <c r="A29" s="6">
        <v>2013</v>
      </c>
      <c r="B29" s="7">
        <v>18662.828766205683</v>
      </c>
      <c r="C29" s="7">
        <v>1183.109181438585</v>
      </c>
      <c r="D29" s="7">
        <v>19845.937947644266</v>
      </c>
      <c r="E29" s="7">
        <v>25.274664223923565</v>
      </c>
      <c r="F29" s="7">
        <v>151.47314200388701</v>
      </c>
      <c r="G29" s="7">
        <v>176.74780622781057</v>
      </c>
      <c r="H29" s="7">
        <v>19669.190141416457</v>
      </c>
    </row>
    <row r="30" spans="1:8" ht="13.5" thickBot="1" x14ac:dyDescent="0.25">
      <c r="A30" s="6">
        <v>2014</v>
      </c>
      <c r="B30" s="7">
        <v>19060.278983269531</v>
      </c>
      <c r="C30" s="7">
        <v>1205.5273975907191</v>
      </c>
      <c r="D30" s="7">
        <v>20265.806380860249</v>
      </c>
      <c r="E30" s="7">
        <v>27.467685371172649</v>
      </c>
      <c r="F30" s="7">
        <v>196.44571054338917</v>
      </c>
      <c r="G30" s="7">
        <v>223.91339591456182</v>
      </c>
      <c r="H30" s="7">
        <v>20041.892984945687</v>
      </c>
    </row>
    <row r="31" spans="1:8" ht="13.5" thickBot="1" x14ac:dyDescent="0.25">
      <c r="A31" s="6">
        <v>2015</v>
      </c>
      <c r="B31" s="7">
        <v>19476.720546442375</v>
      </c>
      <c r="C31" s="7">
        <v>1228.9850685772883</v>
      </c>
      <c r="D31" s="7">
        <v>20705.705615019662</v>
      </c>
      <c r="E31" s="7">
        <v>51.000792156349263</v>
      </c>
      <c r="F31" s="7">
        <v>222.82805776591383</v>
      </c>
      <c r="G31" s="7">
        <v>273.82884992226309</v>
      </c>
      <c r="H31" s="7">
        <v>20431.8767650974</v>
      </c>
    </row>
    <row r="32" spans="1:8" ht="13.5" thickBot="1" x14ac:dyDescent="0.25">
      <c r="A32" s="6">
        <v>2016</v>
      </c>
      <c r="B32" s="7">
        <v>19636.865424800631</v>
      </c>
      <c r="C32" s="7">
        <v>1236.6006125390109</v>
      </c>
      <c r="D32" s="7">
        <v>20873.466037339644</v>
      </c>
      <c r="E32" s="7">
        <v>57.060699746959926</v>
      </c>
      <c r="F32" s="7">
        <v>257.92015413164535</v>
      </c>
      <c r="G32" s="7">
        <v>314.98085387860527</v>
      </c>
      <c r="H32" s="7">
        <v>20558.485183461038</v>
      </c>
    </row>
    <row r="33" spans="1:8" ht="13.5" thickBot="1" x14ac:dyDescent="0.25">
      <c r="A33" s="6">
        <v>2017</v>
      </c>
      <c r="B33" s="7">
        <v>19956.34880485243</v>
      </c>
      <c r="C33" s="7">
        <v>1256.4055322849633</v>
      </c>
      <c r="D33" s="7">
        <v>21212.754337137394</v>
      </c>
      <c r="E33" s="7">
        <v>56.883460713291413</v>
      </c>
      <c r="F33" s="7">
        <v>268.12890218660266</v>
      </c>
      <c r="G33" s="7">
        <v>325.01236289989407</v>
      </c>
      <c r="H33" s="7">
        <v>20887.741974237499</v>
      </c>
    </row>
    <row r="34" spans="1:8" ht="13.5" thickBot="1" x14ac:dyDescent="0.25">
      <c r="A34" s="6">
        <v>2018</v>
      </c>
      <c r="B34" s="7">
        <v>20263.042059525586</v>
      </c>
      <c r="C34" s="7">
        <v>1275.1153917266718</v>
      </c>
      <c r="D34" s="7">
        <v>21538.157451252257</v>
      </c>
      <c r="E34" s="7">
        <v>56.846330562165861</v>
      </c>
      <c r="F34" s="7">
        <v>282.51773323419343</v>
      </c>
      <c r="G34" s="7">
        <v>339.36406379635929</v>
      </c>
      <c r="H34" s="7">
        <v>21198.793387455898</v>
      </c>
    </row>
    <row r="35" spans="1:8" ht="13.5" thickBot="1" x14ac:dyDescent="0.25">
      <c r="A35" s="6">
        <v>2019</v>
      </c>
      <c r="B35" s="7">
        <v>20520.075613422046</v>
      </c>
      <c r="C35" s="7">
        <v>1290.3457039913765</v>
      </c>
      <c r="D35" s="7">
        <v>21810.421317413424</v>
      </c>
      <c r="E35" s="7">
        <v>56.863598369522038</v>
      </c>
      <c r="F35" s="7">
        <v>301.56039018728495</v>
      </c>
      <c r="G35" s="7">
        <v>358.42398855680699</v>
      </c>
      <c r="H35" s="7">
        <v>21451.997328856618</v>
      </c>
    </row>
    <row r="36" spans="1:8" ht="13.5" thickBot="1" x14ac:dyDescent="0.25">
      <c r="A36" s="6">
        <v>2020</v>
      </c>
      <c r="B36" s="7">
        <v>20819.352638134776</v>
      </c>
      <c r="C36" s="7">
        <v>1307.158434783873</v>
      </c>
      <c r="D36" s="7">
        <v>22126.511072918649</v>
      </c>
      <c r="E36" s="7">
        <v>56.64608200775865</v>
      </c>
      <c r="F36" s="7">
        <v>338.35601262902276</v>
      </c>
      <c r="G36" s="7">
        <v>395.00209463678141</v>
      </c>
      <c r="H36" s="7">
        <v>21731.508978281869</v>
      </c>
    </row>
    <row r="37" spans="1:8" ht="13.5" thickBot="1" x14ac:dyDescent="0.25">
      <c r="A37" s="6">
        <v>2021</v>
      </c>
      <c r="B37" s="7">
        <v>21128.478205367952</v>
      </c>
      <c r="C37" s="7">
        <v>1323.9488859060973</v>
      </c>
      <c r="D37" s="7">
        <v>22452.42709127405</v>
      </c>
      <c r="E37" s="7">
        <v>56.417155174622735</v>
      </c>
      <c r="F37" s="7">
        <v>385.35970791057633</v>
      </c>
      <c r="G37" s="7">
        <v>441.77686308519907</v>
      </c>
      <c r="H37" s="7">
        <v>22010.65022818885</v>
      </c>
    </row>
    <row r="38" spans="1:8" ht="13.5" thickBot="1" x14ac:dyDescent="0.25">
      <c r="A38" s="6">
        <v>2022</v>
      </c>
      <c r="B38" s="7">
        <v>21443.894317770442</v>
      </c>
      <c r="C38" s="7">
        <v>1340.3994492051934</v>
      </c>
      <c r="D38" s="7">
        <v>22784.293766975636</v>
      </c>
      <c r="E38" s="7">
        <v>56.11900892540541</v>
      </c>
      <c r="F38" s="7">
        <v>444.03391501390632</v>
      </c>
      <c r="G38" s="7">
        <v>500.15292393931173</v>
      </c>
      <c r="H38" s="7">
        <v>22284.140843036323</v>
      </c>
    </row>
    <row r="39" spans="1:8" ht="13.5" thickBot="1" x14ac:dyDescent="0.25">
      <c r="A39" s="6">
        <v>2023</v>
      </c>
      <c r="B39" s="7">
        <v>21747.337935197294</v>
      </c>
      <c r="C39" s="7">
        <v>1355.2040878472758</v>
      </c>
      <c r="D39" s="7">
        <v>23102.542023044571</v>
      </c>
      <c r="E39" s="7">
        <v>55.685956586872294</v>
      </c>
      <c r="F39" s="7">
        <v>516.58810599675917</v>
      </c>
      <c r="G39" s="7">
        <v>572.27406258363146</v>
      </c>
      <c r="H39" s="7">
        <v>22530.26796046094</v>
      </c>
    </row>
    <row r="40" spans="1:8" ht="13.5" thickBot="1" x14ac:dyDescent="0.25">
      <c r="A40" s="6">
        <v>2024</v>
      </c>
      <c r="B40" s="7">
        <v>22042.70741437886</v>
      </c>
      <c r="C40" s="7">
        <v>1368.5358803308043</v>
      </c>
      <c r="D40" s="7">
        <v>23411.243294709664</v>
      </c>
      <c r="E40" s="7">
        <v>55.083522765798648</v>
      </c>
      <c r="F40" s="7">
        <v>604.25076144426191</v>
      </c>
      <c r="G40" s="7">
        <v>659.33428421006056</v>
      </c>
      <c r="H40" s="7">
        <v>22751.909010499603</v>
      </c>
    </row>
    <row r="41" spans="1:8" ht="13.5" thickBot="1" x14ac:dyDescent="0.25">
      <c r="A41" s="6">
        <v>2025</v>
      </c>
      <c r="B41" s="7">
        <v>22323.976552157867</v>
      </c>
      <c r="C41" s="7">
        <v>1380.0298910963622</v>
      </c>
      <c r="D41" s="7">
        <v>23704.006443254228</v>
      </c>
      <c r="E41" s="7">
        <v>54.225606615717993</v>
      </c>
      <c r="F41" s="7">
        <v>706.78389716150991</v>
      </c>
      <c r="G41" s="7">
        <v>761.00950377722791</v>
      </c>
      <c r="H41" s="7">
        <v>22942.996939477001</v>
      </c>
    </row>
    <row r="42" spans="1:8" ht="13.5" thickBot="1" x14ac:dyDescent="0.25">
      <c r="A42" s="6">
        <v>2026</v>
      </c>
      <c r="B42" s="7">
        <v>22601.922738703826</v>
      </c>
      <c r="C42" s="7">
        <v>1390.1222915988506</v>
      </c>
      <c r="D42" s="7">
        <v>23992.045030302677</v>
      </c>
      <c r="E42" s="7">
        <v>53.041276104553504</v>
      </c>
      <c r="F42" s="7">
        <v>828.22065636725506</v>
      </c>
      <c r="G42" s="7">
        <v>881.26193247180856</v>
      </c>
      <c r="H42" s="7">
        <v>23110.78309783087</v>
      </c>
    </row>
    <row r="43" spans="1:8" ht="14.1" customHeight="1" x14ac:dyDescent="0.2">
      <c r="A43" s="4"/>
    </row>
    <row r="44" spans="1:8" ht="15.75" x14ac:dyDescent="0.25">
      <c r="A44" s="19" t="s">
        <v>25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8" t="s">
        <v>26</v>
      </c>
      <c r="B45" s="12">
        <f>EXP((LN(B16/B6)/10))-1</f>
        <v>1.820166784599464E-2</v>
      </c>
      <c r="C45" s="12">
        <f t="shared" ref="C45:H45" si="0">EXP((LN(C16/C6)/10))-1</f>
        <v>1.8165163233344161E-2</v>
      </c>
      <c r="D45" s="12">
        <f t="shared" si="0"/>
        <v>1.8199472412736561E-2</v>
      </c>
      <c r="E45" s="13" t="s">
        <v>61</v>
      </c>
      <c r="F45" s="13" t="s">
        <v>61</v>
      </c>
      <c r="G45" s="13" t="s">
        <v>61</v>
      </c>
      <c r="H45" s="12">
        <f t="shared" si="0"/>
        <v>1.8165163233344161E-2</v>
      </c>
    </row>
    <row r="46" spans="1:8" x14ac:dyDescent="0.2">
      <c r="A46" s="8" t="s">
        <v>27</v>
      </c>
      <c r="B46" s="12">
        <f>EXP((LN(B29/B16)/13))-1</f>
        <v>1.2556808241447337E-2</v>
      </c>
      <c r="C46" s="12">
        <f t="shared" ref="C46:H46" si="1">EXP((LN(C29/C16)/13))-1</f>
        <v>1.1843815626938925E-2</v>
      </c>
      <c r="D46" s="12">
        <f t="shared" si="1"/>
        <v>1.2514105777531981E-2</v>
      </c>
      <c r="E46" s="13" t="s">
        <v>61</v>
      </c>
      <c r="F46" s="12">
        <f t="shared" si="1"/>
        <v>0.28719271779174238</v>
      </c>
      <c r="G46" s="12">
        <f t="shared" si="1"/>
        <v>0.30256329346593258</v>
      </c>
      <c r="H46" s="12">
        <f t="shared" si="1"/>
        <v>1.1843815626938925E-2</v>
      </c>
    </row>
    <row r="47" spans="1:8" x14ac:dyDescent="0.2">
      <c r="A47" s="8" t="s">
        <v>28</v>
      </c>
      <c r="B47" s="12">
        <f>EXP((LN(B31/B29)/2))-1</f>
        <v>2.1572470130664323E-2</v>
      </c>
      <c r="C47" s="12">
        <f t="shared" ref="C47:H47" si="2">EXP((LN(C31/C29)/2))-1</f>
        <v>1.9203463682321065E-2</v>
      </c>
      <c r="D47" s="12">
        <f t="shared" si="2"/>
        <v>2.143139658754345E-2</v>
      </c>
      <c r="E47" s="12">
        <f t="shared" si="2"/>
        <v>0.42051480207611847</v>
      </c>
      <c r="F47" s="12">
        <f t="shared" si="2"/>
        <v>0.21287800501597842</v>
      </c>
      <c r="G47" s="12">
        <f t="shared" si="2"/>
        <v>0.24469396874392912</v>
      </c>
      <c r="H47" s="12">
        <f t="shared" si="2"/>
        <v>1.9203463682321065E-2</v>
      </c>
    </row>
    <row r="48" spans="1:8" x14ac:dyDescent="0.2">
      <c r="A48" s="8" t="s">
        <v>60</v>
      </c>
      <c r="B48" s="12">
        <f>EXP((LN(B42/B29)/13))-1</f>
        <v>1.4839895446161044E-2</v>
      </c>
      <c r="C48" s="12">
        <f t="shared" ref="C48:H48" si="3">EXP((LN(C42/C29)/13))-1</f>
        <v>1.2480769701514127E-2</v>
      </c>
      <c r="D48" s="12">
        <f t="shared" si="3"/>
        <v>1.4701088040105947E-2</v>
      </c>
      <c r="E48" s="12">
        <f t="shared" si="3"/>
        <v>5.8677629106596907E-2</v>
      </c>
      <c r="F48" s="12">
        <f t="shared" si="3"/>
        <v>0.13960579233918735</v>
      </c>
      <c r="G48" s="12">
        <f t="shared" si="3"/>
        <v>0.13154844510100272</v>
      </c>
      <c r="H48" s="12">
        <f t="shared" si="3"/>
        <v>1.2480769701514127E-2</v>
      </c>
    </row>
    <row r="49" spans="1:1" ht="14.1" customHeight="1" x14ac:dyDescent="0.2">
      <c r="A49" s="4"/>
    </row>
  </sheetData>
  <mergeCells count="4">
    <mergeCell ref="A1:H1"/>
    <mergeCell ref="A3:H3"/>
    <mergeCell ref="A44:H44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2" width="17.140625" style="1" bestFit="1" customWidth="1"/>
    <col min="3" max="3" width="14.28515625" style="1" bestFit="1" customWidth="1"/>
    <col min="4" max="4" width="17.140625" style="1" bestFit="1" customWidth="1"/>
    <col min="5" max="5" width="20" style="1" bestFit="1" customWidth="1"/>
    <col min="6" max="6" width="14.28515625" style="1" bestFit="1" customWidth="1"/>
    <col min="7" max="7" width="20" style="1" bestFit="1" customWidth="1"/>
    <col min="8" max="9" width="17.140625" style="1" bestFit="1" customWidth="1"/>
    <col min="10" max="16384" width="9.140625" style="1"/>
  </cols>
  <sheetData>
    <row r="1" spans="1:11" ht="15.95" customHeight="1" x14ac:dyDescent="0.25">
      <c r="A1" s="18" t="s">
        <v>73</v>
      </c>
      <c r="B1" s="18"/>
      <c r="C1" s="18"/>
      <c r="D1" s="18"/>
      <c r="E1" s="18"/>
      <c r="F1" s="18"/>
      <c r="G1" s="18"/>
      <c r="H1" s="18"/>
      <c r="I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39</v>
      </c>
      <c r="B3" s="18"/>
      <c r="C3" s="18"/>
      <c r="D3" s="18"/>
      <c r="E3" s="18"/>
      <c r="F3" s="18"/>
      <c r="G3" s="18"/>
      <c r="H3" s="18"/>
      <c r="I3" s="18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40</v>
      </c>
      <c r="C5" s="5" t="s">
        <v>33</v>
      </c>
      <c r="D5" s="5" t="s">
        <v>34</v>
      </c>
      <c r="E5" s="5" t="s">
        <v>41</v>
      </c>
      <c r="F5" s="5" t="s">
        <v>36</v>
      </c>
      <c r="G5" s="5" t="s">
        <v>42</v>
      </c>
      <c r="H5" s="5" t="s">
        <v>43</v>
      </c>
      <c r="I5" s="5" t="s">
        <v>44</v>
      </c>
    </row>
    <row r="6" spans="1:11" ht="13.5" thickBot="1" x14ac:dyDescent="0.25">
      <c r="A6" s="6">
        <v>1990</v>
      </c>
      <c r="B6" s="7">
        <v>3465.1498886181425</v>
      </c>
      <c r="C6" s="7">
        <v>265.43048146814971</v>
      </c>
      <c r="D6" s="7">
        <v>3730.5803700862921</v>
      </c>
      <c r="E6" s="7">
        <v>0</v>
      </c>
      <c r="F6" s="7">
        <v>0</v>
      </c>
      <c r="G6" s="7">
        <v>0</v>
      </c>
      <c r="H6" s="7">
        <v>3730.5803700862921</v>
      </c>
      <c r="I6" s="9">
        <v>43.136844808087012</v>
      </c>
    </row>
    <row r="7" spans="1:11" ht="13.5" thickBot="1" x14ac:dyDescent="0.25">
      <c r="A7" s="6">
        <v>1991</v>
      </c>
      <c r="B7" s="7">
        <v>3376.3977269262296</v>
      </c>
      <c r="C7" s="7">
        <v>258.63206588254917</v>
      </c>
      <c r="D7" s="7">
        <v>3635.0297928087789</v>
      </c>
      <c r="E7" s="7">
        <v>0</v>
      </c>
      <c r="F7" s="7">
        <v>0</v>
      </c>
      <c r="G7" s="7">
        <v>0</v>
      </c>
      <c r="H7" s="7">
        <v>3635.0297928087789</v>
      </c>
      <c r="I7" s="9">
        <v>43.606378820593378</v>
      </c>
    </row>
    <row r="8" spans="1:11" ht="13.5" thickBot="1" x14ac:dyDescent="0.25">
      <c r="A8" s="6">
        <v>1992</v>
      </c>
      <c r="B8" s="7">
        <v>3320.3345694371542</v>
      </c>
      <c r="C8" s="7">
        <v>254.33700021249004</v>
      </c>
      <c r="D8" s="7">
        <v>3574.671569649644</v>
      </c>
      <c r="E8" s="7">
        <v>0</v>
      </c>
      <c r="F8" s="7">
        <v>8.1959059525423712E-3</v>
      </c>
      <c r="G8" s="7">
        <v>8.1959059525423712E-3</v>
      </c>
      <c r="H8" s="7">
        <v>3574.6633737436914</v>
      </c>
      <c r="I8" s="9">
        <v>45.894237635328963</v>
      </c>
    </row>
    <row r="9" spans="1:11" ht="13.5" thickBot="1" x14ac:dyDescent="0.25">
      <c r="A9" s="6">
        <v>1993</v>
      </c>
      <c r="B9" s="7">
        <v>3446.1559248864855</v>
      </c>
      <c r="C9" s="7">
        <v>263.97492231797281</v>
      </c>
      <c r="D9" s="7">
        <v>3710.1308472044584</v>
      </c>
      <c r="E9" s="7">
        <v>0</v>
      </c>
      <c r="F9" s="7">
        <v>8.1139468930169489E-3</v>
      </c>
      <c r="G9" s="7">
        <v>8.1139468930169489E-3</v>
      </c>
      <c r="H9" s="7">
        <v>3710.1227332575654</v>
      </c>
      <c r="I9" s="9">
        <v>46.278951418603071</v>
      </c>
    </row>
    <row r="10" spans="1:11" ht="13.5" thickBot="1" x14ac:dyDescent="0.25">
      <c r="A10" s="6">
        <v>1994</v>
      </c>
      <c r="B10" s="7">
        <v>3324.4785208533931</v>
      </c>
      <c r="C10" s="7">
        <v>254.61302938208163</v>
      </c>
      <c r="D10" s="7">
        <v>3579.0915502354746</v>
      </c>
      <c r="E10" s="7">
        <v>0</v>
      </c>
      <c r="F10" s="7">
        <v>0.54863335885459519</v>
      </c>
      <c r="G10" s="7">
        <v>0.54863335885459519</v>
      </c>
      <c r="H10" s="7">
        <v>3578.54291687662</v>
      </c>
      <c r="I10" s="9">
        <v>46.14192070179795</v>
      </c>
    </row>
    <row r="11" spans="1:11" ht="13.5" thickBot="1" x14ac:dyDescent="0.25">
      <c r="A11" s="6">
        <v>1995</v>
      </c>
      <c r="B11" s="7">
        <v>3558.6684765621171</v>
      </c>
      <c r="C11" s="7">
        <v>272.53372772706172</v>
      </c>
      <c r="D11" s="7">
        <v>3831.202204289179</v>
      </c>
      <c r="E11" s="7">
        <v>0</v>
      </c>
      <c r="F11" s="7">
        <v>0.78691354564571026</v>
      </c>
      <c r="G11" s="7">
        <v>0.78691354564571026</v>
      </c>
      <c r="H11" s="7">
        <v>3830.4152907435332</v>
      </c>
      <c r="I11" s="9">
        <v>45.024116388208093</v>
      </c>
    </row>
    <row r="12" spans="1:11" ht="13.5" thickBot="1" x14ac:dyDescent="0.25">
      <c r="A12" s="6">
        <v>1996</v>
      </c>
      <c r="B12" s="7">
        <v>3790.0296194694552</v>
      </c>
      <c r="C12" s="7">
        <v>290.23179322823347</v>
      </c>
      <c r="D12" s="7">
        <v>4080.2614126976887</v>
      </c>
      <c r="E12" s="7">
        <v>0</v>
      </c>
      <c r="F12" s="7">
        <v>1.1028149233265421</v>
      </c>
      <c r="G12" s="7">
        <v>1.1028149233265421</v>
      </c>
      <c r="H12" s="7">
        <v>4079.1585977743621</v>
      </c>
      <c r="I12" s="9">
        <v>44.486741261796432</v>
      </c>
    </row>
    <row r="13" spans="1:11" ht="13.5" thickBot="1" x14ac:dyDescent="0.25">
      <c r="A13" s="6">
        <v>1997</v>
      </c>
      <c r="B13" s="7">
        <v>3884.8277984937354</v>
      </c>
      <c r="C13" s="7">
        <v>297.47807516771149</v>
      </c>
      <c r="D13" s="7">
        <v>4182.3058736614466</v>
      </c>
      <c r="E13" s="7">
        <v>0</v>
      </c>
      <c r="F13" s="7">
        <v>1.3020130144729378</v>
      </c>
      <c r="G13" s="7">
        <v>1.3020130144729378</v>
      </c>
      <c r="H13" s="7">
        <v>4181.0038606469734</v>
      </c>
      <c r="I13" s="9">
        <v>44.55646719007774</v>
      </c>
    </row>
    <row r="14" spans="1:11" ht="13.5" thickBot="1" x14ac:dyDescent="0.25">
      <c r="A14" s="6">
        <v>1998</v>
      </c>
      <c r="B14" s="7">
        <v>4114.9543719201847</v>
      </c>
      <c r="C14" s="7">
        <v>315.09908863688867</v>
      </c>
      <c r="D14" s="7">
        <v>4430.0534605570738</v>
      </c>
      <c r="E14" s="7">
        <v>0</v>
      </c>
      <c r="F14" s="7">
        <v>1.3892461122387163</v>
      </c>
      <c r="G14" s="7">
        <v>1.3892461122387163</v>
      </c>
      <c r="H14" s="7">
        <v>4428.6642144448351</v>
      </c>
      <c r="I14" s="9">
        <v>42.394751358307389</v>
      </c>
    </row>
    <row r="15" spans="1:11" ht="13.5" thickBot="1" x14ac:dyDescent="0.25">
      <c r="A15" s="6">
        <v>1999</v>
      </c>
      <c r="B15" s="7">
        <v>4247.0919482048103</v>
      </c>
      <c r="C15" s="7">
        <v>325.21064454303178</v>
      </c>
      <c r="D15" s="7">
        <v>4572.302592747842</v>
      </c>
      <c r="E15" s="7">
        <v>0</v>
      </c>
      <c r="F15" s="7">
        <v>1.5221761025678551</v>
      </c>
      <c r="G15" s="7">
        <v>1.5221761025678551</v>
      </c>
      <c r="H15" s="7">
        <v>4570.7804166452743</v>
      </c>
      <c r="I15" s="9">
        <v>40.529732645989462</v>
      </c>
    </row>
    <row r="16" spans="1:11" ht="13.5" thickBot="1" x14ac:dyDescent="0.25">
      <c r="A16" s="6">
        <v>2000</v>
      </c>
      <c r="B16" s="7">
        <v>4199.8050058376248</v>
      </c>
      <c r="C16" s="7">
        <v>321.5676584093826</v>
      </c>
      <c r="D16" s="7">
        <v>4521.3726642470074</v>
      </c>
      <c r="E16" s="7">
        <v>0</v>
      </c>
      <c r="F16" s="7">
        <v>1.7937994488181075</v>
      </c>
      <c r="G16" s="7">
        <v>1.7937994488181075</v>
      </c>
      <c r="H16" s="7">
        <v>4519.578864798189</v>
      </c>
      <c r="I16" s="9">
        <v>42.629392361901196</v>
      </c>
    </row>
    <row r="17" spans="1:9" ht="13.5" thickBot="1" x14ac:dyDescent="0.25">
      <c r="A17" s="6">
        <v>2001</v>
      </c>
      <c r="B17" s="7">
        <v>3910.347057539987</v>
      </c>
      <c r="C17" s="7">
        <v>299.32760582635666</v>
      </c>
      <c r="D17" s="7">
        <v>4209.6746633663433</v>
      </c>
      <c r="E17" s="7">
        <v>0</v>
      </c>
      <c r="F17" s="7">
        <v>2.6759632011269496</v>
      </c>
      <c r="G17" s="7">
        <v>2.6759632011269496</v>
      </c>
      <c r="H17" s="7">
        <v>4206.9987001652162</v>
      </c>
      <c r="I17" s="9">
        <v>46.36935690252183</v>
      </c>
    </row>
    <row r="18" spans="1:9" ht="13.5" thickBot="1" x14ac:dyDescent="0.25">
      <c r="A18" s="6">
        <v>2002</v>
      </c>
      <c r="B18" s="7">
        <v>4274.3852678407802</v>
      </c>
      <c r="C18" s="7">
        <v>327.12960870594469</v>
      </c>
      <c r="D18" s="7">
        <v>4601.5148765467247</v>
      </c>
      <c r="E18" s="7">
        <v>0</v>
      </c>
      <c r="F18" s="7">
        <v>3.7637442644789236</v>
      </c>
      <c r="G18" s="7">
        <v>3.7637442644789236</v>
      </c>
      <c r="H18" s="7">
        <v>4597.7511322822456</v>
      </c>
      <c r="I18" s="9">
        <v>43.637080114161023</v>
      </c>
    </row>
    <row r="19" spans="1:9" ht="13.5" thickBot="1" x14ac:dyDescent="0.25">
      <c r="A19" s="6">
        <v>2003</v>
      </c>
      <c r="B19" s="7">
        <v>4296.4830485763114</v>
      </c>
      <c r="C19" s="7">
        <v>328.79260664660012</v>
      </c>
      <c r="D19" s="7">
        <v>4625.2756552229112</v>
      </c>
      <c r="E19" s="7">
        <v>0</v>
      </c>
      <c r="F19" s="7">
        <v>4.1513691167804119</v>
      </c>
      <c r="G19" s="7">
        <v>4.1513691167804119</v>
      </c>
      <c r="H19" s="7">
        <v>4621.124286106131</v>
      </c>
      <c r="I19" s="9">
        <v>45.072053025376391</v>
      </c>
    </row>
    <row r="20" spans="1:9" ht="13.5" thickBot="1" x14ac:dyDescent="0.25">
      <c r="A20" s="6">
        <v>2004</v>
      </c>
      <c r="B20" s="7">
        <v>4193.6792739970761</v>
      </c>
      <c r="C20" s="7">
        <v>320.85580739012437</v>
      </c>
      <c r="D20" s="7">
        <v>4514.535081387201</v>
      </c>
      <c r="E20" s="7">
        <v>0</v>
      </c>
      <c r="F20" s="7">
        <v>4.9611618544603333</v>
      </c>
      <c r="G20" s="7">
        <v>4.9611618544603333</v>
      </c>
      <c r="H20" s="7">
        <v>4509.5739195327405</v>
      </c>
      <c r="I20" s="9">
        <v>48.250077976851614</v>
      </c>
    </row>
    <row r="21" spans="1:9" ht="13.5" thickBot="1" x14ac:dyDescent="0.25">
      <c r="A21" s="6">
        <v>2005</v>
      </c>
      <c r="B21" s="7">
        <v>4516.3488194485126</v>
      </c>
      <c r="C21" s="7">
        <v>345.52062859337576</v>
      </c>
      <c r="D21" s="7">
        <v>4861.8694480418881</v>
      </c>
      <c r="E21" s="7">
        <v>0</v>
      </c>
      <c r="F21" s="7">
        <v>5.6356524331630338</v>
      </c>
      <c r="G21" s="7">
        <v>5.6356524331630338</v>
      </c>
      <c r="H21" s="7">
        <v>4856.2337956087249</v>
      </c>
      <c r="I21" s="9">
        <v>45.498727643916638</v>
      </c>
    </row>
    <row r="22" spans="1:9" ht="13.5" thickBot="1" x14ac:dyDescent="0.25">
      <c r="A22" s="6">
        <v>2006</v>
      </c>
      <c r="B22" s="7">
        <v>5094.3951374591798</v>
      </c>
      <c r="C22" s="7">
        <v>389.75410799357161</v>
      </c>
      <c r="D22" s="7">
        <v>5484.1492454527515</v>
      </c>
      <c r="E22" s="7">
        <v>0.35786550015981877</v>
      </c>
      <c r="F22" s="7">
        <v>5.8635383614799537</v>
      </c>
      <c r="G22" s="7">
        <v>6.2214038616397724</v>
      </c>
      <c r="H22" s="7">
        <v>5477.9278415911122</v>
      </c>
      <c r="I22" s="9">
        <v>41.309624484236018</v>
      </c>
    </row>
    <row r="23" spans="1:9" ht="13.5" thickBot="1" x14ac:dyDescent="0.25">
      <c r="A23" s="6">
        <v>2007</v>
      </c>
      <c r="B23" s="7">
        <v>4789.5734083591842</v>
      </c>
      <c r="C23" s="7">
        <v>366.41281010999222</v>
      </c>
      <c r="D23" s="7">
        <v>5155.9862184691765</v>
      </c>
      <c r="E23" s="7">
        <v>0.18972571864406884</v>
      </c>
      <c r="F23" s="7">
        <v>5.9266315962553797</v>
      </c>
      <c r="G23" s="7">
        <v>6.1163573148994486</v>
      </c>
      <c r="H23" s="7">
        <v>5149.8698611542768</v>
      </c>
      <c r="I23" s="9">
        <v>44.295385624899268</v>
      </c>
    </row>
    <row r="24" spans="1:9" ht="13.5" thickBot="1" x14ac:dyDescent="0.25">
      <c r="A24" s="6">
        <v>2008</v>
      </c>
      <c r="B24" s="7">
        <v>4836.2560184578997</v>
      </c>
      <c r="C24" s="7">
        <v>369.8314474530809</v>
      </c>
      <c r="D24" s="7">
        <v>5206.0874659109804</v>
      </c>
      <c r="E24" s="7">
        <v>0.12084440677966057</v>
      </c>
      <c r="F24" s="7">
        <v>8.0483926793064775</v>
      </c>
      <c r="G24" s="7">
        <v>8.1692370860861381</v>
      </c>
      <c r="H24" s="7">
        <v>5197.918228824894</v>
      </c>
      <c r="I24" s="9">
        <v>44.242675495368218</v>
      </c>
    </row>
    <row r="25" spans="1:9" ht="13.5" thickBot="1" x14ac:dyDescent="0.25">
      <c r="A25" s="6">
        <v>2009</v>
      </c>
      <c r="B25" s="7">
        <v>4415.5744097198249</v>
      </c>
      <c r="C25" s="7">
        <v>337.2670462609496</v>
      </c>
      <c r="D25" s="7">
        <v>4752.8414559807752</v>
      </c>
      <c r="E25" s="7">
        <v>0.22120684267179058</v>
      </c>
      <c r="F25" s="7">
        <v>12.389152473111643</v>
      </c>
      <c r="G25" s="7">
        <v>12.610359315783434</v>
      </c>
      <c r="H25" s="7">
        <v>4740.231096664992</v>
      </c>
      <c r="I25" s="9">
        <v>48.60557862286727</v>
      </c>
    </row>
    <row r="26" spans="1:9" ht="13.5" thickBot="1" x14ac:dyDescent="0.25">
      <c r="A26" s="6">
        <v>2010</v>
      </c>
      <c r="B26" s="7">
        <v>4691.372910572858</v>
      </c>
      <c r="C26" s="7">
        <v>357.39904924263544</v>
      </c>
      <c r="D26" s="7">
        <v>5048.7719598154936</v>
      </c>
      <c r="E26" s="7">
        <v>0.29986018490558308</v>
      </c>
      <c r="F26" s="7">
        <v>25.289117716470884</v>
      </c>
      <c r="G26" s="7">
        <v>25.588977901376467</v>
      </c>
      <c r="H26" s="7">
        <v>5023.1829819141167</v>
      </c>
      <c r="I26" s="9">
        <v>44.788250223713057</v>
      </c>
    </row>
    <row r="27" spans="1:9" ht="13.5" thickBot="1" x14ac:dyDescent="0.25">
      <c r="A27" s="6">
        <v>2011</v>
      </c>
      <c r="B27" s="7">
        <v>4413.2901771720299</v>
      </c>
      <c r="C27" s="7">
        <v>335.50908320825971</v>
      </c>
      <c r="D27" s="7">
        <v>4748.7992603802895</v>
      </c>
      <c r="E27" s="7">
        <v>0.27905658357519769</v>
      </c>
      <c r="F27" s="7">
        <v>32.99697948845872</v>
      </c>
      <c r="G27" s="7">
        <v>33.276036072033918</v>
      </c>
      <c r="H27" s="7">
        <v>4715.5232243082555</v>
      </c>
      <c r="I27" s="9">
        <v>47.6181585616429</v>
      </c>
    </row>
    <row r="28" spans="1:9" ht="13.5" thickBot="1" x14ac:dyDescent="0.25">
      <c r="A28" s="6">
        <v>2012</v>
      </c>
      <c r="B28" s="7">
        <v>4615.7698178991286</v>
      </c>
      <c r="C28" s="7">
        <v>350.4509696887493</v>
      </c>
      <c r="D28" s="7">
        <v>4966.2207875878776</v>
      </c>
      <c r="E28" s="7">
        <v>0.28606720325155521</v>
      </c>
      <c r="F28" s="7">
        <v>40.405817422387706</v>
      </c>
      <c r="G28" s="7">
        <v>40.691884625639261</v>
      </c>
      <c r="H28" s="7">
        <v>4925.5289029622381</v>
      </c>
      <c r="I28" s="9">
        <v>45.575058393797967</v>
      </c>
    </row>
    <row r="29" spans="1:9" ht="13.5" thickBot="1" x14ac:dyDescent="0.25">
      <c r="A29" s="6">
        <v>2013</v>
      </c>
      <c r="B29" s="7">
        <v>4754.5275609298524</v>
      </c>
      <c r="C29" s="7">
        <v>360.83852566993727</v>
      </c>
      <c r="D29" s="7">
        <v>5115.3660865997899</v>
      </c>
      <c r="E29" s="7">
        <v>0.30394234781685725</v>
      </c>
      <c r="F29" s="7">
        <v>43.537904875282514</v>
      </c>
      <c r="G29" s="7">
        <v>43.841847223099371</v>
      </c>
      <c r="H29" s="7">
        <v>5071.5242393766903</v>
      </c>
      <c r="I29" s="9">
        <v>44.273501108619477</v>
      </c>
    </row>
    <row r="30" spans="1:9" ht="13.5" thickBot="1" x14ac:dyDescent="0.25">
      <c r="A30" s="6">
        <v>2014</v>
      </c>
      <c r="B30" s="7">
        <v>4624.9361881275154</v>
      </c>
      <c r="C30" s="7">
        <v>350.62678803641091</v>
      </c>
      <c r="D30" s="7">
        <v>4975.5629761639266</v>
      </c>
      <c r="E30" s="7">
        <v>0.30412702595215535</v>
      </c>
      <c r="F30" s="7">
        <v>47.25884913797443</v>
      </c>
      <c r="G30" s="7">
        <v>47.562976163926585</v>
      </c>
      <c r="H30" s="7">
        <v>4928</v>
      </c>
      <c r="I30" s="9">
        <v>46.426285045628951</v>
      </c>
    </row>
    <row r="31" spans="1:9" ht="13.5" thickBot="1" x14ac:dyDescent="0.25">
      <c r="A31" s="6">
        <v>2015</v>
      </c>
      <c r="B31" s="7">
        <v>4703.2702574302893</v>
      </c>
      <c r="C31" s="7">
        <v>356.24501412663074</v>
      </c>
      <c r="D31" s="7">
        <v>5059.5152715569202</v>
      </c>
      <c r="E31" s="7">
        <v>2.445345651445443</v>
      </c>
      <c r="F31" s="7">
        <v>50.106711692281053</v>
      </c>
      <c r="G31" s="7">
        <v>52.552057343726496</v>
      </c>
      <c r="H31" s="7">
        <v>5006.9632142131941</v>
      </c>
      <c r="I31" s="9">
        <v>46.583246643234332</v>
      </c>
    </row>
    <row r="32" spans="1:9" ht="13.5" thickBot="1" x14ac:dyDescent="0.25">
      <c r="A32" s="6">
        <v>2016</v>
      </c>
      <c r="B32" s="7">
        <v>4767.6959890133858</v>
      </c>
      <c r="C32" s="7">
        <v>360.88146456362705</v>
      </c>
      <c r="D32" s="7">
        <v>5128.5774535770124</v>
      </c>
      <c r="E32" s="7">
        <v>2.4456886199993306</v>
      </c>
      <c r="F32" s="7">
        <v>54.00402671679344</v>
      </c>
      <c r="G32" s="7">
        <v>56.449715336792771</v>
      </c>
      <c r="H32" s="7">
        <v>5072.1277382402195</v>
      </c>
      <c r="I32" s="9">
        <v>46.269714808525826</v>
      </c>
    </row>
    <row r="33" spans="1:9" ht="13.5" thickBot="1" x14ac:dyDescent="0.25">
      <c r="A33" s="6">
        <v>2017</v>
      </c>
      <c r="B33" s="7">
        <v>4827.730806673736</v>
      </c>
      <c r="C33" s="7">
        <v>365.40952608953978</v>
      </c>
      <c r="D33" s="7">
        <v>5193.1403327632761</v>
      </c>
      <c r="E33" s="7">
        <v>2.4460003314133729</v>
      </c>
      <c r="F33" s="7">
        <v>54.925457914910353</v>
      </c>
      <c r="G33" s="7">
        <v>57.371458246323726</v>
      </c>
      <c r="H33" s="7">
        <v>5135.7688745169526</v>
      </c>
      <c r="I33" s="9">
        <v>46.428207520793073</v>
      </c>
    </row>
    <row r="34" spans="1:9" ht="13.5" thickBot="1" x14ac:dyDescent="0.25">
      <c r="A34" s="6">
        <v>2018</v>
      </c>
      <c r="B34" s="7">
        <v>4926.5218231428971</v>
      </c>
      <c r="C34" s="7">
        <v>372.87004036845525</v>
      </c>
      <c r="D34" s="7">
        <v>5299.3918635113523</v>
      </c>
      <c r="E34" s="7">
        <v>2.4463606469749166</v>
      </c>
      <c r="F34" s="7">
        <v>56.320366301990127</v>
      </c>
      <c r="G34" s="7">
        <v>58.766726948965044</v>
      </c>
      <c r="H34" s="7">
        <v>5240.6251365623875</v>
      </c>
      <c r="I34" s="9">
        <v>46.176811353278559</v>
      </c>
    </row>
    <row r="35" spans="1:9" ht="13.5" thickBot="1" x14ac:dyDescent="0.25">
      <c r="A35" s="6">
        <v>2019</v>
      </c>
      <c r="B35" s="7">
        <v>5000.2073788297157</v>
      </c>
      <c r="C35" s="7">
        <v>378.36679140455743</v>
      </c>
      <c r="D35" s="7">
        <v>5378.574170234273</v>
      </c>
      <c r="E35" s="7">
        <v>2.446751323626529</v>
      </c>
      <c r="F35" s="7">
        <v>58.246379404817176</v>
      </c>
      <c r="G35" s="7">
        <v>60.693130728443705</v>
      </c>
      <c r="H35" s="7">
        <v>5317.881039505829</v>
      </c>
      <c r="I35" s="9">
        <v>46.049509651895185</v>
      </c>
    </row>
    <row r="36" spans="1:9" ht="13.5" thickBot="1" x14ac:dyDescent="0.25">
      <c r="A36" s="6">
        <v>2020</v>
      </c>
      <c r="B36" s="7">
        <v>5085.0788484534141</v>
      </c>
      <c r="C36" s="7">
        <v>384.5615814214155</v>
      </c>
      <c r="D36" s="7">
        <v>5469.6404298748294</v>
      </c>
      <c r="E36" s="7">
        <v>2.4471658240966505</v>
      </c>
      <c r="F36" s="7">
        <v>62.245502193084711</v>
      </c>
      <c r="G36" s="7">
        <v>64.692668017181362</v>
      </c>
      <c r="H36" s="7">
        <v>5404.9477618576484</v>
      </c>
      <c r="I36" s="9">
        <v>45.898054419827467</v>
      </c>
    </row>
    <row r="37" spans="1:9" ht="13.5" thickBot="1" x14ac:dyDescent="0.25">
      <c r="A37" s="6">
        <v>2021</v>
      </c>
      <c r="B37" s="7">
        <v>5169.6897003063486</v>
      </c>
      <c r="C37" s="7">
        <v>390.64624878637574</v>
      </c>
      <c r="D37" s="7">
        <v>5560.3359490927241</v>
      </c>
      <c r="E37" s="7">
        <v>2.4475764109226361</v>
      </c>
      <c r="F37" s="7">
        <v>67.421643655533373</v>
      </c>
      <c r="G37" s="7">
        <v>69.869220066456009</v>
      </c>
      <c r="H37" s="7">
        <v>5490.4667290262678</v>
      </c>
      <c r="I37" s="9">
        <v>45.763528468432817</v>
      </c>
    </row>
    <row r="38" spans="1:9" ht="13.5" thickBot="1" x14ac:dyDescent="0.25">
      <c r="A38" s="6">
        <v>2022</v>
      </c>
      <c r="B38" s="7">
        <v>5214.6063887774353</v>
      </c>
      <c r="C38" s="7">
        <v>393.58756399141959</v>
      </c>
      <c r="D38" s="7">
        <v>5608.1939527688546</v>
      </c>
      <c r="E38" s="7">
        <v>2.4479363004978296</v>
      </c>
      <c r="F38" s="7">
        <v>73.93960141401945</v>
      </c>
      <c r="G38" s="7">
        <v>76.387537714517279</v>
      </c>
      <c r="H38" s="7">
        <v>5531.8064150543378</v>
      </c>
      <c r="I38" s="9">
        <v>45.985913163693951</v>
      </c>
    </row>
    <row r="39" spans="1:9" ht="13.5" thickBot="1" x14ac:dyDescent="0.25">
      <c r="A39" s="6">
        <v>2023</v>
      </c>
      <c r="B39" s="7">
        <v>5294.5946786760805</v>
      </c>
      <c r="C39" s="7">
        <v>399.09384430732354</v>
      </c>
      <c r="D39" s="7">
        <v>5693.6885229834043</v>
      </c>
      <c r="E39" s="7">
        <v>2.4482775745163394</v>
      </c>
      <c r="F39" s="7">
        <v>82.04399500073464</v>
      </c>
      <c r="G39" s="7">
        <v>84.492272575250979</v>
      </c>
      <c r="H39" s="7">
        <v>5609.196250408153</v>
      </c>
      <c r="I39" s="9">
        <v>45.852351789719343</v>
      </c>
    </row>
    <row r="40" spans="1:9" ht="13.5" thickBot="1" x14ac:dyDescent="0.25">
      <c r="A40" s="6">
        <v>2024</v>
      </c>
      <c r="B40" s="7">
        <v>5370.966793433915</v>
      </c>
      <c r="C40" s="7">
        <v>404.19114732533177</v>
      </c>
      <c r="D40" s="7">
        <v>5775.1579407592462</v>
      </c>
      <c r="E40" s="7">
        <v>2.4485885196107375</v>
      </c>
      <c r="F40" s="7">
        <v>91.871372990913216</v>
      </c>
      <c r="G40" s="7">
        <v>94.319961510523953</v>
      </c>
      <c r="H40" s="7">
        <v>5680.8379792487221</v>
      </c>
      <c r="I40" s="9">
        <v>45.71948533879528</v>
      </c>
    </row>
    <row r="41" spans="1:9" ht="13.5" thickBot="1" x14ac:dyDescent="0.25">
      <c r="A41" s="6">
        <v>2025</v>
      </c>
      <c r="B41" s="7">
        <v>5443.3347586843256</v>
      </c>
      <c r="C41" s="7">
        <v>408.86967117626182</v>
      </c>
      <c r="D41" s="7">
        <v>5852.204429860587</v>
      </c>
      <c r="E41" s="7">
        <v>2.4488317339608443</v>
      </c>
      <c r="F41" s="7">
        <v>103.1617601584348</v>
      </c>
      <c r="G41" s="7">
        <v>105.61059189239565</v>
      </c>
      <c r="H41" s="7">
        <v>5746.5938379681911</v>
      </c>
      <c r="I41" s="9">
        <v>45.575929871039634</v>
      </c>
    </row>
    <row r="42" spans="1:9" ht="13.5" thickBot="1" x14ac:dyDescent="0.25">
      <c r="A42" s="6">
        <v>2026</v>
      </c>
      <c r="B42" s="7">
        <v>5516.7909735356525</v>
      </c>
      <c r="C42" s="7">
        <v>413.45924102023668</v>
      </c>
      <c r="D42" s="7">
        <v>5930.2502145558892</v>
      </c>
      <c r="E42" s="7">
        <v>2.4490394110892453</v>
      </c>
      <c r="F42" s="7">
        <v>116.70171192826207</v>
      </c>
      <c r="G42" s="7">
        <v>119.15075133935132</v>
      </c>
      <c r="H42" s="7">
        <v>5811.0994632165375</v>
      </c>
      <c r="I42" s="9">
        <v>45.399623002675881</v>
      </c>
    </row>
    <row r="43" spans="1:9" x14ac:dyDescent="0.2">
      <c r="A43" s="20" t="s">
        <v>0</v>
      </c>
      <c r="B43" s="20"/>
      <c r="C43" s="20"/>
      <c r="D43" s="20"/>
      <c r="E43" s="20"/>
      <c r="F43" s="20"/>
      <c r="G43" s="20"/>
      <c r="H43" s="20"/>
      <c r="I43" s="20"/>
    </row>
    <row r="44" spans="1:9" ht="14.1" customHeight="1" x14ac:dyDescent="0.2">
      <c r="A44" s="20" t="s">
        <v>45</v>
      </c>
      <c r="B44" s="20"/>
      <c r="C44" s="20"/>
      <c r="D44" s="20"/>
      <c r="E44" s="20"/>
      <c r="F44" s="20"/>
      <c r="G44" s="20"/>
      <c r="H44" s="20"/>
      <c r="I44" s="20"/>
    </row>
    <row r="45" spans="1:9" ht="14.1" customHeight="1" x14ac:dyDescent="0.2">
      <c r="A45" s="4"/>
    </row>
    <row r="46" spans="1:9" ht="15.75" x14ac:dyDescent="0.25">
      <c r="A46" s="19" t="s">
        <v>25</v>
      </c>
      <c r="B46" s="19"/>
      <c r="C46" s="19"/>
      <c r="D46" s="19"/>
      <c r="E46" s="19"/>
      <c r="F46" s="19"/>
      <c r="G46" s="19"/>
      <c r="H46" s="19"/>
      <c r="I46" s="19"/>
    </row>
    <row r="47" spans="1:9" x14ac:dyDescent="0.2">
      <c r="A47" s="8" t="s">
        <v>26</v>
      </c>
      <c r="B47" s="12">
        <f>EXP((LN(B16/B6)/10))-1</f>
        <v>1.94142735539371E-2</v>
      </c>
      <c r="C47" s="12">
        <f t="shared" ref="C47:I47" si="0">EXP((LN(C16/C6)/10))-1</f>
        <v>1.9370724476791779E-2</v>
      </c>
      <c r="D47" s="12">
        <f t="shared" si="0"/>
        <v>1.9411175593959662E-2</v>
      </c>
      <c r="E47" s="13" t="s">
        <v>61</v>
      </c>
      <c r="F47" s="13" t="s">
        <v>61</v>
      </c>
      <c r="G47" s="13" t="s">
        <v>61</v>
      </c>
      <c r="H47" s="12">
        <f t="shared" si="0"/>
        <v>1.9370724476791779E-2</v>
      </c>
      <c r="I47" s="12">
        <f t="shared" si="0"/>
        <v>-1.1826524094720181E-3</v>
      </c>
    </row>
    <row r="48" spans="1:9" x14ac:dyDescent="0.2">
      <c r="A48" s="8" t="s">
        <v>46</v>
      </c>
      <c r="B48" s="12">
        <f>EXP((LN(B29/B16)/13))-1</f>
        <v>9.5886980803168154E-3</v>
      </c>
      <c r="C48" s="12">
        <f t="shared" ref="C48:I48" si="1">EXP((LN(C29/C16)/13))-1</f>
        <v>8.9026715500502007E-3</v>
      </c>
      <c r="D48" s="12">
        <f t="shared" si="1"/>
        <v>9.5400911071861216E-3</v>
      </c>
      <c r="E48" s="13" t="s">
        <v>61</v>
      </c>
      <c r="F48" s="12">
        <f t="shared" si="1"/>
        <v>0.27804358450097033</v>
      </c>
      <c r="G48" s="12">
        <f t="shared" si="1"/>
        <v>0.27872770196140451</v>
      </c>
      <c r="H48" s="12">
        <f t="shared" si="1"/>
        <v>8.9026715500502007E-3</v>
      </c>
      <c r="I48" s="12">
        <f t="shared" si="1"/>
        <v>2.9151910881255461E-3</v>
      </c>
    </row>
    <row r="49" spans="1:9" x14ac:dyDescent="0.2">
      <c r="A49" s="8" t="s">
        <v>47</v>
      </c>
      <c r="B49" s="12">
        <f>EXP((LN(B31/B29)/2))-1</f>
        <v>-5.4049745658978354E-3</v>
      </c>
      <c r="C49" s="12">
        <f t="shared" ref="C49:I49" si="2">EXP((LN(C31/C29)/2))-1</f>
        <v>-6.3854383353778577E-3</v>
      </c>
      <c r="D49" s="12">
        <f t="shared" si="2"/>
        <v>-5.4741049083687487E-3</v>
      </c>
      <c r="E49" s="12">
        <f t="shared" si="2"/>
        <v>1.8364460063187877</v>
      </c>
      <c r="F49" s="12">
        <f t="shared" si="2"/>
        <v>7.278869486712769E-2</v>
      </c>
      <c r="G49" s="12">
        <f t="shared" si="2"/>
        <v>9.4839453518151373E-2</v>
      </c>
      <c r="H49" s="12">
        <f t="shared" si="2"/>
        <v>-6.3854383353778577E-3</v>
      </c>
      <c r="I49" s="12">
        <f t="shared" si="2"/>
        <v>2.5753348436066803E-2</v>
      </c>
    </row>
    <row r="50" spans="1:9" x14ac:dyDescent="0.2">
      <c r="A50" s="8" t="s">
        <v>63</v>
      </c>
      <c r="B50" s="12">
        <f>EXP((LN(B42/B29)/13))-1</f>
        <v>1.1504053940213366E-2</v>
      </c>
      <c r="C50" s="12">
        <f t="shared" ref="C50:I50" si="3">EXP((LN(C42/C29)/13))-1</f>
        <v>1.0526430809872922E-2</v>
      </c>
      <c r="D50" s="12">
        <f t="shared" si="3"/>
        <v>1.1435462885785341E-2</v>
      </c>
      <c r="E50" s="12">
        <f t="shared" si="3"/>
        <v>0.1741079888714232</v>
      </c>
      <c r="F50" s="12">
        <f t="shared" si="3"/>
        <v>7.8795702556470726E-2</v>
      </c>
      <c r="G50" s="12">
        <f t="shared" si="3"/>
        <v>7.9942445614287427E-2</v>
      </c>
      <c r="H50" s="12">
        <f t="shared" si="3"/>
        <v>1.0526430809872922E-2</v>
      </c>
      <c r="I50" s="12">
        <f t="shared" si="3"/>
        <v>1.9339809747231929E-3</v>
      </c>
    </row>
    <row r="51" spans="1:9" ht="14.1" customHeight="1" x14ac:dyDescent="0.2">
      <c r="A51" s="4"/>
    </row>
  </sheetData>
  <mergeCells count="6">
    <mergeCell ref="A46:I46"/>
    <mergeCell ref="A2:K2"/>
    <mergeCell ref="A1:I1"/>
    <mergeCell ref="A3:I3"/>
    <mergeCell ref="A43:I43"/>
    <mergeCell ref="A44:I44"/>
  </mergeCells>
  <printOptions horizontalCentered="1"/>
  <pageMargins left="0.75" right="0.75" top="1" bottom="1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8" width="17.140625" style="1" bestFit="1" customWidth="1"/>
    <col min="9" max="16384" width="9.140625" style="1"/>
  </cols>
  <sheetData>
    <row r="1" spans="1:11" ht="15.95" customHeight="1" x14ac:dyDescent="0.25">
      <c r="A1" s="18" t="s">
        <v>74</v>
      </c>
      <c r="B1" s="18"/>
      <c r="C1" s="18"/>
      <c r="D1" s="18"/>
      <c r="E1" s="18"/>
      <c r="F1" s="18"/>
      <c r="G1" s="18"/>
      <c r="H1" s="18"/>
      <c r="I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48</v>
      </c>
      <c r="B3" s="18"/>
      <c r="C3" s="18"/>
      <c r="D3" s="18"/>
      <c r="E3" s="18"/>
      <c r="F3" s="18"/>
      <c r="G3" s="18"/>
      <c r="H3" s="18"/>
      <c r="I3" s="18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49</v>
      </c>
      <c r="C5" s="5" t="s">
        <v>50</v>
      </c>
      <c r="D5" s="5" t="s">
        <v>51</v>
      </c>
      <c r="E5" s="5" t="s">
        <v>52</v>
      </c>
      <c r="F5" s="5" t="s">
        <v>53</v>
      </c>
      <c r="G5" s="5" t="s">
        <v>54</v>
      </c>
      <c r="H5" s="5" t="s">
        <v>55</v>
      </c>
    </row>
    <row r="6" spans="1:11" ht="13.5" thickBot="1" x14ac:dyDescent="0.25">
      <c r="A6" s="6">
        <v>2013</v>
      </c>
      <c r="B6" s="7">
        <v>5071.5242393766903</v>
      </c>
      <c r="C6" s="10">
        <v>1.044</v>
      </c>
      <c r="D6" s="7">
        <v>5294.6713059092644</v>
      </c>
      <c r="E6" s="10">
        <v>1.095</v>
      </c>
      <c r="F6" s="7">
        <v>5553.3190421174759</v>
      </c>
      <c r="G6" s="10">
        <v>1.1419999999999999</v>
      </c>
      <c r="H6" s="7">
        <v>5791.6806813681796</v>
      </c>
    </row>
    <row r="7" spans="1:11" ht="13.5" thickBot="1" x14ac:dyDescent="0.25">
      <c r="A7" s="6">
        <v>2014</v>
      </c>
      <c r="B7" s="7">
        <v>4928</v>
      </c>
      <c r="C7" s="10">
        <v>1.044</v>
      </c>
      <c r="D7" s="7">
        <v>5144.8320000000003</v>
      </c>
      <c r="E7" s="10">
        <v>1.095</v>
      </c>
      <c r="F7" s="7">
        <v>5396.16</v>
      </c>
      <c r="G7" s="10">
        <v>1.1419999999999999</v>
      </c>
      <c r="H7" s="7">
        <v>5627.7759999999998</v>
      </c>
    </row>
    <row r="8" spans="1:11" ht="13.5" thickBot="1" x14ac:dyDescent="0.25">
      <c r="A8" s="6">
        <v>2015</v>
      </c>
      <c r="B8" s="7">
        <v>5006.9632142131941</v>
      </c>
      <c r="C8" s="10">
        <v>1.044</v>
      </c>
      <c r="D8" s="7">
        <v>5227.2695956385751</v>
      </c>
      <c r="E8" s="10">
        <v>1.095</v>
      </c>
      <c r="F8" s="7">
        <v>5482.6247195634478</v>
      </c>
      <c r="G8" s="10">
        <v>1.1419999999999999</v>
      </c>
      <c r="H8" s="7">
        <v>5717.9519906314672</v>
      </c>
    </row>
    <row r="9" spans="1:11" ht="13.5" thickBot="1" x14ac:dyDescent="0.25">
      <c r="A9" s="6">
        <v>2016</v>
      </c>
      <c r="B9" s="7">
        <v>5072.1277382402195</v>
      </c>
      <c r="C9" s="10">
        <v>1.044</v>
      </c>
      <c r="D9" s="7">
        <v>5295.3013587227897</v>
      </c>
      <c r="E9" s="10">
        <v>1.095</v>
      </c>
      <c r="F9" s="7">
        <v>5553.9798733730404</v>
      </c>
      <c r="G9" s="10">
        <v>1.1419999999999999</v>
      </c>
      <c r="H9" s="7">
        <v>5792.3698770703304</v>
      </c>
    </row>
    <row r="10" spans="1:11" ht="13.5" thickBot="1" x14ac:dyDescent="0.25">
      <c r="A10" s="6">
        <v>2017</v>
      </c>
      <c r="B10" s="7">
        <v>5135.7688745169526</v>
      </c>
      <c r="C10" s="10">
        <v>1.044</v>
      </c>
      <c r="D10" s="7">
        <v>5361.7427049956987</v>
      </c>
      <c r="E10" s="10">
        <v>1.095</v>
      </c>
      <c r="F10" s="7">
        <v>5623.6669175960633</v>
      </c>
      <c r="G10" s="10">
        <v>1.1419999999999999</v>
      </c>
      <c r="H10" s="7">
        <v>5865.048054698359</v>
      </c>
    </row>
    <row r="11" spans="1:11" ht="13.5" thickBot="1" x14ac:dyDescent="0.25">
      <c r="A11" s="6">
        <v>2018</v>
      </c>
      <c r="B11" s="7">
        <v>5240.6251365623875</v>
      </c>
      <c r="C11" s="10">
        <v>1.044</v>
      </c>
      <c r="D11" s="7">
        <v>5471.2126425711331</v>
      </c>
      <c r="E11" s="10">
        <v>1.095</v>
      </c>
      <c r="F11" s="7">
        <v>5738.4845245358138</v>
      </c>
      <c r="G11" s="10">
        <v>1.1419999999999999</v>
      </c>
      <c r="H11" s="7">
        <v>5984.7939059542459</v>
      </c>
    </row>
    <row r="12" spans="1:11" ht="13.5" thickBot="1" x14ac:dyDescent="0.25">
      <c r="A12" s="6">
        <v>2019</v>
      </c>
      <c r="B12" s="7">
        <v>5317.881039505829</v>
      </c>
      <c r="C12" s="10">
        <v>1.044</v>
      </c>
      <c r="D12" s="7">
        <v>5551.8678052440855</v>
      </c>
      <c r="E12" s="10">
        <v>1.095</v>
      </c>
      <c r="F12" s="7">
        <v>5823.0797382588826</v>
      </c>
      <c r="G12" s="10">
        <v>1.1419999999999999</v>
      </c>
      <c r="H12" s="7">
        <v>6073.0201471156561</v>
      </c>
    </row>
    <row r="13" spans="1:11" ht="13.5" thickBot="1" x14ac:dyDescent="0.25">
      <c r="A13" s="6">
        <v>2020</v>
      </c>
      <c r="B13" s="7">
        <v>5404.9477618576484</v>
      </c>
      <c r="C13" s="10">
        <v>1.044</v>
      </c>
      <c r="D13" s="7">
        <v>5642.7654633793854</v>
      </c>
      <c r="E13" s="10">
        <v>1.095</v>
      </c>
      <c r="F13" s="7">
        <v>5918.4177992341247</v>
      </c>
      <c r="G13" s="10">
        <v>1.1419999999999999</v>
      </c>
      <c r="H13" s="7">
        <v>6172.4503440414337</v>
      </c>
    </row>
    <row r="14" spans="1:11" ht="13.5" thickBot="1" x14ac:dyDescent="0.25">
      <c r="A14" s="6">
        <v>2021</v>
      </c>
      <c r="B14" s="7">
        <v>5490.4667290262678</v>
      </c>
      <c r="C14" s="10">
        <v>1.044</v>
      </c>
      <c r="D14" s="7">
        <v>5732.0472651034233</v>
      </c>
      <c r="E14" s="10">
        <v>1.095</v>
      </c>
      <c r="F14" s="7">
        <v>6012.0610682837632</v>
      </c>
      <c r="G14" s="10">
        <v>1.1419999999999999</v>
      </c>
      <c r="H14" s="7">
        <v>6270.1130045479977</v>
      </c>
    </row>
    <row r="15" spans="1:11" ht="13.5" thickBot="1" x14ac:dyDescent="0.25">
      <c r="A15" s="6">
        <v>2022</v>
      </c>
      <c r="B15" s="7">
        <v>5531.8064150543378</v>
      </c>
      <c r="C15" s="10">
        <v>1.044</v>
      </c>
      <c r="D15" s="7">
        <v>5775.2058973167286</v>
      </c>
      <c r="E15" s="10">
        <v>1.095</v>
      </c>
      <c r="F15" s="7">
        <v>6057.3280244845</v>
      </c>
      <c r="G15" s="10">
        <v>1.1419999999999999</v>
      </c>
      <c r="H15" s="7">
        <v>6317.3229259920536</v>
      </c>
    </row>
    <row r="16" spans="1:11" ht="13.5" thickBot="1" x14ac:dyDescent="0.25">
      <c r="A16" s="6">
        <v>2023</v>
      </c>
      <c r="B16" s="7">
        <v>5609.196250408153</v>
      </c>
      <c r="C16" s="10">
        <v>1.044</v>
      </c>
      <c r="D16" s="7">
        <v>5856.0008854261123</v>
      </c>
      <c r="E16" s="10">
        <v>1.095</v>
      </c>
      <c r="F16" s="7">
        <v>6142.0698941969276</v>
      </c>
      <c r="G16" s="10">
        <v>1.1419999999999999</v>
      </c>
      <c r="H16" s="7">
        <v>6405.7021179661106</v>
      </c>
    </row>
    <row r="17" spans="1:8" ht="13.5" thickBot="1" x14ac:dyDescent="0.25">
      <c r="A17" s="6">
        <v>2024</v>
      </c>
      <c r="B17" s="7">
        <v>5680.8379792487221</v>
      </c>
      <c r="C17" s="10">
        <v>1.044</v>
      </c>
      <c r="D17" s="7">
        <v>5930.7948503356665</v>
      </c>
      <c r="E17" s="10">
        <v>1.095</v>
      </c>
      <c r="F17" s="7">
        <v>6220.5175872773507</v>
      </c>
      <c r="G17" s="10">
        <v>1.1419999999999999</v>
      </c>
      <c r="H17" s="7">
        <v>6487.5169723020399</v>
      </c>
    </row>
    <row r="18" spans="1:8" ht="13.5" thickBot="1" x14ac:dyDescent="0.25">
      <c r="A18" s="6">
        <v>2025</v>
      </c>
      <c r="B18" s="7">
        <v>5746.5938379681911</v>
      </c>
      <c r="C18" s="10">
        <v>1.044</v>
      </c>
      <c r="D18" s="7">
        <v>5999.4439668387913</v>
      </c>
      <c r="E18" s="10">
        <v>1.095</v>
      </c>
      <c r="F18" s="7">
        <v>6292.5202525751693</v>
      </c>
      <c r="G18" s="10">
        <v>1.1419999999999999</v>
      </c>
      <c r="H18" s="7">
        <v>6562.6101629596733</v>
      </c>
    </row>
    <row r="19" spans="1:8" ht="14.1" customHeight="1" thickBot="1" x14ac:dyDescent="0.25">
      <c r="A19" s="6">
        <v>2026</v>
      </c>
      <c r="B19" s="7">
        <v>5811.0994632165375</v>
      </c>
      <c r="C19" s="10">
        <v>1.044</v>
      </c>
      <c r="D19" s="7">
        <v>6066.7878395980651</v>
      </c>
      <c r="E19" s="10">
        <v>1.095</v>
      </c>
      <c r="F19" s="7">
        <v>6363.1539122221084</v>
      </c>
      <c r="G19" s="10">
        <v>1.1419999999999999</v>
      </c>
      <c r="H19" s="7">
        <v>6636.2755869932853</v>
      </c>
    </row>
  </sheetData>
  <mergeCells count="3">
    <mergeCell ref="A1:I1"/>
    <mergeCell ref="A3:I3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="80" workbookViewId="0">
      <selection sqref="A1:H1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8" width="14.28515625" style="1" bestFit="1" customWidth="1"/>
    <col min="9" max="16384" width="9.140625" style="1"/>
  </cols>
  <sheetData>
    <row r="1" spans="1:11" ht="15.95" customHeight="1" x14ac:dyDescent="0.25">
      <c r="A1" s="18" t="s">
        <v>75</v>
      </c>
      <c r="B1" s="18"/>
      <c r="C1" s="18"/>
      <c r="D1" s="18"/>
      <c r="E1" s="18"/>
      <c r="F1" s="18"/>
      <c r="G1" s="18"/>
      <c r="H1" s="18"/>
    </row>
    <row r="2" spans="1:11" ht="15.7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56</v>
      </c>
      <c r="B3" s="18"/>
      <c r="C3" s="18"/>
      <c r="D3" s="18"/>
      <c r="E3" s="18"/>
      <c r="F3" s="18"/>
      <c r="G3" s="18"/>
      <c r="H3" s="18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13</v>
      </c>
      <c r="C5" s="5" t="s">
        <v>15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22</v>
      </c>
    </row>
    <row r="6" spans="1:11" ht="13.5" thickBot="1" x14ac:dyDescent="0.25">
      <c r="A6" s="6">
        <v>1990</v>
      </c>
      <c r="B6" s="7">
        <f>'Form 1.1-Mid'!B6-'Form 1.1b-Mid'!B6</f>
        <v>0</v>
      </c>
      <c r="C6" s="7">
        <f>'Form 1.1-Mid'!D6-'Form 1.1b-Mid'!C6</f>
        <v>0</v>
      </c>
      <c r="D6" s="7">
        <f>'Form 1.1-Mid'!F6-'Form 1.1b-Mid'!D6</f>
        <v>0</v>
      </c>
      <c r="E6" s="7">
        <f>'Form 1.1-Mid'!G6-'Form 1.1b-Mid'!E6</f>
        <v>0</v>
      </c>
      <c r="F6" s="7">
        <f>'Form 1.1-Mid'!H6-'Form 1.1b-Mid'!F6</f>
        <v>0</v>
      </c>
      <c r="G6" s="7">
        <f>'Form 1.1-Mid'!I6-'Form 1.1b-Mid'!G6</f>
        <v>0</v>
      </c>
      <c r="H6" s="7">
        <f>SUM(B6:G6)</f>
        <v>0</v>
      </c>
    </row>
    <row r="7" spans="1:11" ht="13.5" thickBot="1" x14ac:dyDescent="0.25">
      <c r="A7" s="6">
        <v>1991</v>
      </c>
      <c r="B7" s="7">
        <f>'Form 1.1-Mid'!B7-'Form 1.1b-Mid'!B7</f>
        <v>0</v>
      </c>
      <c r="C7" s="7">
        <f>'Form 1.1-Mid'!D7-'Form 1.1b-Mid'!C7</f>
        <v>0</v>
      </c>
      <c r="D7" s="7">
        <f>'Form 1.1-Mid'!F7-'Form 1.1b-Mid'!D7</f>
        <v>0</v>
      </c>
      <c r="E7" s="7">
        <f>'Form 1.1-Mid'!G7-'Form 1.1b-Mid'!E7</f>
        <v>0</v>
      </c>
      <c r="F7" s="7">
        <f>'Form 1.1-Mid'!H7-'Form 1.1b-Mid'!F7</f>
        <v>0</v>
      </c>
      <c r="G7" s="7">
        <f>'Form 1.1-Mid'!I7-'Form 1.1b-Mid'!G7</f>
        <v>0</v>
      </c>
      <c r="H7" s="7">
        <f t="shared" ref="H7:H42" si="0">SUM(B7:G7)</f>
        <v>0</v>
      </c>
    </row>
    <row r="8" spans="1:11" ht="13.5" thickBot="1" x14ac:dyDescent="0.25">
      <c r="A8" s="6">
        <v>1992</v>
      </c>
      <c r="B8" s="7">
        <f>'Form 1.1-Mid'!B8-'Form 1.1b-Mid'!B8</f>
        <v>5.1622545743157389E-3</v>
      </c>
      <c r="C8" s="7">
        <f>'Form 1.1-Mid'!D8-'Form 1.1b-Mid'!C8</f>
        <v>1.1647807742519944E-2</v>
      </c>
      <c r="D8" s="7">
        <f>'Form 1.1-Mid'!F8-'Form 1.1b-Mid'!D8</f>
        <v>0</v>
      </c>
      <c r="E8" s="7">
        <f>'Form 1.1-Mid'!G8-'Form 1.1b-Mid'!E8</f>
        <v>0</v>
      </c>
      <c r="F8" s="7">
        <f>'Form 1.1-Mid'!H8-'Form 1.1b-Mid'!F8</f>
        <v>0</v>
      </c>
      <c r="G8" s="7">
        <f>'Form 1.1-Mid'!I8-'Form 1.1b-Mid'!G8</f>
        <v>0</v>
      </c>
      <c r="H8" s="7">
        <f t="shared" si="0"/>
        <v>1.6810062316835683E-2</v>
      </c>
    </row>
    <row r="9" spans="1:11" ht="13.5" thickBot="1" x14ac:dyDescent="0.25">
      <c r="A9" s="6">
        <v>1993</v>
      </c>
      <c r="B9" s="7">
        <f>'Form 1.1-Mid'!B9-'Form 1.1b-Mid'!B9</f>
        <v>8.1852903686012723E-3</v>
      </c>
      <c r="C9" s="7">
        <f>'Form 1.1-Mid'!D9-'Form 1.1b-Mid'!C9</f>
        <v>1.8479487797776528E-2</v>
      </c>
      <c r="D9" s="7">
        <f>'Form 1.1-Mid'!F9-'Form 1.1b-Mid'!D9</f>
        <v>0</v>
      </c>
      <c r="E9" s="7">
        <f>'Form 1.1-Mid'!G9-'Form 1.1b-Mid'!E9</f>
        <v>0</v>
      </c>
      <c r="F9" s="7">
        <f>'Form 1.1-Mid'!H9-'Form 1.1b-Mid'!F9</f>
        <v>0</v>
      </c>
      <c r="G9" s="7">
        <f>'Form 1.1-Mid'!I9-'Form 1.1b-Mid'!G9</f>
        <v>0</v>
      </c>
      <c r="H9" s="7">
        <f t="shared" si="0"/>
        <v>2.6664778166377801E-2</v>
      </c>
    </row>
    <row r="10" spans="1:11" ht="13.5" thickBot="1" x14ac:dyDescent="0.25">
      <c r="A10" s="6">
        <v>1994</v>
      </c>
      <c r="B10" s="7">
        <f>'Form 1.1-Mid'!B10-'Form 1.1b-Mid'!B10</f>
        <v>0.34975273827240017</v>
      </c>
      <c r="C10" s="7">
        <f>'Form 1.1-Mid'!D10-'Form 1.1b-Mid'!C10</f>
        <v>0.79299205108236492</v>
      </c>
      <c r="D10" s="7">
        <f>'Form 1.1-Mid'!F10-'Form 1.1b-Mid'!D10</f>
        <v>0</v>
      </c>
      <c r="E10" s="7">
        <f>'Form 1.1-Mid'!G10-'Form 1.1b-Mid'!E10</f>
        <v>0</v>
      </c>
      <c r="F10" s="7">
        <f>'Form 1.1-Mid'!H10-'Form 1.1b-Mid'!F10</f>
        <v>0</v>
      </c>
      <c r="G10" s="7">
        <f>'Form 1.1-Mid'!I10-'Form 1.1b-Mid'!G10</f>
        <v>0</v>
      </c>
      <c r="H10" s="7">
        <f t="shared" si="0"/>
        <v>1.1427447893547651</v>
      </c>
    </row>
    <row r="11" spans="1:11" ht="13.5" thickBot="1" x14ac:dyDescent="0.25">
      <c r="A11" s="6">
        <v>1995</v>
      </c>
      <c r="B11" s="7">
        <f>'Form 1.1-Mid'!B11-'Form 1.1b-Mid'!B11</f>
        <v>0.7084044976709265</v>
      </c>
      <c r="C11" s="7">
        <f>'Form 1.1-Mid'!D11-'Form 1.1b-Mid'!C11</f>
        <v>1.5994551969561144</v>
      </c>
      <c r="D11" s="7">
        <f>'Form 1.1-Mid'!F11-'Form 1.1b-Mid'!D11</f>
        <v>0</v>
      </c>
      <c r="E11" s="7">
        <f>'Form 1.1-Mid'!G11-'Form 1.1b-Mid'!E11</f>
        <v>0</v>
      </c>
      <c r="F11" s="7">
        <f>'Form 1.1-Mid'!H11-'Form 1.1b-Mid'!F11</f>
        <v>0</v>
      </c>
      <c r="G11" s="7">
        <f>'Form 1.1-Mid'!I11-'Form 1.1b-Mid'!G11</f>
        <v>0</v>
      </c>
      <c r="H11" s="7">
        <f t="shared" si="0"/>
        <v>2.3078596946270409</v>
      </c>
    </row>
    <row r="12" spans="1:11" ht="13.5" thickBot="1" x14ac:dyDescent="0.25">
      <c r="A12" s="6">
        <v>1996</v>
      </c>
      <c r="B12" s="7">
        <f>'Form 1.1-Mid'!B12-'Form 1.1b-Mid'!B12</f>
        <v>1.0050067731808667</v>
      </c>
      <c r="C12" s="7">
        <f>'Form 1.1-Mid'!D12-'Form 1.1b-Mid'!C12</f>
        <v>2.2947548436786747</v>
      </c>
      <c r="D12" s="7">
        <f>'Form 1.1-Mid'!F12-'Form 1.1b-Mid'!D12</f>
        <v>0</v>
      </c>
      <c r="E12" s="7">
        <f>'Form 1.1-Mid'!G12-'Form 1.1b-Mid'!E12</f>
        <v>0</v>
      </c>
      <c r="F12" s="7">
        <f>'Form 1.1-Mid'!H12-'Form 1.1b-Mid'!F12</f>
        <v>0</v>
      </c>
      <c r="G12" s="7">
        <f>'Form 1.1-Mid'!I12-'Form 1.1b-Mid'!G12</f>
        <v>0</v>
      </c>
      <c r="H12" s="7">
        <f t="shared" si="0"/>
        <v>3.2997616168595414</v>
      </c>
    </row>
    <row r="13" spans="1:11" ht="13.5" thickBot="1" x14ac:dyDescent="0.25">
      <c r="A13" s="6">
        <v>1997</v>
      </c>
      <c r="B13" s="7">
        <f>'Form 1.1-Mid'!B13-'Form 1.1b-Mid'!B13</f>
        <v>1.24798955713959</v>
      </c>
      <c r="C13" s="7">
        <f>'Form 1.1-Mid'!D13-'Form 1.1b-Mid'!C13</f>
        <v>2.8718735357024343</v>
      </c>
      <c r="D13" s="7">
        <f>'Form 1.1-Mid'!F13-'Form 1.1b-Mid'!D13</f>
        <v>0</v>
      </c>
      <c r="E13" s="7">
        <f>'Form 1.1-Mid'!G13-'Form 1.1b-Mid'!E13</f>
        <v>0</v>
      </c>
      <c r="F13" s="7">
        <f>'Form 1.1-Mid'!H13-'Form 1.1b-Mid'!F13</f>
        <v>0</v>
      </c>
      <c r="G13" s="7">
        <f>'Form 1.1-Mid'!I13-'Form 1.1b-Mid'!G13</f>
        <v>0</v>
      </c>
      <c r="H13" s="7">
        <f t="shared" si="0"/>
        <v>4.1198630928420243</v>
      </c>
    </row>
    <row r="14" spans="1:11" ht="13.5" thickBot="1" x14ac:dyDescent="0.25">
      <c r="A14" s="6">
        <v>1998</v>
      </c>
      <c r="B14" s="7">
        <f>'Form 1.1-Mid'!B14-'Form 1.1b-Mid'!B14</f>
        <v>1.3827352695152513</v>
      </c>
      <c r="C14" s="7">
        <f>'Form 1.1-Mid'!D14-'Form 1.1b-Mid'!C14</f>
        <v>3.2033266783810177</v>
      </c>
      <c r="D14" s="7">
        <f>'Form 1.1-Mid'!F14-'Form 1.1b-Mid'!D14</f>
        <v>0</v>
      </c>
      <c r="E14" s="7">
        <f>'Form 1.1-Mid'!G14-'Form 1.1b-Mid'!E14</f>
        <v>0</v>
      </c>
      <c r="F14" s="7">
        <f>'Form 1.1-Mid'!H14-'Form 1.1b-Mid'!F14</f>
        <v>0</v>
      </c>
      <c r="G14" s="7">
        <f>'Form 1.1-Mid'!I14-'Form 1.1b-Mid'!G14</f>
        <v>0</v>
      </c>
      <c r="H14" s="7">
        <f t="shared" si="0"/>
        <v>4.586061947896269</v>
      </c>
    </row>
    <row r="15" spans="1:11" ht="13.5" thickBot="1" x14ac:dyDescent="0.25">
      <c r="A15" s="6">
        <v>1999</v>
      </c>
      <c r="B15" s="7">
        <f>'Form 1.1-Mid'!B15-'Form 1.1b-Mid'!B15</f>
        <v>1.4942936502511657</v>
      </c>
      <c r="C15" s="7">
        <f>'Form 1.1-Mid'!D15-'Form 1.1b-Mid'!C15</f>
        <v>3.3836412708906209</v>
      </c>
      <c r="D15" s="7">
        <f>'Form 1.1-Mid'!F15-'Form 1.1b-Mid'!D15</f>
        <v>0</v>
      </c>
      <c r="E15" s="7">
        <f>'Form 1.1-Mid'!G15-'Form 1.1b-Mid'!E15</f>
        <v>0</v>
      </c>
      <c r="F15" s="7">
        <f>'Form 1.1-Mid'!H15-'Form 1.1b-Mid'!F15</f>
        <v>0</v>
      </c>
      <c r="G15" s="7">
        <f>'Form 1.1-Mid'!I15-'Form 1.1b-Mid'!G15</f>
        <v>0</v>
      </c>
      <c r="H15" s="7">
        <f t="shared" si="0"/>
        <v>4.8779349211417866</v>
      </c>
    </row>
    <row r="16" spans="1:11" ht="13.5" thickBot="1" x14ac:dyDescent="0.25">
      <c r="A16" s="6">
        <v>2000</v>
      </c>
      <c r="B16" s="7">
        <f>'Form 1.1-Mid'!B16-'Form 1.1b-Mid'!B16</f>
        <v>1.7329704828216563</v>
      </c>
      <c r="C16" s="7">
        <f>'Form 1.1-Mid'!D16-'Form 1.1b-Mid'!C16</f>
        <v>3.9551550278074501</v>
      </c>
      <c r="D16" s="7">
        <f>'Form 1.1-Mid'!F16-'Form 1.1b-Mid'!D16</f>
        <v>0</v>
      </c>
      <c r="E16" s="7">
        <f>'Form 1.1-Mid'!G16-'Form 1.1b-Mid'!E16</f>
        <v>0</v>
      </c>
      <c r="F16" s="7">
        <f>'Form 1.1-Mid'!H16-'Form 1.1b-Mid'!F16</f>
        <v>0</v>
      </c>
      <c r="G16" s="7">
        <f>'Form 1.1-Mid'!I16-'Form 1.1b-Mid'!G16</f>
        <v>0</v>
      </c>
      <c r="H16" s="7">
        <f t="shared" si="0"/>
        <v>5.6881255106291064</v>
      </c>
    </row>
    <row r="17" spans="1:8" ht="13.5" thickBot="1" x14ac:dyDescent="0.25">
      <c r="A17" s="6">
        <v>2001</v>
      </c>
      <c r="B17" s="7">
        <f>'Form 1.1-Mid'!B17-'Form 1.1b-Mid'!B17</f>
        <v>2.4339561232745837</v>
      </c>
      <c r="C17" s="7">
        <f>'Form 1.1-Mid'!D17-'Form 1.1b-Mid'!C17</f>
        <v>5.8226487017500403</v>
      </c>
      <c r="D17" s="7">
        <f>'Form 1.1-Mid'!F17-'Form 1.1b-Mid'!D17</f>
        <v>0</v>
      </c>
      <c r="E17" s="7">
        <f>'Form 1.1-Mid'!G17-'Form 1.1b-Mid'!E17</f>
        <v>0</v>
      </c>
      <c r="F17" s="7">
        <f>'Form 1.1-Mid'!H17-'Form 1.1b-Mid'!F17</f>
        <v>0</v>
      </c>
      <c r="G17" s="7">
        <f>'Form 1.1-Mid'!I17-'Form 1.1b-Mid'!G17</f>
        <v>0</v>
      </c>
      <c r="H17" s="7">
        <f t="shared" si="0"/>
        <v>8.256604825024624</v>
      </c>
    </row>
    <row r="18" spans="1:8" ht="13.5" thickBot="1" x14ac:dyDescent="0.25">
      <c r="A18" s="6">
        <v>2002</v>
      </c>
      <c r="B18" s="7">
        <f>'Form 1.1-Mid'!B18-'Form 1.1b-Mid'!B18</f>
        <v>3.4855758469748253</v>
      </c>
      <c r="C18" s="7">
        <f>'Form 1.1-Mid'!D18-'Form 1.1b-Mid'!C18</f>
        <v>8.371614621887602</v>
      </c>
      <c r="D18" s="7">
        <f>'Form 1.1-Mid'!F18-'Form 1.1b-Mid'!D18</f>
        <v>0</v>
      </c>
      <c r="E18" s="7">
        <f>'Form 1.1-Mid'!G18-'Form 1.1b-Mid'!E18</f>
        <v>0</v>
      </c>
      <c r="F18" s="7">
        <f>'Form 1.1-Mid'!H18-'Form 1.1b-Mid'!F18</f>
        <v>0</v>
      </c>
      <c r="G18" s="7">
        <f>'Form 1.1-Mid'!I18-'Form 1.1b-Mid'!G18</f>
        <v>0</v>
      </c>
      <c r="H18" s="7">
        <f t="shared" si="0"/>
        <v>11.857190468862427</v>
      </c>
    </row>
    <row r="19" spans="1:8" ht="13.5" thickBot="1" x14ac:dyDescent="0.25">
      <c r="A19" s="6">
        <v>2003</v>
      </c>
      <c r="B19" s="7">
        <f>'Form 1.1-Mid'!B19-'Form 1.1b-Mid'!B19</f>
        <v>4.4611402262726187</v>
      </c>
      <c r="C19" s="7">
        <f>'Form 1.1-Mid'!D19-'Form 1.1b-Mid'!C19</f>
        <v>9.7656331735934145</v>
      </c>
      <c r="D19" s="7">
        <f>'Form 1.1-Mid'!F19-'Form 1.1b-Mid'!D19</f>
        <v>0</v>
      </c>
      <c r="E19" s="7">
        <f>'Form 1.1-Mid'!G19-'Form 1.1b-Mid'!E19</f>
        <v>0</v>
      </c>
      <c r="F19" s="7">
        <f>'Form 1.1-Mid'!H19-'Form 1.1b-Mid'!F19</f>
        <v>0</v>
      </c>
      <c r="G19" s="7">
        <f>'Form 1.1-Mid'!I19-'Form 1.1b-Mid'!G19</f>
        <v>0</v>
      </c>
      <c r="H19" s="7">
        <f t="shared" si="0"/>
        <v>14.226773399866033</v>
      </c>
    </row>
    <row r="20" spans="1:8" ht="13.5" thickBot="1" x14ac:dyDescent="0.25">
      <c r="A20" s="6">
        <v>2004</v>
      </c>
      <c r="B20" s="7">
        <f>'Form 1.1-Mid'!B20-'Form 1.1b-Mid'!B20</f>
        <v>5.1781312442872149</v>
      </c>
      <c r="C20" s="7">
        <f>'Form 1.1-Mid'!D20-'Form 1.1b-Mid'!C20</f>
        <v>11.249261972368004</v>
      </c>
      <c r="D20" s="7">
        <f>'Form 1.1-Mid'!F20-'Form 1.1b-Mid'!D20</f>
        <v>0</v>
      </c>
      <c r="E20" s="7">
        <f>'Form 1.1-Mid'!G20-'Form 1.1b-Mid'!E20</f>
        <v>0</v>
      </c>
      <c r="F20" s="7">
        <f>'Form 1.1-Mid'!H20-'Form 1.1b-Mid'!F20</f>
        <v>0</v>
      </c>
      <c r="G20" s="7">
        <f>'Form 1.1-Mid'!I20-'Form 1.1b-Mid'!G20</f>
        <v>0</v>
      </c>
      <c r="H20" s="7">
        <f t="shared" si="0"/>
        <v>16.427393216655219</v>
      </c>
    </row>
    <row r="21" spans="1:8" ht="13.5" thickBot="1" x14ac:dyDescent="0.25">
      <c r="A21" s="6">
        <v>2005</v>
      </c>
      <c r="B21" s="7">
        <f>'Form 1.1-Mid'!B21-'Form 1.1b-Mid'!B21</f>
        <v>5.792899681234303</v>
      </c>
      <c r="C21" s="7">
        <f>'Form 1.1-Mid'!D21-'Form 1.1b-Mid'!C21</f>
        <v>13.605146581381632</v>
      </c>
      <c r="D21" s="7">
        <f>'Form 1.1-Mid'!F21-'Form 1.1b-Mid'!D21</f>
        <v>2.5077953481286386E-2</v>
      </c>
      <c r="E21" s="7">
        <f>'Form 1.1-Mid'!G21-'Form 1.1b-Mid'!E21</f>
        <v>0</v>
      </c>
      <c r="F21" s="7">
        <f>'Form 1.1-Mid'!H21-'Form 1.1b-Mid'!F21</f>
        <v>0</v>
      </c>
      <c r="G21" s="7">
        <f>'Form 1.1-Mid'!I21-'Form 1.1b-Mid'!G21</f>
        <v>0</v>
      </c>
      <c r="H21" s="7">
        <f t="shared" si="0"/>
        <v>19.423124216097222</v>
      </c>
    </row>
    <row r="22" spans="1:8" ht="13.5" thickBot="1" x14ac:dyDescent="0.25">
      <c r="A22" s="6">
        <v>2006</v>
      </c>
      <c r="B22" s="7">
        <f>'Form 1.1-Mid'!B22-'Form 1.1b-Mid'!B22</f>
        <v>6.0822492499291911</v>
      </c>
      <c r="C22" s="7">
        <f>'Form 1.1-Mid'!D22-'Form 1.1b-Mid'!C22</f>
        <v>16.339980720998028</v>
      </c>
      <c r="D22" s="7">
        <f>'Form 1.1-Mid'!F22-'Form 1.1b-Mid'!D22</f>
        <v>0.2601033893620297</v>
      </c>
      <c r="E22" s="7">
        <f>'Form 1.1-Mid'!G22-'Form 1.1b-Mid'!E22</f>
        <v>0</v>
      </c>
      <c r="F22" s="7">
        <f>'Form 1.1-Mid'!H22-'Form 1.1b-Mid'!F22</f>
        <v>0</v>
      </c>
      <c r="G22" s="7">
        <f>'Form 1.1-Mid'!I22-'Form 1.1b-Mid'!G22</f>
        <v>0.70223858530209782</v>
      </c>
      <c r="H22" s="7">
        <f t="shared" si="0"/>
        <v>23.384571945591347</v>
      </c>
    </row>
    <row r="23" spans="1:8" ht="13.5" thickBot="1" x14ac:dyDescent="0.25">
      <c r="A23" s="6">
        <v>2007</v>
      </c>
      <c r="B23" s="7">
        <f>'Form 1.1-Mid'!B23-'Form 1.1b-Mid'!B23</f>
        <v>6.3353834312110848</v>
      </c>
      <c r="C23" s="7">
        <f>'Form 1.1-Mid'!D23-'Form 1.1b-Mid'!C23</f>
        <v>17.330948562095728</v>
      </c>
      <c r="D23" s="7">
        <f>'Form 1.1-Mid'!F23-'Form 1.1b-Mid'!D23</f>
        <v>0.28289568024320033</v>
      </c>
      <c r="E23" s="7">
        <f>'Form 1.1-Mid'!G23-'Form 1.1b-Mid'!E23</f>
        <v>0</v>
      </c>
      <c r="F23" s="7">
        <f>'Form 1.1-Mid'!H23-'Form 1.1b-Mid'!F23</f>
        <v>0</v>
      </c>
      <c r="G23" s="7">
        <f>'Form 1.1-Mid'!I23-'Form 1.1b-Mid'!G23</f>
        <v>0.18647169742428105</v>
      </c>
      <c r="H23" s="7">
        <f t="shared" si="0"/>
        <v>24.135699370974294</v>
      </c>
    </row>
    <row r="24" spans="1:8" ht="13.5" thickBot="1" x14ac:dyDescent="0.25">
      <c r="A24" s="6">
        <v>2008</v>
      </c>
      <c r="B24" s="7">
        <f>'Form 1.1-Mid'!B24-'Form 1.1b-Mid'!B24</f>
        <v>7.3386159821584442</v>
      </c>
      <c r="C24" s="7">
        <f>'Form 1.1-Mid'!D24-'Form 1.1b-Mid'!C24</f>
        <v>19.818935522913307</v>
      </c>
      <c r="D24" s="7">
        <f>'Form 1.1-Mid'!F24-'Form 1.1b-Mid'!D24</f>
        <v>0.28879771987931235</v>
      </c>
      <c r="E24" s="7">
        <f>'Form 1.1-Mid'!G24-'Form 1.1b-Mid'!E24</f>
        <v>0</v>
      </c>
      <c r="F24" s="7">
        <f>'Form 1.1-Mid'!H24-'Form 1.1b-Mid'!F24</f>
        <v>0</v>
      </c>
      <c r="G24" s="7">
        <f>'Form 1.1-Mid'!I24-'Form 1.1b-Mid'!G24</f>
        <v>0.17822368174961412</v>
      </c>
      <c r="H24" s="7">
        <f t="shared" si="0"/>
        <v>27.624572906700678</v>
      </c>
    </row>
    <row r="25" spans="1:8" ht="13.5" thickBot="1" x14ac:dyDescent="0.25">
      <c r="A25" s="6">
        <v>2009</v>
      </c>
      <c r="B25" s="7">
        <f>'Form 1.1-Mid'!B25-'Form 1.1b-Mid'!B25</f>
        <v>10.565045899887082</v>
      </c>
      <c r="C25" s="7">
        <f>'Form 1.1-Mid'!D25-'Form 1.1b-Mid'!C25</f>
        <v>28.426394829524725</v>
      </c>
      <c r="D25" s="7">
        <f>'Form 1.1-Mid'!F25-'Form 1.1b-Mid'!D25</f>
        <v>0.29672169797231618</v>
      </c>
      <c r="E25" s="7">
        <f>'Form 1.1-Mid'!G25-'Form 1.1b-Mid'!E25</f>
        <v>0</v>
      </c>
      <c r="F25" s="7">
        <f>'Form 1.1-Mid'!H25-'Form 1.1b-Mid'!F25</f>
        <v>0</v>
      </c>
      <c r="G25" s="7">
        <f>'Form 1.1-Mid'!I25-'Form 1.1b-Mid'!G25</f>
        <v>0.74125831529966035</v>
      </c>
      <c r="H25" s="7">
        <f t="shared" si="0"/>
        <v>40.029420742683783</v>
      </c>
    </row>
    <row r="26" spans="1:8" ht="13.5" thickBot="1" x14ac:dyDescent="0.25">
      <c r="A26" s="6">
        <v>2010</v>
      </c>
      <c r="B26" s="7">
        <f>'Form 1.1-Mid'!B26-'Form 1.1b-Mid'!B26</f>
        <v>16.010049377055111</v>
      </c>
      <c r="C26" s="7">
        <f>'Form 1.1-Mid'!D26-'Form 1.1b-Mid'!C26</f>
        <v>38.266310533099386</v>
      </c>
      <c r="D26" s="7">
        <f>'Form 1.1-Mid'!F26-'Form 1.1b-Mid'!D26</f>
        <v>46.563426929794332</v>
      </c>
      <c r="E26" s="7">
        <f>'Form 1.1-Mid'!G26-'Form 1.1b-Mid'!E26</f>
        <v>0</v>
      </c>
      <c r="F26" s="7">
        <f>'Form 1.1-Mid'!H26-'Form 1.1b-Mid'!F26</f>
        <v>0</v>
      </c>
      <c r="G26" s="7">
        <f>'Form 1.1-Mid'!I26-'Form 1.1b-Mid'!G26</f>
        <v>0.88857808207353628</v>
      </c>
      <c r="H26" s="7">
        <f t="shared" si="0"/>
        <v>101.72836492202237</v>
      </c>
    </row>
    <row r="27" spans="1:8" ht="13.5" thickBot="1" x14ac:dyDescent="0.25">
      <c r="A27" s="6">
        <v>2011</v>
      </c>
      <c r="B27" s="7">
        <f>'Form 1.1-Mid'!B27-'Form 1.1b-Mid'!B27</f>
        <v>23.480270769496201</v>
      </c>
      <c r="C27" s="7">
        <f>'Form 1.1-Mid'!D27-'Form 1.1b-Mid'!C27</f>
        <v>52.159729784950287</v>
      </c>
      <c r="D27" s="7">
        <f>'Form 1.1-Mid'!F27-'Form 1.1b-Mid'!D27</f>
        <v>61.034333366127157</v>
      </c>
      <c r="E27" s="7">
        <f>'Form 1.1-Mid'!G27-'Form 1.1b-Mid'!E27</f>
        <v>0</v>
      </c>
      <c r="F27" s="7">
        <f>'Form 1.1-Mid'!H27-'Form 1.1b-Mid'!F27</f>
        <v>1.8603680863179761E-2</v>
      </c>
      <c r="G27" s="7">
        <f>'Form 1.1-Mid'!I27-'Form 1.1b-Mid'!G27</f>
        <v>1.1362200331323038</v>
      </c>
      <c r="H27" s="7">
        <f t="shared" si="0"/>
        <v>137.82915763456913</v>
      </c>
    </row>
    <row r="28" spans="1:8" ht="13.5" thickBot="1" x14ac:dyDescent="0.25">
      <c r="A28" s="6">
        <v>2012</v>
      </c>
      <c r="B28" s="7">
        <f>'Form 1.1-Mid'!B28-'Form 1.1b-Mid'!B28</f>
        <v>33.353401254763412</v>
      </c>
      <c r="C28" s="7">
        <f>'Form 1.1-Mid'!D28-'Form 1.1b-Mid'!C28</f>
        <v>67.291825407773104</v>
      </c>
      <c r="D28" s="7">
        <f>'Form 1.1-Mid'!F28-'Form 1.1b-Mid'!D28</f>
        <v>69.85665397787352</v>
      </c>
      <c r="E28" s="7">
        <f>'Form 1.1-Mid'!G28-'Form 1.1b-Mid'!E28</f>
        <v>0</v>
      </c>
      <c r="F28" s="7">
        <f>'Form 1.1-Mid'!H28-'Form 1.1b-Mid'!F28</f>
        <v>2.6929401221195803E-2</v>
      </c>
      <c r="G28" s="7">
        <f>'Form 1.1-Mid'!I28-'Form 1.1b-Mid'!G28</f>
        <v>0.83229175673523059</v>
      </c>
      <c r="H28" s="7">
        <f t="shared" si="0"/>
        <v>171.36110179836646</v>
      </c>
    </row>
    <row r="29" spans="1:8" ht="13.5" thickBot="1" x14ac:dyDescent="0.25">
      <c r="A29" s="6">
        <v>2013</v>
      </c>
      <c r="B29" s="7">
        <f>'Form 1.1-Mid'!B29-'Form 1.1b-Mid'!B29</f>
        <v>48.252854903745174</v>
      </c>
      <c r="C29" s="7">
        <f>'Form 1.1-Mid'!D29-'Form 1.1b-Mid'!C29</f>
        <v>82.217738631742577</v>
      </c>
      <c r="D29" s="7">
        <f>'Form 1.1-Mid'!F29-'Form 1.1b-Mid'!D29</f>
        <v>45.339505313410427</v>
      </c>
      <c r="E29" s="7">
        <f>'Form 1.1-Mid'!G29-'Form 1.1b-Mid'!E29</f>
        <v>0</v>
      </c>
      <c r="F29" s="7">
        <f>'Form 1.1-Mid'!H29-'Form 1.1b-Mid'!F29</f>
        <v>2.2124345931388234E-2</v>
      </c>
      <c r="G29" s="7">
        <f>'Form 1.1-Mid'!I29-'Form 1.1b-Mid'!G29</f>
        <v>0.91558303298131705</v>
      </c>
      <c r="H29" s="7">
        <f t="shared" si="0"/>
        <v>176.74780622781088</v>
      </c>
    </row>
    <row r="30" spans="1:8" ht="13.5" thickBot="1" x14ac:dyDescent="0.25">
      <c r="A30" s="6">
        <v>2014</v>
      </c>
      <c r="B30" s="7">
        <f>'Form 1.1-Mid'!B30-'Form 1.1b-Mid'!B30</f>
        <v>76.537641220786099</v>
      </c>
      <c r="C30" s="7">
        <f>'Form 1.1-Mid'!D30-'Form 1.1b-Mid'!C30</f>
        <v>98.435995422174528</v>
      </c>
      <c r="D30" s="7">
        <f>'Form 1.1-Mid'!F30-'Form 1.1b-Mid'!D30</f>
        <v>48.003977595255492</v>
      </c>
      <c r="E30" s="7">
        <f>'Form 1.1-Mid'!G30-'Form 1.1b-Mid'!E30</f>
        <v>0</v>
      </c>
      <c r="F30" s="7">
        <f>'Form 1.1-Mid'!H30-'Form 1.1b-Mid'!F30</f>
        <v>2.1934875084184569E-2</v>
      </c>
      <c r="G30" s="7">
        <f>'Form 1.1-Mid'!I30-'Form 1.1b-Mid'!G30</f>
        <v>0.91384680126168405</v>
      </c>
      <c r="H30" s="7">
        <f t="shared" si="0"/>
        <v>223.91339591456199</v>
      </c>
    </row>
    <row r="31" spans="1:8" ht="13.5" thickBot="1" x14ac:dyDescent="0.25">
      <c r="A31" s="6">
        <v>2015</v>
      </c>
      <c r="B31" s="7">
        <f>'Form 1.1-Mid'!B31-'Form 1.1b-Mid'!B31</f>
        <v>86.714613949702652</v>
      </c>
      <c r="C31" s="7">
        <f>'Form 1.1-Mid'!D31-'Form 1.1b-Mid'!C31</f>
        <v>116.30054516981636</v>
      </c>
      <c r="D31" s="7">
        <f>'Form 1.1-Mid'!F31-'Form 1.1b-Mid'!D31</f>
        <v>69.879814371347038</v>
      </c>
      <c r="E31" s="7">
        <f>'Form 1.1-Mid'!G31-'Form 1.1b-Mid'!E31</f>
        <v>0</v>
      </c>
      <c r="F31" s="7">
        <f>'Form 1.1-Mid'!H31-'Form 1.1b-Mid'!F31</f>
        <v>2.1669455097139689E-2</v>
      </c>
      <c r="G31" s="7">
        <f>'Form 1.1-Mid'!I31-'Form 1.1b-Mid'!G31</f>
        <v>0.91220697630024006</v>
      </c>
      <c r="H31" s="7">
        <f t="shared" si="0"/>
        <v>273.82884992226343</v>
      </c>
    </row>
    <row r="32" spans="1:8" ht="13.5" thickBot="1" x14ac:dyDescent="0.25">
      <c r="A32" s="6">
        <v>2016</v>
      </c>
      <c r="B32" s="7">
        <f>'Form 1.1-Mid'!B32-'Form 1.1b-Mid'!B32</f>
        <v>103.12404444313324</v>
      </c>
      <c r="C32" s="7">
        <f>'Form 1.1-Mid'!D32-'Form 1.1b-Mid'!C32</f>
        <v>135.68262253592366</v>
      </c>
      <c r="D32" s="7">
        <f>'Form 1.1-Mid'!F32-'Form 1.1b-Mid'!D32</f>
        <v>75.242124659169804</v>
      </c>
      <c r="E32" s="7">
        <f>'Form 1.1-Mid'!G32-'Form 1.1b-Mid'!E32</f>
        <v>0</v>
      </c>
      <c r="F32" s="7">
        <f>'Form 1.1-Mid'!H32-'Form 1.1b-Mid'!F32</f>
        <v>2.1461912032350483E-2</v>
      </c>
      <c r="G32" s="7">
        <f>'Form 1.1-Mid'!I32-'Form 1.1b-Mid'!G32</f>
        <v>0.91060032834570848</v>
      </c>
      <c r="H32" s="7">
        <f t="shared" si="0"/>
        <v>314.98085387860476</v>
      </c>
    </row>
    <row r="33" spans="1:8" ht="14.1" customHeight="1" thickBot="1" x14ac:dyDescent="0.25">
      <c r="A33" s="6">
        <v>2017</v>
      </c>
      <c r="B33" s="7">
        <f>'Form 1.1-Mid'!B33-'Form 1.1b-Mid'!B33</f>
        <v>102.46266809532244</v>
      </c>
      <c r="C33" s="7">
        <f>'Form 1.1-Mid'!D33-'Form 1.1b-Mid'!C33</f>
        <v>147.0850267395208</v>
      </c>
      <c r="D33" s="7">
        <f>'Form 1.1-Mid'!F33-'Form 1.1b-Mid'!D33</f>
        <v>74.534367436043794</v>
      </c>
      <c r="E33" s="7">
        <f>'Form 1.1-Mid'!G33-'Form 1.1b-Mid'!E33</f>
        <v>0</v>
      </c>
      <c r="F33" s="7">
        <f>'Form 1.1-Mid'!H33-'Form 1.1b-Mid'!F33</f>
        <v>2.1256723858755322E-2</v>
      </c>
      <c r="G33" s="7">
        <f>'Form 1.1-Mid'!I33-'Form 1.1b-Mid'!G33</f>
        <v>0.90904390514788247</v>
      </c>
      <c r="H33" s="7">
        <f t="shared" si="0"/>
        <v>325.01236289989367</v>
      </c>
    </row>
    <row r="34" spans="1:8" ht="13.5" thickBot="1" x14ac:dyDescent="0.25">
      <c r="A34" s="6">
        <v>2018</v>
      </c>
      <c r="B34" s="7">
        <f>'Form 1.1-Mid'!B34-'Form 1.1b-Mid'!B34</f>
        <v>102.15074990038738</v>
      </c>
      <c r="C34" s="7">
        <f>'Form 1.1-Mid'!D34-'Form 1.1b-Mid'!C34</f>
        <v>162.40639632149396</v>
      </c>
      <c r="D34" s="7">
        <f>'Form 1.1-Mid'!F34-'Form 1.1b-Mid'!D34</f>
        <v>73.878176436072863</v>
      </c>
      <c r="E34" s="7">
        <f>'Form 1.1-Mid'!G34-'Form 1.1b-Mid'!E34</f>
        <v>0</v>
      </c>
      <c r="F34" s="7">
        <f>'Form 1.1-Mid'!H34-'Form 1.1b-Mid'!F34</f>
        <v>2.1056837117612304E-2</v>
      </c>
      <c r="G34" s="7">
        <f>'Form 1.1-Mid'!I34-'Form 1.1b-Mid'!G34</f>
        <v>0.90768430128696309</v>
      </c>
      <c r="H34" s="7">
        <f t="shared" si="0"/>
        <v>339.36406379635878</v>
      </c>
    </row>
    <row r="35" spans="1:8" ht="13.5" thickBot="1" x14ac:dyDescent="0.25">
      <c r="A35" s="6">
        <v>2019</v>
      </c>
      <c r="B35" s="7">
        <f>'Form 1.1-Mid'!B35-'Form 1.1b-Mid'!B35</f>
        <v>101.98460790332865</v>
      </c>
      <c r="C35" s="7">
        <f>'Form 1.1-Mid'!D35-'Form 1.1b-Mid'!C35</f>
        <v>182.35178114039991</v>
      </c>
      <c r="D35" s="7">
        <f>'Form 1.1-Mid'!F35-'Form 1.1b-Mid'!D35</f>
        <v>73.160321333054981</v>
      </c>
      <c r="E35" s="7">
        <f>'Form 1.1-Mid'!G35-'Form 1.1b-Mid'!E35</f>
        <v>0</v>
      </c>
      <c r="F35" s="7">
        <f>'Form 1.1-Mid'!H35-'Form 1.1b-Mid'!F35</f>
        <v>2.0861027832552281E-2</v>
      </c>
      <c r="G35" s="7">
        <f>'Form 1.1-Mid'!I35-'Form 1.1b-Mid'!G35</f>
        <v>0.90641715219067009</v>
      </c>
      <c r="H35" s="7">
        <f t="shared" si="0"/>
        <v>358.42398855680676</v>
      </c>
    </row>
    <row r="36" spans="1:8" ht="13.5" thickBot="1" x14ac:dyDescent="0.25">
      <c r="A36" s="6">
        <v>2020</v>
      </c>
      <c r="B36" s="7">
        <f>'Form 1.1-Mid'!B36-'Form 1.1b-Mid'!B36</f>
        <v>114.87204354555433</v>
      </c>
      <c r="C36" s="7">
        <f>'Form 1.1-Mid'!D36-'Form 1.1b-Mid'!C36</f>
        <v>206.81266796216642</v>
      </c>
      <c r="D36" s="7">
        <f>'Form 1.1-Mid'!F36-'Form 1.1b-Mid'!D36</f>
        <v>72.391445429883333</v>
      </c>
      <c r="E36" s="7">
        <f>'Form 1.1-Mid'!G36-'Form 1.1b-Mid'!E36</f>
        <v>0</v>
      </c>
      <c r="F36" s="7">
        <f>'Form 1.1-Mid'!H36-'Form 1.1b-Mid'!F36</f>
        <v>2.0668278972721055E-2</v>
      </c>
      <c r="G36" s="7">
        <f>'Form 1.1-Mid'!I36-'Form 1.1b-Mid'!G36</f>
        <v>0.90526942020403567</v>
      </c>
      <c r="H36" s="7">
        <f t="shared" si="0"/>
        <v>395.00209463678084</v>
      </c>
    </row>
    <row r="37" spans="1:8" ht="13.5" thickBot="1" x14ac:dyDescent="0.25">
      <c r="A37" s="6">
        <v>2021</v>
      </c>
      <c r="B37" s="7">
        <f>'Form 1.1-Mid'!B37-'Form 1.1b-Mid'!B37</f>
        <v>134.07043071245062</v>
      </c>
      <c r="C37" s="7">
        <f>'Form 1.1-Mid'!D37-'Form 1.1b-Mid'!C37</f>
        <v>235.13793296063523</v>
      </c>
      <c r="D37" s="7">
        <f>'Form 1.1-Mid'!F37-'Form 1.1b-Mid'!D37</f>
        <v>71.643951848964662</v>
      </c>
      <c r="E37" s="7">
        <f>'Form 1.1-Mid'!G37-'Form 1.1b-Mid'!E37</f>
        <v>0</v>
      </c>
      <c r="F37" s="7">
        <f>'Form 1.1-Mid'!H37-'Form 1.1b-Mid'!F37</f>
        <v>2.0476021477406903E-2</v>
      </c>
      <c r="G37" s="7">
        <f>'Form 1.1-Mid'!I37-'Form 1.1b-Mid'!G37</f>
        <v>0.90407154167064618</v>
      </c>
      <c r="H37" s="7">
        <f t="shared" si="0"/>
        <v>441.77686308519856</v>
      </c>
    </row>
    <row r="38" spans="1:8" ht="13.5" thickBot="1" x14ac:dyDescent="0.25">
      <c r="A38" s="6">
        <v>2022</v>
      </c>
      <c r="B38" s="7">
        <f>'Form 1.1-Mid'!B38-'Form 1.1b-Mid'!B38</f>
        <v>161.21563464279461</v>
      </c>
      <c r="C38" s="7">
        <f>'Form 1.1-Mid'!D38-'Form 1.1b-Mid'!C38</f>
        <v>267.10233192063515</v>
      </c>
      <c r="D38" s="7">
        <f>'Form 1.1-Mid'!F38-'Form 1.1b-Mid'!D38</f>
        <v>70.911758103148259</v>
      </c>
      <c r="E38" s="7">
        <f>'Form 1.1-Mid'!G38-'Form 1.1b-Mid'!E38</f>
        <v>0</v>
      </c>
      <c r="F38" s="7">
        <f>'Form 1.1-Mid'!H38-'Form 1.1b-Mid'!F38</f>
        <v>2.0286148764625977E-2</v>
      </c>
      <c r="G38" s="7">
        <f>'Form 1.1-Mid'!I38-'Form 1.1b-Mid'!G38</f>
        <v>0.90291312396902867</v>
      </c>
      <c r="H38" s="7">
        <f t="shared" si="0"/>
        <v>500.15292393931168</v>
      </c>
    </row>
    <row r="39" spans="1:8" ht="14.1" customHeight="1" thickBot="1" x14ac:dyDescent="0.25">
      <c r="A39" s="6">
        <v>2023</v>
      </c>
      <c r="B39" s="7">
        <f>'Form 1.1-Mid'!B39-'Form 1.1b-Mid'!B39</f>
        <v>198.24984763102111</v>
      </c>
      <c r="C39" s="7">
        <f>'Form 1.1-Mid'!D39-'Form 1.1b-Mid'!C39</f>
        <v>302.93813784628946</v>
      </c>
      <c r="D39" s="7">
        <f>'Form 1.1-Mid'!F39-'Form 1.1b-Mid'!D39</f>
        <v>70.164282649509005</v>
      </c>
      <c r="E39" s="7">
        <f>'Form 1.1-Mid'!G39-'Form 1.1b-Mid'!E39</f>
        <v>0</v>
      </c>
      <c r="F39" s="7">
        <f>'Form 1.1-Mid'!H39-'Form 1.1b-Mid'!F39</f>
        <v>2.0096608707035557E-2</v>
      </c>
      <c r="G39" s="7">
        <f>'Form 1.1-Mid'!I39-'Form 1.1b-Mid'!G39</f>
        <v>0.90169784810473175</v>
      </c>
      <c r="H39" s="7">
        <f t="shared" si="0"/>
        <v>572.27406258363135</v>
      </c>
    </row>
    <row r="40" spans="1:8" ht="13.5" thickBot="1" x14ac:dyDescent="0.25">
      <c r="A40" s="6">
        <v>2024</v>
      </c>
      <c r="B40" s="7">
        <f>'Form 1.1-Mid'!B40-'Form 1.1b-Mid'!B40</f>
        <v>247.37456165977892</v>
      </c>
      <c r="C40" s="7">
        <f>'Form 1.1-Mid'!D40-'Form 1.1b-Mid'!C40</f>
        <v>341.59993355859024</v>
      </c>
      <c r="D40" s="7">
        <f>'Form 1.1-Mid'!F40-'Form 1.1b-Mid'!D40</f>
        <v>69.439431322941346</v>
      </c>
      <c r="E40" s="7">
        <f>'Form 1.1-Mid'!G40-'Form 1.1b-Mid'!E40</f>
        <v>0</v>
      </c>
      <c r="F40" s="7">
        <f>'Form 1.1-Mid'!H40-'Form 1.1b-Mid'!F40</f>
        <v>1.9907795043991428E-2</v>
      </c>
      <c r="G40" s="7">
        <f>'Form 1.1-Mid'!I40-'Form 1.1b-Mid'!G40</f>
        <v>0.90044987370561103</v>
      </c>
      <c r="H40" s="7">
        <f t="shared" si="0"/>
        <v>659.3342842100601</v>
      </c>
    </row>
    <row r="41" spans="1:8" ht="13.5" thickBot="1" x14ac:dyDescent="0.25">
      <c r="A41" s="6">
        <v>2025</v>
      </c>
      <c r="B41" s="7">
        <f>'Form 1.1-Mid'!B41-'Form 1.1b-Mid'!B41</f>
        <v>310.45389028105092</v>
      </c>
      <c r="C41" s="7">
        <f>'Form 1.1-Mid'!D41-'Form 1.1b-Mid'!C41</f>
        <v>380.90828389820672</v>
      </c>
      <c r="D41" s="7">
        <f>'Form 1.1-Mid'!F41-'Form 1.1b-Mid'!D41</f>
        <v>68.728441515106624</v>
      </c>
      <c r="E41" s="7">
        <f>'Form 1.1-Mid'!G41-'Form 1.1b-Mid'!E41</f>
        <v>0</v>
      </c>
      <c r="F41" s="7">
        <f>'Form 1.1-Mid'!H41-'Form 1.1b-Mid'!F41</f>
        <v>1.9719726829862338E-2</v>
      </c>
      <c r="G41" s="7">
        <f>'Form 1.1-Mid'!I41-'Form 1.1b-Mid'!G41</f>
        <v>0.89916835603321488</v>
      </c>
      <c r="H41" s="7">
        <f t="shared" si="0"/>
        <v>761.00950377722734</v>
      </c>
    </row>
    <row r="42" spans="1:8" ht="13.5" thickBot="1" x14ac:dyDescent="0.25">
      <c r="A42" s="6">
        <v>2026</v>
      </c>
      <c r="B42" s="7">
        <f>'Form 1.1-Mid'!B42-'Form 1.1b-Mid'!B42</f>
        <v>390.43317424469387</v>
      </c>
      <c r="C42" s="7">
        <f>'Form 1.1-Mid'!D42-'Form 1.1b-Mid'!C42</f>
        <v>421.89520161473047</v>
      </c>
      <c r="D42" s="7">
        <f>'Form 1.1-Mid'!F42-'Form 1.1b-Mid'!D42</f>
        <v>68.01612906279388</v>
      </c>
      <c r="E42" s="7">
        <f>'Form 1.1-Mid'!G42-'Form 1.1b-Mid'!E42</f>
        <v>0</v>
      </c>
      <c r="F42" s="7">
        <f>'Form 1.1-Mid'!H42-'Form 1.1b-Mid'!F42</f>
        <v>1.9533252300561799E-2</v>
      </c>
      <c r="G42" s="7">
        <f>'Form 1.1-Mid'!I42-'Form 1.1b-Mid'!G42</f>
        <v>0.89789429728921277</v>
      </c>
      <c r="H42" s="7">
        <f t="shared" si="0"/>
        <v>881.261932471808</v>
      </c>
    </row>
  </sheetData>
  <mergeCells count="3">
    <mergeCell ref="A1:H1"/>
    <mergeCell ref="A3:H3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9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3" width="20" style="1" bestFit="1" customWidth="1"/>
    <col min="4" max="4" width="22.85546875" style="1" bestFit="1" customWidth="1"/>
    <col min="5" max="7" width="25.7109375" style="1" bestFit="1" customWidth="1"/>
    <col min="8" max="16384" width="9.140625" style="1"/>
  </cols>
  <sheetData>
    <row r="1" spans="1:11" ht="15.95" customHeight="1" x14ac:dyDescent="0.25">
      <c r="A1" s="18" t="s">
        <v>76</v>
      </c>
      <c r="B1" s="18"/>
      <c r="C1" s="18"/>
      <c r="D1" s="18"/>
      <c r="E1" s="18"/>
      <c r="F1" s="18"/>
      <c r="G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57</v>
      </c>
      <c r="B3" s="18"/>
      <c r="C3" s="18"/>
      <c r="D3" s="18"/>
      <c r="E3" s="18"/>
      <c r="F3" s="18"/>
      <c r="G3" s="18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64</v>
      </c>
      <c r="C5" s="5" t="s">
        <v>65</v>
      </c>
      <c r="D5" s="5" t="s">
        <v>66</v>
      </c>
      <c r="E5" s="5" t="s">
        <v>67</v>
      </c>
      <c r="F5" s="5" t="s">
        <v>68</v>
      </c>
      <c r="G5" s="5" t="s">
        <v>69</v>
      </c>
    </row>
    <row r="6" spans="1:11" ht="13.5" thickBot="1" x14ac:dyDescent="0.25">
      <c r="A6" s="6">
        <v>1990</v>
      </c>
      <c r="B6" s="7">
        <v>593154.1366055361</v>
      </c>
      <c r="C6" s="16">
        <v>2.6645530102017418</v>
      </c>
      <c r="D6" s="17">
        <v>1580490.6402058965</v>
      </c>
      <c r="E6" s="7">
        <v>48386.345257013469</v>
      </c>
      <c r="F6" s="7">
        <v>2919.5418998060532</v>
      </c>
      <c r="G6" s="16">
        <v>266.66690094999996</v>
      </c>
    </row>
    <row r="7" spans="1:11" ht="13.5" thickBot="1" x14ac:dyDescent="0.25">
      <c r="A7" s="6">
        <v>1991</v>
      </c>
      <c r="B7" s="7">
        <v>610842.06623244786</v>
      </c>
      <c r="C7" s="16">
        <v>2.6759043843065142</v>
      </c>
      <c r="D7" s="17">
        <v>1634554.9631502575</v>
      </c>
      <c r="E7" s="7">
        <v>49392.543510930598</v>
      </c>
      <c r="F7" s="7">
        <v>3071.0481578079534</v>
      </c>
      <c r="G7" s="16">
        <v>273.44112698999999</v>
      </c>
    </row>
    <row r="8" spans="1:11" ht="13.5" thickBot="1" x14ac:dyDescent="0.25">
      <c r="A8" s="6">
        <v>1992</v>
      </c>
      <c r="B8" s="7">
        <v>621614.86346396583</v>
      </c>
      <c r="C8" s="16">
        <v>2.6787456914140551</v>
      </c>
      <c r="D8" s="17">
        <v>1665148.1372230346</v>
      </c>
      <c r="E8" s="7">
        <v>50987.494660603057</v>
      </c>
      <c r="F8" s="7">
        <v>3077.1096082431695</v>
      </c>
      <c r="G8" s="16">
        <v>280.59144889999993</v>
      </c>
    </row>
    <row r="9" spans="1:11" ht="13.5" thickBot="1" x14ac:dyDescent="0.25">
      <c r="A9" s="6">
        <v>1993</v>
      </c>
      <c r="B9" s="7">
        <v>630733.66812409565</v>
      </c>
      <c r="C9" s="16">
        <v>2.6831434302764436</v>
      </c>
      <c r="D9" s="17">
        <v>1692348.89788133</v>
      </c>
      <c r="E9" s="7">
        <v>50956.502370542941</v>
      </c>
      <c r="F9" s="7">
        <v>3031.983495542117</v>
      </c>
      <c r="G9" s="16">
        <v>284.93424332000006</v>
      </c>
    </row>
    <row r="10" spans="1:11" ht="13.5" thickBot="1" x14ac:dyDescent="0.25">
      <c r="A10" s="6">
        <v>1994</v>
      </c>
      <c r="B10" s="7">
        <v>639856.52911370213</v>
      </c>
      <c r="C10" s="16">
        <v>2.6666443796501906</v>
      </c>
      <c r="D10" s="17">
        <v>1706269.8171435324</v>
      </c>
      <c r="E10" s="7">
        <v>52033.900579749432</v>
      </c>
      <c r="F10" s="7">
        <v>3215.7313202337391</v>
      </c>
      <c r="G10" s="16">
        <v>290.18032497000002</v>
      </c>
    </row>
    <row r="11" spans="1:11" ht="13.5" thickBot="1" x14ac:dyDescent="0.25">
      <c r="A11" s="6">
        <v>1995</v>
      </c>
      <c r="B11" s="7">
        <v>648386.81080783252</v>
      </c>
      <c r="C11" s="16">
        <v>2.6492916796414092</v>
      </c>
      <c r="D11" s="17">
        <v>1717765.7830624192</v>
      </c>
      <c r="E11" s="7">
        <v>53551.512520383461</v>
      </c>
      <c r="F11" s="7">
        <v>3611.8803233398444</v>
      </c>
      <c r="G11" s="16">
        <v>294.95410459999999</v>
      </c>
    </row>
    <row r="12" spans="1:11" ht="13.5" thickBot="1" x14ac:dyDescent="0.25">
      <c r="A12" s="6">
        <v>1996</v>
      </c>
      <c r="B12" s="7">
        <v>655187.99372992781</v>
      </c>
      <c r="C12" s="16">
        <v>2.650917833679455</v>
      </c>
      <c r="D12" s="17">
        <v>1736849.5369913287</v>
      </c>
      <c r="E12" s="7">
        <v>54945.20816838793</v>
      </c>
      <c r="F12" s="7">
        <v>3688.0231041690708</v>
      </c>
      <c r="G12" s="16">
        <v>299.06731181000004</v>
      </c>
    </row>
    <row r="13" spans="1:11" ht="13.5" thickBot="1" x14ac:dyDescent="0.25">
      <c r="A13" s="6">
        <v>1997</v>
      </c>
      <c r="B13" s="7">
        <v>658821.60649728286</v>
      </c>
      <c r="C13" s="16">
        <v>2.6751550322574698</v>
      </c>
      <c r="D13" s="17">
        <v>1762449.9359811568</v>
      </c>
      <c r="E13" s="7">
        <v>57240.305276134386</v>
      </c>
      <c r="F13" s="7">
        <v>3784.1028081819827</v>
      </c>
      <c r="G13" s="16">
        <v>302.69816961999999</v>
      </c>
    </row>
    <row r="14" spans="1:11" ht="13.5" thickBot="1" x14ac:dyDescent="0.25">
      <c r="A14" s="6">
        <v>1998</v>
      </c>
      <c r="B14" s="7">
        <v>665780.50746467477</v>
      </c>
      <c r="C14" s="16">
        <v>2.6839199952267965</v>
      </c>
      <c r="D14" s="17">
        <v>1786901.6164166841</v>
      </c>
      <c r="E14" s="7">
        <v>61216.323820642938</v>
      </c>
      <c r="F14" s="7">
        <v>4055.5698129742195</v>
      </c>
      <c r="G14" s="16">
        <v>310.28065078000003</v>
      </c>
    </row>
    <row r="15" spans="1:11" ht="13.5" thickBot="1" x14ac:dyDescent="0.25">
      <c r="A15" s="6">
        <v>1999</v>
      </c>
      <c r="B15" s="7">
        <v>676220.19070560404</v>
      </c>
      <c r="C15" s="16">
        <v>2.7207127542956426</v>
      </c>
      <c r="D15" s="17">
        <v>1839800.8975649686</v>
      </c>
      <c r="E15" s="7">
        <v>64226.308338883908</v>
      </c>
      <c r="F15" s="7">
        <v>4605.8161520093008</v>
      </c>
      <c r="G15" s="16">
        <v>318.45646427000003</v>
      </c>
    </row>
    <row r="16" spans="1:11" ht="13.5" thickBot="1" x14ac:dyDescent="0.25">
      <c r="A16" s="6">
        <v>2000</v>
      </c>
      <c r="B16" s="7">
        <v>681153.64454800705</v>
      </c>
      <c r="C16" s="16">
        <v>2.7593148422231728</v>
      </c>
      <c r="D16" s="17">
        <v>1879517.3612357231</v>
      </c>
      <c r="E16" s="7">
        <v>68436.043242958796</v>
      </c>
      <c r="F16" s="7">
        <v>5417.7008410900371</v>
      </c>
      <c r="G16" s="16">
        <v>327.73502394000002</v>
      </c>
    </row>
    <row r="17" spans="1:7" ht="13.5" thickBot="1" x14ac:dyDescent="0.25">
      <c r="A17" s="6">
        <v>2001</v>
      </c>
      <c r="B17" s="7">
        <v>699881.66643329326</v>
      </c>
      <c r="C17" s="16">
        <v>2.7663724505115228</v>
      </c>
      <c r="D17" s="17">
        <v>1936133.3606391577</v>
      </c>
      <c r="E17" s="7">
        <v>72119.017249301483</v>
      </c>
      <c r="F17" s="7">
        <v>4985.7170304535657</v>
      </c>
      <c r="G17" s="16">
        <v>337.30238302000004</v>
      </c>
    </row>
    <row r="18" spans="1:7" ht="13.5" thickBot="1" x14ac:dyDescent="0.25">
      <c r="A18" s="6">
        <v>2002</v>
      </c>
      <c r="B18" s="7">
        <v>710182.91501000745</v>
      </c>
      <c r="C18" s="16">
        <v>2.7903269521435843</v>
      </c>
      <c r="D18" s="17">
        <v>1981642.5287043203</v>
      </c>
      <c r="E18" s="7">
        <v>74629.555773598971</v>
      </c>
      <c r="F18" s="7">
        <v>5087.4774607554573</v>
      </c>
      <c r="G18" s="16">
        <v>346.77622466999992</v>
      </c>
    </row>
    <row r="19" spans="1:7" ht="13.5" thickBot="1" x14ac:dyDescent="0.25">
      <c r="A19" s="6">
        <v>2003</v>
      </c>
      <c r="B19" s="7">
        <v>724460.62332106661</v>
      </c>
      <c r="C19" s="16">
        <v>2.7984335875428044</v>
      </c>
      <c r="D19" s="17">
        <v>2027354.9411538688</v>
      </c>
      <c r="E19" s="7">
        <v>77874.723877126642</v>
      </c>
      <c r="F19" s="7">
        <v>5550.7479805189951</v>
      </c>
      <c r="G19" s="16">
        <v>354.75284895999994</v>
      </c>
    </row>
    <row r="20" spans="1:7" ht="13.5" thickBot="1" x14ac:dyDescent="0.25">
      <c r="A20" s="6">
        <v>2004</v>
      </c>
      <c r="B20" s="7">
        <v>737190.44286162895</v>
      </c>
      <c r="C20" s="16">
        <v>2.8000768678541093</v>
      </c>
      <c r="D20" s="17">
        <v>2064189.9062599738</v>
      </c>
      <c r="E20" s="7">
        <v>81222.516926181532</v>
      </c>
      <c r="F20" s="7">
        <v>5814.0376180891899</v>
      </c>
      <c r="G20" s="16">
        <v>366.35760182999996</v>
      </c>
    </row>
    <row r="21" spans="1:7" ht="13.5" thickBot="1" x14ac:dyDescent="0.25">
      <c r="A21" s="6">
        <v>2005</v>
      </c>
      <c r="B21" s="7">
        <v>751220.20008502598</v>
      </c>
      <c r="C21" s="16">
        <v>2.7857215400402442</v>
      </c>
      <c r="D21" s="17">
        <v>2092690.2926901991</v>
      </c>
      <c r="E21" s="7">
        <v>82684.783659145978</v>
      </c>
      <c r="F21" s="7">
        <v>6391.1735362130121</v>
      </c>
      <c r="G21" s="16">
        <v>375.41778739000006</v>
      </c>
    </row>
    <row r="22" spans="1:7" ht="13.5" thickBot="1" x14ac:dyDescent="0.25">
      <c r="A22" s="6">
        <v>2006</v>
      </c>
      <c r="B22" s="7">
        <v>766704.91333082039</v>
      </c>
      <c r="C22" s="16">
        <v>2.7628275573667911</v>
      </c>
      <c r="D22" s="17">
        <v>2118273.4629189079</v>
      </c>
      <c r="E22" s="7">
        <v>84982.405361421159</v>
      </c>
      <c r="F22" s="7">
        <v>6798.148463551699</v>
      </c>
      <c r="G22" s="16">
        <v>382.82870772999996</v>
      </c>
    </row>
    <row r="23" spans="1:7" ht="13.5" thickBot="1" x14ac:dyDescent="0.25">
      <c r="A23" s="6">
        <v>2007</v>
      </c>
      <c r="B23" s="7">
        <v>779328.32914209203</v>
      </c>
      <c r="C23" s="16">
        <v>2.7505197821593974</v>
      </c>
      <c r="D23" s="17">
        <v>2143557.986102554</v>
      </c>
      <c r="E23" s="7">
        <v>86931.89137838743</v>
      </c>
      <c r="F23" s="7">
        <v>7155.484710249696</v>
      </c>
      <c r="G23" s="16">
        <v>394.57637636999999</v>
      </c>
    </row>
    <row r="24" spans="1:7" ht="13.5" thickBot="1" x14ac:dyDescent="0.25">
      <c r="A24" s="6">
        <v>2008</v>
      </c>
      <c r="B24" s="7">
        <v>785021.2140428304</v>
      </c>
      <c r="C24" s="16">
        <v>2.7556200118555538</v>
      </c>
      <c r="D24" s="17">
        <v>2163220.1671475656</v>
      </c>
      <c r="E24" s="7">
        <v>86106.645156821673</v>
      </c>
      <c r="F24" s="7">
        <v>7301.9559425885882</v>
      </c>
      <c r="G24" s="16">
        <v>400.41906217999991</v>
      </c>
    </row>
    <row r="25" spans="1:7" ht="13.5" thickBot="1" x14ac:dyDescent="0.25">
      <c r="A25" s="6">
        <v>2009</v>
      </c>
      <c r="B25" s="7">
        <v>786651.83874397934</v>
      </c>
      <c r="C25" s="16">
        <v>2.7698027632224975</v>
      </c>
      <c r="D25" s="17">
        <v>2178870.4366471325</v>
      </c>
      <c r="E25" s="7">
        <v>84868.473791930024</v>
      </c>
      <c r="F25" s="7">
        <v>7079.5018564169259</v>
      </c>
      <c r="G25" s="16">
        <v>407.48355696000004</v>
      </c>
    </row>
    <row r="26" spans="1:7" ht="13.5" thickBot="1" x14ac:dyDescent="0.25">
      <c r="A26" s="6">
        <v>2010</v>
      </c>
      <c r="B26" s="7">
        <v>786104.51333867142</v>
      </c>
      <c r="C26" s="16">
        <v>2.7959333619838675</v>
      </c>
      <c r="D26" s="17">
        <v>2197895.8348496836</v>
      </c>
      <c r="E26" s="7">
        <v>85283.299200913418</v>
      </c>
      <c r="F26" s="7">
        <v>6583.0456066072147</v>
      </c>
      <c r="G26" s="16">
        <v>409.90179559000006</v>
      </c>
    </row>
    <row r="27" spans="1:7" ht="13.5" thickBot="1" x14ac:dyDescent="0.25">
      <c r="A27" s="6">
        <v>2011</v>
      </c>
      <c r="B27" s="7">
        <v>788298.84240420314</v>
      </c>
      <c r="C27" s="16">
        <v>2.8103717942453623</v>
      </c>
      <c r="D27" s="17">
        <v>2215412.8321290426</v>
      </c>
      <c r="E27" s="7">
        <v>88106.432695050418</v>
      </c>
      <c r="F27" s="7">
        <v>6548.4691477351498</v>
      </c>
      <c r="G27" s="16">
        <v>412.43283631000003</v>
      </c>
    </row>
    <row r="28" spans="1:7" ht="13.5" thickBot="1" x14ac:dyDescent="0.25">
      <c r="A28" s="6">
        <v>2012</v>
      </c>
      <c r="B28" s="7">
        <v>788561.19435771648</v>
      </c>
      <c r="C28" s="16">
        <v>2.8254687577315329</v>
      </c>
      <c r="D28" s="17">
        <v>2228055.0182171911</v>
      </c>
      <c r="E28" s="7">
        <v>91031.397489667172</v>
      </c>
      <c r="F28" s="7">
        <v>6706.2511191951262</v>
      </c>
      <c r="G28" s="16">
        <v>413.63582095000004</v>
      </c>
    </row>
    <row r="29" spans="1:7" ht="13.5" thickBot="1" x14ac:dyDescent="0.25">
      <c r="A29" s="6">
        <v>2013</v>
      </c>
      <c r="B29" s="7">
        <v>790042.67565173167</v>
      </c>
      <c r="C29" s="16">
        <v>2.8411028715177196</v>
      </c>
      <c r="D29" s="17">
        <v>2244592.5144156772</v>
      </c>
      <c r="E29" s="7">
        <v>93061.414726709379</v>
      </c>
      <c r="F29" s="7">
        <v>6804.0391026909892</v>
      </c>
      <c r="G29" s="16">
        <v>419.35053930606301</v>
      </c>
    </row>
    <row r="30" spans="1:7" ht="13.5" thickBot="1" x14ac:dyDescent="0.25">
      <c r="A30" s="6">
        <v>2014</v>
      </c>
      <c r="B30" s="7">
        <v>795371.38869378797</v>
      </c>
      <c r="C30" s="16">
        <v>2.8667120186235331</v>
      </c>
      <c r="D30" s="17">
        <v>2280100.7192377718</v>
      </c>
      <c r="E30" s="7">
        <v>95134.522747897267</v>
      </c>
      <c r="F30" s="7">
        <v>7601.2151688882022</v>
      </c>
      <c r="G30" s="16">
        <v>426.26109736913759</v>
      </c>
    </row>
    <row r="31" spans="1:7" ht="13.5" thickBot="1" x14ac:dyDescent="0.25">
      <c r="A31" s="6">
        <v>2015</v>
      </c>
      <c r="B31" s="7">
        <v>807577.29632886895</v>
      </c>
      <c r="C31" s="16">
        <v>2.85327500035726</v>
      </c>
      <c r="D31" s="17">
        <v>2304240.1104712687</v>
      </c>
      <c r="E31" s="7">
        <v>99434.746730845756</v>
      </c>
      <c r="F31" s="7">
        <v>7813.9475403970455</v>
      </c>
      <c r="G31" s="16">
        <v>433.19813660352952</v>
      </c>
    </row>
    <row r="32" spans="1:7" ht="13.5" thickBot="1" x14ac:dyDescent="0.25">
      <c r="A32" s="6">
        <v>2016</v>
      </c>
      <c r="B32" s="7">
        <v>826361.0380532993</v>
      </c>
      <c r="C32" s="16">
        <v>2.8197070845730732</v>
      </c>
      <c r="D32" s="17">
        <v>2330096.0734140468</v>
      </c>
      <c r="E32" s="7">
        <v>103617.71830689137</v>
      </c>
      <c r="F32" s="7">
        <v>8043.465435451656</v>
      </c>
      <c r="G32" s="16">
        <v>440.0870615329178</v>
      </c>
    </row>
    <row r="33" spans="1:7" ht="13.5" thickBot="1" x14ac:dyDescent="0.25">
      <c r="A33" s="6">
        <v>2017</v>
      </c>
      <c r="B33" s="7">
        <v>842474.39022193209</v>
      </c>
      <c r="C33" s="16">
        <v>2.7987777961702998</v>
      </c>
      <c r="D33" s="17">
        <v>2357898.6171952561</v>
      </c>
      <c r="E33" s="7">
        <v>107537.67446481058</v>
      </c>
      <c r="F33" s="7">
        <v>8282.1300002039443</v>
      </c>
      <c r="G33" s="16">
        <v>447.86793443666096</v>
      </c>
    </row>
    <row r="34" spans="1:7" ht="13.5" thickBot="1" x14ac:dyDescent="0.25">
      <c r="A34" s="6">
        <v>2018</v>
      </c>
      <c r="B34" s="7">
        <v>855065.14826790034</v>
      </c>
      <c r="C34" s="16">
        <v>2.7911914918823046</v>
      </c>
      <c r="D34" s="17">
        <v>2386650.5668504448</v>
      </c>
      <c r="E34" s="7">
        <v>111133.87473172505</v>
      </c>
      <c r="F34" s="7">
        <v>8516.8486024608192</v>
      </c>
      <c r="G34" s="16">
        <v>456.01933892300985</v>
      </c>
    </row>
    <row r="35" spans="1:7" ht="13.5" thickBot="1" x14ac:dyDescent="0.25">
      <c r="A35" s="6">
        <v>2019</v>
      </c>
      <c r="B35" s="7">
        <v>866577.90357080847</v>
      </c>
      <c r="C35" s="16">
        <v>2.787984481961248</v>
      </c>
      <c r="D35" s="17">
        <v>2416005.7475659247</v>
      </c>
      <c r="E35" s="7">
        <v>113673.48588264531</v>
      </c>
      <c r="F35" s="7">
        <v>8721.14902002905</v>
      </c>
      <c r="G35" s="16">
        <v>464.00114973858268</v>
      </c>
    </row>
    <row r="36" spans="1:7" ht="13.5" thickBot="1" x14ac:dyDescent="0.25">
      <c r="A36" s="6">
        <v>2020</v>
      </c>
      <c r="B36" s="7">
        <v>877791.11475973541</v>
      </c>
      <c r="C36" s="16">
        <v>2.7858628251582793</v>
      </c>
      <c r="D36" s="17">
        <v>2445405.634863392</v>
      </c>
      <c r="E36" s="7">
        <v>116457.05838157874</v>
      </c>
      <c r="F36" s="7">
        <v>8921.9646819452155</v>
      </c>
      <c r="G36" s="16">
        <v>471.69996134463941</v>
      </c>
    </row>
    <row r="37" spans="1:7" ht="13.5" thickBot="1" x14ac:dyDescent="0.25">
      <c r="A37" s="6">
        <v>2021</v>
      </c>
      <c r="B37" s="7">
        <v>888220.62853770854</v>
      </c>
      <c r="C37" s="16">
        <v>2.7868677144082596</v>
      </c>
      <c r="D37" s="17">
        <v>2475353.3929431518</v>
      </c>
      <c r="E37" s="7">
        <v>119537.89174995494</v>
      </c>
      <c r="F37" s="7">
        <v>9138.5250415373885</v>
      </c>
      <c r="G37" s="16">
        <v>479.1020030840258</v>
      </c>
    </row>
    <row r="38" spans="1:7" ht="13.5" thickBot="1" x14ac:dyDescent="0.25">
      <c r="A38" s="6">
        <v>2022</v>
      </c>
      <c r="B38" s="7">
        <v>898775.62269513914</v>
      </c>
      <c r="C38" s="16">
        <v>2.7878909956650699</v>
      </c>
      <c r="D38" s="17">
        <v>2505688.4656350445</v>
      </c>
      <c r="E38" s="7">
        <v>122765.31042795867</v>
      </c>
      <c r="F38" s="7">
        <v>9373.0051982303012</v>
      </c>
      <c r="G38" s="16">
        <v>486.38817263621991</v>
      </c>
    </row>
    <row r="39" spans="1:7" ht="13.5" thickBot="1" x14ac:dyDescent="0.25">
      <c r="A39" s="6">
        <v>2023</v>
      </c>
      <c r="B39" s="7">
        <v>909453.26816347078</v>
      </c>
      <c r="C39" s="16">
        <v>2.7887921154179089</v>
      </c>
      <c r="D39" s="17">
        <v>2536276.1035953364</v>
      </c>
      <c r="E39" s="7">
        <v>126140.09027524218</v>
      </c>
      <c r="F39" s="7">
        <v>9606.2151650357882</v>
      </c>
      <c r="G39" s="16">
        <v>493.87530091597324</v>
      </c>
    </row>
    <row r="40" spans="1:7" ht="13.5" thickBot="1" x14ac:dyDescent="0.25">
      <c r="A40" s="6">
        <v>2024</v>
      </c>
      <c r="B40" s="7">
        <v>919365.76073800854</v>
      </c>
      <c r="C40" s="16">
        <v>2.7919822026811207</v>
      </c>
      <c r="D40" s="17">
        <v>2566852.8417349095</v>
      </c>
      <c r="E40" s="7">
        <v>129571.05417770657</v>
      </c>
      <c r="F40" s="7">
        <v>9829.7725084986305</v>
      </c>
      <c r="G40" s="16">
        <v>501.53201457977195</v>
      </c>
    </row>
    <row r="41" spans="1:7" ht="13.5" thickBot="1" x14ac:dyDescent="0.25">
      <c r="A41" s="6">
        <v>2025</v>
      </c>
      <c r="B41" s="7">
        <v>929395.89637623203</v>
      </c>
      <c r="C41" s="16">
        <v>2.7945439201846565</v>
      </c>
      <c r="D41" s="17">
        <v>2597237.6516627683</v>
      </c>
      <c r="E41" s="7">
        <v>133025.31284194256</v>
      </c>
      <c r="F41" s="7">
        <v>10054.134216371342</v>
      </c>
      <c r="G41" s="16">
        <v>509.2809428203808</v>
      </c>
    </row>
    <row r="42" spans="1:7" ht="14.1" customHeight="1" thickBot="1" x14ac:dyDescent="0.25">
      <c r="A42" s="6">
        <v>2026</v>
      </c>
      <c r="B42" s="7">
        <v>938690.6883407454</v>
      </c>
      <c r="C42" s="16">
        <v>2.7995586248524766</v>
      </c>
      <c r="D42" s="17">
        <v>2627919.6126130419</v>
      </c>
      <c r="E42" s="7">
        <v>136573.63277853216</v>
      </c>
      <c r="F42" s="7">
        <v>10280.671831828266</v>
      </c>
      <c r="G42" s="16">
        <v>517.08789746689433</v>
      </c>
    </row>
    <row r="43" spans="1:7" ht="15.75" customHeight="1" x14ac:dyDescent="0.2">
      <c r="A43" s="4"/>
    </row>
    <row r="44" spans="1:7" ht="15.75" x14ac:dyDescent="0.25">
      <c r="A44" s="19" t="s">
        <v>25</v>
      </c>
      <c r="B44" s="19"/>
      <c r="C44" s="19"/>
      <c r="D44" s="19"/>
      <c r="E44" s="19"/>
      <c r="F44" s="19"/>
      <c r="G44" s="19"/>
    </row>
    <row r="45" spans="1:7" x14ac:dyDescent="0.2">
      <c r="A45" s="8" t="s">
        <v>26</v>
      </c>
      <c r="B45" s="12">
        <f>EXP((LN(B16/B6)/10))-1</f>
        <v>1.3929484130665415E-2</v>
      </c>
      <c r="C45" s="12">
        <f t="shared" ref="C45:G45" si="0">EXP((LN(C16/C6)/10))-1</f>
        <v>3.5007218428995124E-3</v>
      </c>
      <c r="D45" s="12">
        <f t="shared" si="0"/>
        <v>1.7478969222921359E-2</v>
      </c>
      <c r="E45" s="12">
        <f t="shared" si="0"/>
        <v>3.5276145389980584E-2</v>
      </c>
      <c r="F45" s="12">
        <f t="shared" si="0"/>
        <v>6.3775615088608628E-2</v>
      </c>
      <c r="G45" s="12">
        <f t="shared" si="0"/>
        <v>2.0834582677259794E-2</v>
      </c>
    </row>
    <row r="46" spans="1:7" x14ac:dyDescent="0.2">
      <c r="A46" s="8" t="s">
        <v>27</v>
      </c>
      <c r="B46" s="12">
        <f>EXP((LN(B29/B16)/13))-1</f>
        <v>1.1472935571178233E-2</v>
      </c>
      <c r="C46" s="12">
        <f t="shared" ref="C46:G46" si="1">EXP((LN(C29/C16)/13))-1</f>
        <v>2.2494422454155671E-3</v>
      </c>
      <c r="D46" s="12">
        <f t="shared" si="1"/>
        <v>1.374818552254653E-2</v>
      </c>
      <c r="E46" s="12">
        <f t="shared" si="1"/>
        <v>2.3924791438654891E-2</v>
      </c>
      <c r="F46" s="12">
        <f t="shared" si="1"/>
        <v>1.7681021272437203E-2</v>
      </c>
      <c r="G46" s="12">
        <f t="shared" si="1"/>
        <v>1.9142587381346665E-2</v>
      </c>
    </row>
    <row r="47" spans="1:7" x14ac:dyDescent="0.2">
      <c r="A47" s="8" t="s">
        <v>28</v>
      </c>
      <c r="B47" s="12">
        <f>EXP((LN(B31/B29)/2))-1</f>
        <v>1.1036361083088142E-2</v>
      </c>
      <c r="C47" s="12">
        <f t="shared" ref="C47:G47" si="2">EXP((LN(C31/C29)/2))-1</f>
        <v>2.1398590597496714E-3</v>
      </c>
      <c r="D47" s="12">
        <f t="shared" si="2"/>
        <v>1.3199836400088261E-2</v>
      </c>
      <c r="E47" s="12">
        <f t="shared" si="2"/>
        <v>3.367559022914457E-2</v>
      </c>
      <c r="F47" s="12">
        <f t="shared" si="2"/>
        <v>7.1647228682346631E-2</v>
      </c>
      <c r="G47" s="12">
        <f t="shared" si="2"/>
        <v>1.6376668418871976E-2</v>
      </c>
    </row>
    <row r="48" spans="1:7" ht="14.1" customHeight="1" x14ac:dyDescent="0.2">
      <c r="A48" s="8" t="s">
        <v>60</v>
      </c>
      <c r="B48" s="12">
        <f>EXP((LN(B42/B29)/13))-1</f>
        <v>1.3349789064102335E-2</v>
      </c>
      <c r="C48" s="12">
        <f t="shared" ref="C48:G48" si="3">EXP((LN(C42/C29)/13))-1</f>
        <v>-1.1324768064923108E-3</v>
      </c>
      <c r="D48" s="12">
        <f t="shared" si="3"/>
        <v>1.2202193931123428E-2</v>
      </c>
      <c r="E48" s="12">
        <f t="shared" si="3"/>
        <v>2.9947695211225644E-2</v>
      </c>
      <c r="F48" s="12">
        <f t="shared" si="3"/>
        <v>3.2259343846787081E-2</v>
      </c>
      <c r="G48" s="12">
        <f t="shared" si="3"/>
        <v>1.6246382983500007E-2</v>
      </c>
    </row>
    <row r="49" spans="1:1" x14ac:dyDescent="0.2">
      <c r="A49" s="4"/>
    </row>
  </sheetData>
  <mergeCells count="4">
    <mergeCell ref="A1:G1"/>
    <mergeCell ref="A3:G3"/>
    <mergeCell ref="A2:K2"/>
    <mergeCell ref="A44:G44"/>
  </mergeCells>
  <printOptions horizontalCentered="1"/>
  <pageMargins left="0.75" right="0.75" top="1" bottom="1" header="0.5" footer="0.5"/>
  <pageSetup orientation="portrait" horizontalDpi="300" verticalDpi="30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="80" workbookViewId="0">
      <selection activeCell="B7" sqref="B7"/>
    </sheetView>
  </sheetViews>
  <sheetFormatPr defaultRowHeight="12.75" x14ac:dyDescent="0.2"/>
  <cols>
    <col min="1" max="1" width="14.28515625" style="1" bestFit="1" customWidth="1"/>
    <col min="2" max="4" width="25.7109375" style="1" bestFit="1" customWidth="1"/>
    <col min="5" max="5" width="22.85546875" style="1" customWidth="1"/>
    <col min="6" max="16384" width="9.140625" style="1"/>
  </cols>
  <sheetData>
    <row r="1" spans="1:5" ht="15.95" customHeight="1" x14ac:dyDescent="0.25">
      <c r="A1" s="18" t="s">
        <v>77</v>
      </c>
      <c r="B1" s="18"/>
      <c r="C1" s="18"/>
      <c r="D1" s="18"/>
    </row>
    <row r="2" spans="1:5" ht="15.75" customHeight="1" x14ac:dyDescent="0.25">
      <c r="A2" s="18" t="s">
        <v>62</v>
      </c>
      <c r="B2" s="18"/>
      <c r="C2" s="18"/>
      <c r="D2" s="18"/>
    </row>
    <row r="3" spans="1:5" ht="15.75" customHeight="1" x14ac:dyDescent="0.25">
      <c r="A3" s="18" t="s">
        <v>58</v>
      </c>
      <c r="B3" s="18"/>
      <c r="C3" s="18"/>
      <c r="D3" s="18"/>
    </row>
    <row r="4" spans="1:5" ht="14.1" customHeight="1" thickBot="1" x14ac:dyDescent="0.25">
      <c r="A4" s="4"/>
    </row>
    <row r="5" spans="1:5" ht="13.5" thickBot="1" x14ac:dyDescent="0.25">
      <c r="A5" s="5" t="s">
        <v>12</v>
      </c>
      <c r="B5" s="5" t="s">
        <v>13</v>
      </c>
      <c r="C5" s="5" t="s">
        <v>15</v>
      </c>
      <c r="D5" s="5" t="s">
        <v>59</v>
      </c>
      <c r="E5" s="5" t="s">
        <v>19</v>
      </c>
    </row>
    <row r="6" spans="1:5" ht="13.5" thickBot="1" x14ac:dyDescent="0.25">
      <c r="A6" s="6">
        <v>1990</v>
      </c>
      <c r="B6" s="11">
        <v>13.030809272731624</v>
      </c>
      <c r="C6" s="11">
        <v>14.154849384807354</v>
      </c>
      <c r="D6" s="11">
        <v>11.866434840759453</v>
      </c>
      <c r="E6" s="11">
        <v>14.123116386180946</v>
      </c>
    </row>
    <row r="7" spans="1:5" ht="13.5" thickBot="1" x14ac:dyDescent="0.25">
      <c r="A7" s="6">
        <v>1991</v>
      </c>
      <c r="B7" s="11">
        <v>12.55595034481653</v>
      </c>
      <c r="C7" s="11">
        <v>13.711733116969869</v>
      </c>
      <c r="D7" s="11">
        <v>11.503217788211735</v>
      </c>
      <c r="E7" s="11">
        <v>14.60920166578877</v>
      </c>
    </row>
    <row r="8" spans="1:5" ht="13.5" thickBot="1" x14ac:dyDescent="0.25">
      <c r="A8" s="6">
        <v>1992</v>
      </c>
      <c r="B8" s="11">
        <v>12.280529377647108</v>
      </c>
      <c r="C8" s="11">
        <v>12.98822790313563</v>
      </c>
      <c r="D8" s="11">
        <v>11.123044004944791</v>
      </c>
      <c r="E8" s="11">
        <v>14.967158487056841</v>
      </c>
    </row>
    <row r="9" spans="1:5" ht="13.5" thickBot="1" x14ac:dyDescent="0.25">
      <c r="A9" s="6">
        <v>1993</v>
      </c>
      <c r="B9" s="11">
        <v>11.215776345682084</v>
      </c>
      <c r="C9" s="11">
        <v>11.939051575052096</v>
      </c>
      <c r="D9" s="11">
        <v>10.058968062667612</v>
      </c>
      <c r="E9" s="11">
        <v>16.338563001941367</v>
      </c>
    </row>
    <row r="10" spans="1:5" ht="13.5" thickBot="1" x14ac:dyDescent="0.25">
      <c r="A10" s="6">
        <v>1994</v>
      </c>
      <c r="B10" s="11">
        <v>11.487710347712779</v>
      </c>
      <c r="C10" s="11">
        <v>11.403008898893404</v>
      </c>
      <c r="D10" s="11">
        <v>9.2828149175063128</v>
      </c>
      <c r="E10" s="11">
        <v>15.394434554076943</v>
      </c>
    </row>
    <row r="11" spans="1:5" ht="13.5" thickBot="1" x14ac:dyDescent="0.25">
      <c r="A11" s="6">
        <v>1995</v>
      </c>
      <c r="B11" s="11">
        <v>11.470838814381185</v>
      </c>
      <c r="C11" s="11">
        <v>11.196322436704961</v>
      </c>
      <c r="D11" s="11">
        <v>8.5625218676477495</v>
      </c>
      <c r="E11" s="11">
        <v>14.796604751328594</v>
      </c>
    </row>
    <row r="12" spans="1:5" ht="13.5" thickBot="1" x14ac:dyDescent="0.25">
      <c r="A12" s="6">
        <v>1996</v>
      </c>
      <c r="B12" s="11">
        <v>11.455369930240558</v>
      </c>
      <c r="C12" s="11">
        <v>11.013616115380376</v>
      </c>
      <c r="D12" s="11">
        <v>8.2251456473693594</v>
      </c>
      <c r="E12" s="11">
        <v>14.772050771239918</v>
      </c>
    </row>
    <row r="13" spans="1:5" ht="13.5" thickBot="1" x14ac:dyDescent="0.25">
      <c r="A13" s="6">
        <v>1997</v>
      </c>
      <c r="B13" s="11">
        <v>11.326593868748265</v>
      </c>
      <c r="C13" s="11">
        <v>10.748220308643265</v>
      </c>
      <c r="D13" s="11">
        <v>7.9041286628743643</v>
      </c>
      <c r="E13" s="11">
        <v>17.924090601357388</v>
      </c>
    </row>
    <row r="14" spans="1:5" ht="13.5" thickBot="1" x14ac:dyDescent="0.25">
      <c r="A14" s="6">
        <v>1998</v>
      </c>
      <c r="B14" s="11">
        <v>11.436103475638562</v>
      </c>
      <c r="C14" s="11">
        <v>10.626830681142955</v>
      </c>
      <c r="D14" s="11">
        <v>7.8177320030056237</v>
      </c>
      <c r="E14" s="11">
        <v>17.727510789762146</v>
      </c>
    </row>
    <row r="15" spans="1:5" ht="13.5" thickBot="1" x14ac:dyDescent="0.25">
      <c r="A15" s="6">
        <v>1999</v>
      </c>
      <c r="B15" s="11">
        <v>11.220866504152561</v>
      </c>
      <c r="C15" s="11">
        <v>10.498122707975808</v>
      </c>
      <c r="D15" s="11">
        <v>7.7061556336012238</v>
      </c>
      <c r="E15" s="11">
        <v>17.475034505953108</v>
      </c>
    </row>
    <row r="16" spans="1:5" ht="13.5" thickBot="1" x14ac:dyDescent="0.25">
      <c r="A16" s="6">
        <v>2000</v>
      </c>
      <c r="B16" s="11">
        <v>11.098250130113643</v>
      </c>
      <c r="C16" s="11">
        <v>10.520162911195985</v>
      </c>
      <c r="D16" s="11">
        <v>8.3298730746387157</v>
      </c>
      <c r="E16" s="11">
        <v>17.101930484476522</v>
      </c>
    </row>
    <row r="17" spans="1:5" ht="13.5" thickBot="1" x14ac:dyDescent="0.25">
      <c r="A17" s="6">
        <v>2001</v>
      </c>
      <c r="B17" s="11">
        <v>12.129854897208622</v>
      </c>
      <c r="C17" s="11">
        <v>12.198058718331268</v>
      </c>
      <c r="D17" s="11">
        <v>9.7433549028766766</v>
      </c>
      <c r="E17" s="11">
        <v>10.22689960426861</v>
      </c>
    </row>
    <row r="18" spans="1:5" ht="13.5" thickBot="1" x14ac:dyDescent="0.25">
      <c r="A18" s="6">
        <v>2002</v>
      </c>
      <c r="B18" s="11">
        <v>12.531084745265149</v>
      </c>
      <c r="C18" s="11">
        <v>12.898034696517195</v>
      </c>
      <c r="D18" s="11">
        <v>10.0185912143798</v>
      </c>
      <c r="E18" s="11">
        <v>11.360516128120594</v>
      </c>
    </row>
    <row r="19" spans="1:5" ht="13.5" thickBot="1" x14ac:dyDescent="0.25">
      <c r="A19" s="6">
        <v>2003</v>
      </c>
      <c r="B19" s="11">
        <v>12.353913001366085</v>
      </c>
      <c r="C19" s="11">
        <v>12.487626996805719</v>
      </c>
      <c r="D19" s="11">
        <v>9.7441073490214745</v>
      </c>
      <c r="E19" s="11">
        <v>11.25917342090542</v>
      </c>
    </row>
    <row r="20" spans="1:5" ht="13.5" thickBot="1" x14ac:dyDescent="0.25">
      <c r="A20" s="6">
        <v>2004</v>
      </c>
      <c r="B20" s="11">
        <v>11.793239106098838</v>
      </c>
      <c r="C20" s="11">
        <v>11.942649591358997</v>
      </c>
      <c r="D20" s="11">
        <v>9.3619815404650168</v>
      </c>
      <c r="E20" s="11">
        <v>10.969273391953468</v>
      </c>
    </row>
    <row r="21" spans="1:5" ht="13.5" thickBot="1" x14ac:dyDescent="0.25">
      <c r="A21" s="6">
        <v>2005</v>
      </c>
      <c r="B21" s="11">
        <v>11.943339383640852</v>
      </c>
      <c r="C21" s="11">
        <v>11.971594016052441</v>
      </c>
      <c r="D21" s="11">
        <v>9.2910892206491251</v>
      </c>
      <c r="E21" s="11">
        <v>10.19773835412901</v>
      </c>
    </row>
    <row r="22" spans="1:5" ht="13.5" thickBot="1" x14ac:dyDescent="0.25">
      <c r="A22" s="6">
        <v>2006</v>
      </c>
      <c r="B22" s="11">
        <v>11.806774429926566</v>
      </c>
      <c r="C22" s="11">
        <v>11.754988328775903</v>
      </c>
      <c r="D22" s="11">
        <v>9.1721219128470413</v>
      </c>
      <c r="E22" s="11">
        <v>10.452797736824634</v>
      </c>
    </row>
    <row r="23" spans="1:5" ht="13.5" thickBot="1" x14ac:dyDescent="0.25">
      <c r="A23" s="6">
        <v>2007</v>
      </c>
      <c r="B23" s="11">
        <v>11.347254540801412</v>
      </c>
      <c r="C23" s="11">
        <v>11.428107146353662</v>
      </c>
      <c r="D23" s="11">
        <v>8.9136254662218359</v>
      </c>
      <c r="E23" s="11">
        <v>10.200912562338612</v>
      </c>
    </row>
    <row r="24" spans="1:5" ht="13.5" thickBot="1" x14ac:dyDescent="0.25">
      <c r="A24" s="6">
        <v>2008</v>
      </c>
      <c r="B24" s="11">
        <v>11.741035282202555</v>
      </c>
      <c r="C24" s="11">
        <v>11.937025478014812</v>
      </c>
      <c r="D24" s="11">
        <v>9.2998157829922157</v>
      </c>
      <c r="E24" s="11">
        <v>9.9491954839366148</v>
      </c>
    </row>
    <row r="25" spans="1:5" ht="13.5" thickBot="1" x14ac:dyDescent="0.25">
      <c r="A25" s="6">
        <v>2009</v>
      </c>
      <c r="B25" s="11">
        <v>11.59359028854472</v>
      </c>
      <c r="C25" s="11">
        <v>12.009800653199816</v>
      </c>
      <c r="D25" s="11">
        <v>9.3521386563652324</v>
      </c>
      <c r="E25" s="11">
        <v>10.482511020520285</v>
      </c>
    </row>
    <row r="26" spans="1:5" ht="13.5" thickBot="1" x14ac:dyDescent="0.25">
      <c r="A26" s="6">
        <v>2010</v>
      </c>
      <c r="B26" s="11">
        <v>12.366404589598121</v>
      </c>
      <c r="C26" s="11">
        <v>13.016508390700603</v>
      </c>
      <c r="D26" s="11">
        <v>10.119677416829273</v>
      </c>
      <c r="E26" s="11">
        <v>10.49383584822432</v>
      </c>
    </row>
    <row r="27" spans="1:5" ht="13.5" thickBot="1" x14ac:dyDescent="0.25">
      <c r="A27" s="6">
        <v>2011</v>
      </c>
      <c r="B27" s="11">
        <v>12.539695001764002</v>
      </c>
      <c r="C27" s="11">
        <v>13.367446954627956</v>
      </c>
      <c r="D27" s="11">
        <v>10.226701347443566</v>
      </c>
      <c r="E27" s="11">
        <v>11.348374659207147</v>
      </c>
    </row>
    <row r="28" spans="1:5" ht="13.5" thickBot="1" x14ac:dyDescent="0.25">
      <c r="A28" s="6">
        <v>2012</v>
      </c>
      <c r="B28" s="11">
        <v>12.576929681431658</v>
      </c>
      <c r="C28" s="11">
        <v>14.03134554228321</v>
      </c>
      <c r="D28" s="11">
        <v>11.406271154902607</v>
      </c>
      <c r="E28" s="11">
        <v>11.646074163496266</v>
      </c>
    </row>
    <row r="29" spans="1:5" ht="13.5" thickBot="1" x14ac:dyDescent="0.25">
      <c r="A29" s="6">
        <v>2013</v>
      </c>
      <c r="B29" s="11">
        <v>12.49</v>
      </c>
      <c r="C29" s="11">
        <v>14.000000000000002</v>
      </c>
      <c r="D29" s="11">
        <v>11.278</v>
      </c>
      <c r="E29" s="11">
        <v>11.620057235253341</v>
      </c>
    </row>
    <row r="30" spans="1:5" ht="13.5" thickBot="1" x14ac:dyDescent="0.25">
      <c r="A30" s="6">
        <v>2014</v>
      </c>
      <c r="B30" s="11">
        <v>13.1175505931612</v>
      </c>
      <c r="C30" s="11">
        <v>14.703419399860433</v>
      </c>
      <c r="D30" s="11">
        <v>11.844654570830425</v>
      </c>
      <c r="E30" s="11">
        <v>12.203898212879468</v>
      </c>
    </row>
    <row r="31" spans="1:5" ht="13.5" thickBot="1" x14ac:dyDescent="0.25">
      <c r="A31" s="6">
        <v>2015</v>
      </c>
      <c r="B31" s="11">
        <v>12.716615491974876</v>
      </c>
      <c r="C31" s="11">
        <v>14.254012561060712</v>
      </c>
      <c r="D31" s="11">
        <v>11.482625261688764</v>
      </c>
      <c r="E31" s="11">
        <v>11.830888699396107</v>
      </c>
    </row>
    <row r="32" spans="1:5" ht="13.5" thickBot="1" x14ac:dyDescent="0.25">
      <c r="A32" s="6">
        <v>2016</v>
      </c>
      <c r="B32" s="11">
        <v>14.006580600139568</v>
      </c>
      <c r="C32" s="11">
        <v>15.699930216329381</v>
      </c>
      <c r="D32" s="11">
        <v>12.647415212840196</v>
      </c>
      <c r="E32" s="11">
        <v>13.031006264516481</v>
      </c>
    </row>
    <row r="33" spans="1:5" ht="13.5" thickBot="1" x14ac:dyDescent="0.25">
      <c r="A33" s="6">
        <v>2017</v>
      </c>
      <c r="B33" s="11">
        <v>14.485959525471038</v>
      </c>
      <c r="C33" s="11">
        <v>16.237264480111655</v>
      </c>
      <c r="D33" s="11">
        <v>13.080276343335658</v>
      </c>
      <c r="E33" s="11">
        <v>13.476995900203105</v>
      </c>
    </row>
    <row r="34" spans="1:5" ht="13.5" thickBot="1" x14ac:dyDescent="0.25">
      <c r="A34" s="6">
        <v>2018</v>
      </c>
      <c r="B34" s="11">
        <v>14.538255408234473</v>
      </c>
      <c r="C34" s="11">
        <v>16.295882763433358</v>
      </c>
      <c r="D34" s="11">
        <v>13.127497557571528</v>
      </c>
      <c r="E34" s="11">
        <v>13.525649315005284</v>
      </c>
    </row>
    <row r="35" spans="1:5" ht="13.5" thickBot="1" x14ac:dyDescent="0.25">
      <c r="A35" s="6">
        <v>2019</v>
      </c>
      <c r="B35" s="11">
        <v>14.756154919748781</v>
      </c>
      <c r="C35" s="11">
        <v>16.54012561060712</v>
      </c>
      <c r="D35" s="11">
        <v>13.32425261688765</v>
      </c>
      <c r="E35" s="11">
        <v>13.728371876681024</v>
      </c>
    </row>
    <row r="36" spans="1:5" ht="13.5" thickBot="1" x14ac:dyDescent="0.25">
      <c r="A36" s="6">
        <v>2020</v>
      </c>
      <c r="B36" s="11">
        <v>14.834598743893929</v>
      </c>
      <c r="C36" s="11">
        <v>16.628053035589673</v>
      </c>
      <c r="D36" s="11">
        <v>13.395084438241453</v>
      </c>
      <c r="E36" s="11">
        <v>13.801351998884289</v>
      </c>
    </row>
    <row r="37" spans="1:5" ht="13.5" thickBot="1" x14ac:dyDescent="0.25">
      <c r="A37" s="6">
        <v>2021</v>
      </c>
      <c r="B37" s="11">
        <v>14.904326587578511</v>
      </c>
      <c r="C37" s="11">
        <v>16.706210746685279</v>
      </c>
      <c r="D37" s="11">
        <v>13.458046057222614</v>
      </c>
      <c r="E37" s="11">
        <v>13.866223218620529</v>
      </c>
    </row>
    <row r="38" spans="1:5" ht="13.5" thickBot="1" x14ac:dyDescent="0.25">
      <c r="A38" s="6">
        <v>2022</v>
      </c>
      <c r="B38" s="11">
        <v>14.956622470341941</v>
      </c>
      <c r="C38" s="11">
        <v>16.764829030006979</v>
      </c>
      <c r="D38" s="11">
        <v>13.50526727145848</v>
      </c>
      <c r="E38" s="11">
        <v>13.914876633422704</v>
      </c>
    </row>
    <row r="39" spans="1:5" ht="13.5" thickBot="1" x14ac:dyDescent="0.25">
      <c r="A39" s="6">
        <v>2023</v>
      </c>
      <c r="B39" s="11">
        <v>14.99148639218423</v>
      </c>
      <c r="C39" s="11">
        <v>16.803907885554782</v>
      </c>
      <c r="D39" s="11">
        <v>13.53674808094906</v>
      </c>
      <c r="E39" s="11">
        <v>13.947312243290822</v>
      </c>
    </row>
    <row r="40" spans="1:5" ht="13.5" thickBot="1" x14ac:dyDescent="0.25">
      <c r="A40" s="6">
        <v>2024</v>
      </c>
      <c r="B40" s="11">
        <v>15.104794138171668</v>
      </c>
      <c r="C40" s="11">
        <v>16.930914166085135</v>
      </c>
      <c r="D40" s="11">
        <v>13.639060711793441</v>
      </c>
      <c r="E40" s="11">
        <v>14.052727975362204</v>
      </c>
    </row>
    <row r="41" spans="1:5" ht="13.5" thickBot="1" x14ac:dyDescent="0.25">
      <c r="A41" s="6">
        <v>2025</v>
      </c>
      <c r="B41" s="11">
        <v>15.226817864619679</v>
      </c>
      <c r="C41" s="11">
        <v>17.06769016050244</v>
      </c>
      <c r="D41" s="11">
        <v>13.749243545010469</v>
      </c>
      <c r="E41" s="11">
        <v>14.166252609900617</v>
      </c>
    </row>
    <row r="42" spans="1:5" ht="14.1" customHeight="1" thickBot="1" x14ac:dyDescent="0.25">
      <c r="A42" s="6">
        <v>2026</v>
      </c>
      <c r="B42" s="11">
        <v>15.34982735689012</v>
      </c>
      <c r="C42" s="11">
        <v>17.205571096594209</v>
      </c>
      <c r="D42" s="11">
        <v>13.86031648767068</v>
      </c>
      <c r="E42" s="11">
        <v>14.280694350546092</v>
      </c>
    </row>
    <row r="43" spans="1:5" ht="15.75" customHeight="1" x14ac:dyDescent="0.2">
      <c r="A43" s="4"/>
    </row>
    <row r="44" spans="1:5" ht="15.75" x14ac:dyDescent="0.25">
      <c r="A44" s="19" t="s">
        <v>25</v>
      </c>
      <c r="B44" s="19"/>
      <c r="C44" s="19"/>
      <c r="D44" s="19"/>
    </row>
    <row r="45" spans="1:5" x14ac:dyDescent="0.2">
      <c r="A45" s="8" t="s">
        <v>26</v>
      </c>
      <c r="B45" s="12">
        <f>EXP((LN(B16/B6)/10))-1</f>
        <v>-1.5924743594495139E-2</v>
      </c>
      <c r="C45" s="12">
        <f t="shared" ref="C45:E45" si="0">EXP((LN(C16/C6)/10))-1</f>
        <v>-2.9240339177572072E-2</v>
      </c>
      <c r="D45" s="12">
        <f t="shared" si="0"/>
        <v>-3.4767775475464169E-2</v>
      </c>
      <c r="E45" s="12">
        <f t="shared" si="0"/>
        <v>1.9322145969663751E-2</v>
      </c>
    </row>
    <row r="46" spans="1:5" x14ac:dyDescent="0.2">
      <c r="A46" s="8" t="s">
        <v>27</v>
      </c>
      <c r="B46" s="12">
        <f>EXP((LN(B29/B16)/13))-1</f>
        <v>9.1291786130733854E-3</v>
      </c>
      <c r="C46" s="12">
        <f t="shared" ref="C46:E46" si="1">EXP((LN(C29/C16)/13))-1</f>
        <v>2.2225198405040114E-2</v>
      </c>
      <c r="D46" s="12">
        <f t="shared" si="1"/>
        <v>2.3581888543650731E-2</v>
      </c>
      <c r="E46" s="12">
        <f t="shared" si="1"/>
        <v>-2.9290071670050599E-2</v>
      </c>
    </row>
    <row r="47" spans="1:5" x14ac:dyDescent="0.2">
      <c r="A47" s="8" t="s">
        <v>28</v>
      </c>
      <c r="B47" s="12">
        <f>EXP((LN(B31/B29)/2))-1</f>
        <v>9.0310968258011659E-3</v>
      </c>
      <c r="C47" s="12">
        <f t="shared" ref="C47:E47" si="2">EXP((LN(C31/C29)/2))-1</f>
        <v>9.0310968258011659E-3</v>
      </c>
      <c r="D47" s="12">
        <f t="shared" si="2"/>
        <v>9.0310968258011659E-3</v>
      </c>
      <c r="E47" s="12">
        <f t="shared" si="2"/>
        <v>9.0310968258011659E-3</v>
      </c>
    </row>
    <row r="48" spans="1:5" ht="14.1" customHeight="1" x14ac:dyDescent="0.2">
      <c r="A48" s="8" t="s">
        <v>60</v>
      </c>
      <c r="B48" s="12">
        <f>EXP((LN(B42/B29)/13))-1</f>
        <v>1.59861171342075E-2</v>
      </c>
      <c r="C48" s="12">
        <f t="shared" ref="C48:E48" si="3">EXP((LN(C42/C29)/13))-1</f>
        <v>1.59861171342075E-2</v>
      </c>
      <c r="D48" s="12">
        <f t="shared" si="3"/>
        <v>1.59861171342075E-2</v>
      </c>
      <c r="E48" s="12">
        <f t="shared" si="3"/>
        <v>1.59861171342075E-2</v>
      </c>
    </row>
  </sheetData>
  <mergeCells count="4">
    <mergeCell ref="A1:D1"/>
    <mergeCell ref="A2:D2"/>
    <mergeCell ref="A3:D3"/>
    <mergeCell ref="A44:D44"/>
  </mergeCells>
  <printOptions horizontalCentered="1"/>
  <pageMargins left="0.75" right="0.75" top="1" bottom="1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Z5JXHV6S7NA6-3-72586</_dlc_DocId>
    <_dlc_DocIdUrl xmlns="8eef3743-c7b3-4cbe-8837-b6e805be353c">
      <Url>http://efilingspinternal/_layouts/DocIdRedir.aspx?ID=Z5JXHV6S7NA6-3-72586</Url>
      <Description>Z5JXHV6S7NA6-3-72586</Description>
    </_dlc_DocIdUrl>
  </documentManagement>
</p:properties>
</file>

<file path=customXml/itemProps1.xml><?xml version="1.0" encoding="utf-8"?>
<ds:datastoreItem xmlns:ds="http://schemas.openxmlformats.org/officeDocument/2006/customXml" ds:itemID="{C0A31516-4296-4D40-BDCA-7E5631DC563B}"/>
</file>

<file path=customXml/itemProps2.xml><?xml version="1.0" encoding="utf-8"?>
<ds:datastoreItem xmlns:ds="http://schemas.openxmlformats.org/officeDocument/2006/customXml" ds:itemID="{9E73C72C-93EC-41C2-AFA0-3C5B04C25827}"/>
</file>

<file path=customXml/itemProps3.xml><?xml version="1.0" encoding="utf-8"?>
<ds:datastoreItem xmlns:ds="http://schemas.openxmlformats.org/officeDocument/2006/customXml" ds:itemID="{93EC1B9D-4EC5-4EA6-9CA2-F023002FACE9}"/>
</file>

<file path=customXml/itemProps4.xml><?xml version="1.0" encoding="utf-8"?>
<ds:datastoreItem xmlns:ds="http://schemas.openxmlformats.org/officeDocument/2006/customXml" ds:itemID="{602B2E0B-DECF-403E-BF57-28ED123ED8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List of Forms</vt:lpstr>
      <vt:lpstr>Form 1.1-Mid</vt:lpstr>
      <vt:lpstr>Form 1.1b-Mid</vt:lpstr>
      <vt:lpstr>Form 1.2-Mid</vt:lpstr>
      <vt:lpstr>Form 1.4-Mid</vt:lpstr>
      <vt:lpstr>Form 1.5-Mid</vt:lpstr>
      <vt:lpstr>Form 1.7a-Mid</vt:lpstr>
      <vt:lpstr>Form 2.2-Mid</vt:lpstr>
      <vt:lpstr>Form 2.3-Mid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1.1 - Northern California Non-CAISO Planning Area</dc:title>
  <cp:lastModifiedBy>agough</cp:lastModifiedBy>
  <dcterms:created xsi:type="dcterms:W3CDTF">2014-11-20T23:26:49Z</dcterms:created>
  <dcterms:modified xsi:type="dcterms:W3CDTF">2015-05-28T18:04:14Z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3ae03a48-9ed2-4943-87e1-16069fba0f09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http://efilingspinternal/PendingDocuments/15-IEPR-03/20150601T153117_Form_11__Northern_California_NonCAISO_Planning_Area.xlsx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555900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