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Mid" sheetId="2" r:id="rId2"/>
    <sheet name="Form 1.1b-Mid" sheetId="3" r:id="rId3"/>
    <sheet name="Form 1.2-Mid" sheetId="4" r:id="rId4"/>
    <sheet name="Form 1.4-Mid" sheetId="5" r:id="rId5"/>
    <sheet name="Form 1.5-Mid" sheetId="6" r:id="rId6"/>
    <sheet name="Form 1.7a-Mid" sheetId="7" r:id="rId7"/>
    <sheet name="Form 2.2-Mid" sheetId="8" r:id="rId8"/>
    <sheet name="Form 2.3-Mid" sheetId="9" r:id="rId9"/>
  </sheets>
  <calcPr calcId="145621"/>
</workbook>
</file>

<file path=xl/calcChain.xml><?xml version="1.0" encoding="utf-8"?>
<calcChain xmlns="http://schemas.openxmlformats.org/spreadsheetml/2006/main">
  <c r="E48" i="9" l="1"/>
  <c r="D48" i="9"/>
  <c r="C48" i="9"/>
  <c r="B48" i="9"/>
  <c r="E47" i="9"/>
  <c r="D47" i="9"/>
  <c r="C47" i="9"/>
  <c r="B47" i="9"/>
  <c r="E46" i="9"/>
  <c r="D46" i="9"/>
  <c r="C46" i="9"/>
  <c r="B46" i="9"/>
  <c r="E45" i="9"/>
  <c r="D45" i="9"/>
  <c r="C45" i="9"/>
  <c r="B45" i="9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5" i="8"/>
  <c r="F45" i="8"/>
  <c r="E45" i="8"/>
  <c r="D45" i="8"/>
  <c r="C45" i="8"/>
  <c r="B45" i="8"/>
  <c r="G42" i="7"/>
  <c r="F42" i="7"/>
  <c r="E42" i="7"/>
  <c r="D42" i="7"/>
  <c r="C42" i="7"/>
  <c r="B42" i="7"/>
  <c r="H42" i="7" s="1"/>
  <c r="G41" i="7"/>
  <c r="F41" i="7"/>
  <c r="E41" i="7"/>
  <c r="D41" i="7"/>
  <c r="C41" i="7"/>
  <c r="B41" i="7"/>
  <c r="G40" i="7"/>
  <c r="F40" i="7"/>
  <c r="E40" i="7"/>
  <c r="D40" i="7"/>
  <c r="C40" i="7"/>
  <c r="B40" i="7"/>
  <c r="H40" i="7" s="1"/>
  <c r="G39" i="7"/>
  <c r="F39" i="7"/>
  <c r="E39" i="7"/>
  <c r="D39" i="7"/>
  <c r="C39" i="7"/>
  <c r="B39" i="7"/>
  <c r="G38" i="7"/>
  <c r="F38" i="7"/>
  <c r="E38" i="7"/>
  <c r="D38" i="7"/>
  <c r="C38" i="7"/>
  <c r="B38" i="7"/>
  <c r="H38" i="7" s="1"/>
  <c r="G37" i="7"/>
  <c r="F37" i="7"/>
  <c r="E37" i="7"/>
  <c r="D37" i="7"/>
  <c r="C37" i="7"/>
  <c r="B37" i="7"/>
  <c r="G36" i="7"/>
  <c r="F36" i="7"/>
  <c r="E36" i="7"/>
  <c r="D36" i="7"/>
  <c r="C36" i="7"/>
  <c r="B36" i="7"/>
  <c r="H36" i="7" s="1"/>
  <c r="G35" i="7"/>
  <c r="F35" i="7"/>
  <c r="E35" i="7"/>
  <c r="D35" i="7"/>
  <c r="C35" i="7"/>
  <c r="B35" i="7"/>
  <c r="G34" i="7"/>
  <c r="F34" i="7"/>
  <c r="E34" i="7"/>
  <c r="D34" i="7"/>
  <c r="C34" i="7"/>
  <c r="B34" i="7"/>
  <c r="H34" i="7" s="1"/>
  <c r="G33" i="7"/>
  <c r="F33" i="7"/>
  <c r="E33" i="7"/>
  <c r="D33" i="7"/>
  <c r="C33" i="7"/>
  <c r="B33" i="7"/>
  <c r="G32" i="7"/>
  <c r="F32" i="7"/>
  <c r="E32" i="7"/>
  <c r="D32" i="7"/>
  <c r="C32" i="7"/>
  <c r="B32" i="7"/>
  <c r="H32" i="7" s="1"/>
  <c r="G31" i="7"/>
  <c r="F31" i="7"/>
  <c r="E31" i="7"/>
  <c r="D31" i="7"/>
  <c r="C31" i="7"/>
  <c r="B31" i="7"/>
  <c r="G30" i="7"/>
  <c r="F30" i="7"/>
  <c r="E30" i="7"/>
  <c r="D30" i="7"/>
  <c r="C30" i="7"/>
  <c r="B30" i="7"/>
  <c r="H30" i="7" s="1"/>
  <c r="G29" i="7"/>
  <c r="F29" i="7"/>
  <c r="E29" i="7"/>
  <c r="D29" i="7"/>
  <c r="C29" i="7"/>
  <c r="B29" i="7"/>
  <c r="G28" i="7"/>
  <c r="F28" i="7"/>
  <c r="E28" i="7"/>
  <c r="D28" i="7"/>
  <c r="C28" i="7"/>
  <c r="B28" i="7"/>
  <c r="H28" i="7" s="1"/>
  <c r="G27" i="7"/>
  <c r="F27" i="7"/>
  <c r="E27" i="7"/>
  <c r="D27" i="7"/>
  <c r="C27" i="7"/>
  <c r="B27" i="7"/>
  <c r="G26" i="7"/>
  <c r="F26" i="7"/>
  <c r="E26" i="7"/>
  <c r="D26" i="7"/>
  <c r="C26" i="7"/>
  <c r="B26" i="7"/>
  <c r="H26" i="7" s="1"/>
  <c r="G25" i="7"/>
  <c r="F25" i="7"/>
  <c r="E25" i="7"/>
  <c r="D25" i="7"/>
  <c r="C25" i="7"/>
  <c r="B25" i="7"/>
  <c r="G24" i="7"/>
  <c r="F24" i="7"/>
  <c r="E24" i="7"/>
  <c r="D24" i="7"/>
  <c r="C24" i="7"/>
  <c r="B24" i="7"/>
  <c r="H24" i="7" s="1"/>
  <c r="G23" i="7"/>
  <c r="F23" i="7"/>
  <c r="E23" i="7"/>
  <c r="D23" i="7"/>
  <c r="C23" i="7"/>
  <c r="B23" i="7"/>
  <c r="G22" i="7"/>
  <c r="F22" i="7"/>
  <c r="E22" i="7"/>
  <c r="D22" i="7"/>
  <c r="C22" i="7"/>
  <c r="B22" i="7"/>
  <c r="H22" i="7" s="1"/>
  <c r="G21" i="7"/>
  <c r="F21" i="7"/>
  <c r="E21" i="7"/>
  <c r="D21" i="7"/>
  <c r="C21" i="7"/>
  <c r="B21" i="7"/>
  <c r="G20" i="7"/>
  <c r="F20" i="7"/>
  <c r="E20" i="7"/>
  <c r="D20" i="7"/>
  <c r="C20" i="7"/>
  <c r="B20" i="7"/>
  <c r="H20" i="7" s="1"/>
  <c r="G19" i="7"/>
  <c r="F19" i="7"/>
  <c r="E19" i="7"/>
  <c r="D19" i="7"/>
  <c r="C19" i="7"/>
  <c r="B19" i="7"/>
  <c r="G18" i="7"/>
  <c r="F18" i="7"/>
  <c r="E18" i="7"/>
  <c r="D18" i="7"/>
  <c r="C18" i="7"/>
  <c r="B18" i="7"/>
  <c r="H18" i="7" s="1"/>
  <c r="G17" i="7"/>
  <c r="F17" i="7"/>
  <c r="E17" i="7"/>
  <c r="D17" i="7"/>
  <c r="C17" i="7"/>
  <c r="B17" i="7"/>
  <c r="G16" i="7"/>
  <c r="F16" i="7"/>
  <c r="E16" i="7"/>
  <c r="D16" i="7"/>
  <c r="C16" i="7"/>
  <c r="B16" i="7"/>
  <c r="H16" i="7" s="1"/>
  <c r="G15" i="7"/>
  <c r="F15" i="7"/>
  <c r="E15" i="7"/>
  <c r="D15" i="7"/>
  <c r="C15" i="7"/>
  <c r="B15" i="7"/>
  <c r="G14" i="7"/>
  <c r="F14" i="7"/>
  <c r="E14" i="7"/>
  <c r="D14" i="7"/>
  <c r="C14" i="7"/>
  <c r="B14" i="7"/>
  <c r="H14" i="7" s="1"/>
  <c r="G13" i="7"/>
  <c r="F13" i="7"/>
  <c r="E13" i="7"/>
  <c r="D13" i="7"/>
  <c r="C13" i="7"/>
  <c r="B13" i="7"/>
  <c r="G12" i="7"/>
  <c r="F12" i="7"/>
  <c r="E12" i="7"/>
  <c r="D12" i="7"/>
  <c r="C12" i="7"/>
  <c r="B12" i="7"/>
  <c r="H12" i="7" s="1"/>
  <c r="G11" i="7"/>
  <c r="F11" i="7"/>
  <c r="E11" i="7"/>
  <c r="D11" i="7"/>
  <c r="C11" i="7"/>
  <c r="B11" i="7"/>
  <c r="G10" i="7"/>
  <c r="F10" i="7"/>
  <c r="E10" i="7"/>
  <c r="D10" i="7"/>
  <c r="C10" i="7"/>
  <c r="B10" i="7"/>
  <c r="H10" i="7" s="1"/>
  <c r="G9" i="7"/>
  <c r="F9" i="7"/>
  <c r="E9" i="7"/>
  <c r="D9" i="7"/>
  <c r="C9" i="7"/>
  <c r="B9" i="7"/>
  <c r="G8" i="7"/>
  <c r="F8" i="7"/>
  <c r="E8" i="7"/>
  <c r="D8" i="7"/>
  <c r="C8" i="7"/>
  <c r="B8" i="7"/>
  <c r="H8" i="7" s="1"/>
  <c r="G7" i="7"/>
  <c r="F7" i="7"/>
  <c r="E7" i="7"/>
  <c r="D7" i="7"/>
  <c r="C7" i="7"/>
  <c r="B7" i="7"/>
  <c r="G6" i="7"/>
  <c r="F6" i="7"/>
  <c r="E6" i="7"/>
  <c r="D6" i="7"/>
  <c r="C6" i="7"/>
  <c r="B6" i="7"/>
  <c r="H41" i="7"/>
  <c r="H39" i="7"/>
  <c r="H37" i="7"/>
  <c r="H35" i="7"/>
  <c r="H33" i="7"/>
  <c r="H31" i="7"/>
  <c r="H29" i="7"/>
  <c r="H27" i="7"/>
  <c r="H25" i="7"/>
  <c r="H23" i="7"/>
  <c r="H21" i="7"/>
  <c r="H19" i="7"/>
  <c r="H17" i="7"/>
  <c r="H15" i="7"/>
  <c r="H13" i="7"/>
  <c r="H11" i="7"/>
  <c r="H9" i="7"/>
  <c r="H7" i="7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D48" i="5"/>
  <c r="C48" i="5"/>
  <c r="B48" i="5"/>
  <c r="I47" i="5"/>
  <c r="H47" i="5"/>
  <c r="D47" i="5"/>
  <c r="C47" i="5"/>
  <c r="B47" i="5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D46" i="4"/>
  <c r="C46" i="4"/>
  <c r="B46" i="4"/>
  <c r="H45" i="4"/>
  <c r="D45" i="4"/>
  <c r="C45" i="4"/>
  <c r="B45" i="4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  <c r="H6" i="7" l="1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Baseline
Economic Growth Scenario</t>
        </r>
      </text>
    </comment>
  </commentList>
</comments>
</file>

<file path=xl/sharedStrings.xml><?xml version="1.0" encoding="utf-8"?>
<sst xmlns="http://schemas.openxmlformats.org/spreadsheetml/2006/main" count="153" uniqueCount="79">
  <si>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</si>
  <si>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</si>
  <si>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</si>
  <si>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</si>
  <si>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</si>
  <si>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</si>
  <si>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</si>
  <si>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</si>
  <si>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</si>
  <si>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</si>
  <si>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</si>
  <si>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Form 1.1 - BUGL Planning Area</t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</si>
  <si>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</si>
  <si>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</si>
  <si>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</si>
  <si>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</si>
  <si>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</si>
  <si>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</si>
  <si>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</si>
  <si>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</si>
  <si>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</si>
  <si>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</si>
  <si>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</si>
  <si>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</si>
  <si>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</si>
  <si>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</si>
  <si>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</si>
  <si>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</si>
  <si>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</si>
  <si>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</si>
  <si>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Form 1.1b - BUGL Planning Area</t>
  </si>
  <si>
    <t>Electricity Sales by Sector (GWh)</t>
  </si>
  <si>
    <t>Total Sales</t>
  </si>
  <si>
    <t>Last historic year is 2013. Sales excludes self-generation.</t>
  </si>
  <si>
    <t>Form 1.2 - BUGL Planning Area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</si>
  <si>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</si>
  <si>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</si>
  <si>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</si>
  <si>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</si>
  <si>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</si>
  <si>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</si>
  <si>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</si>
  <si>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Form 1.4 - BUGL Planning Area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</si>
  <si>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</si>
  <si>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</si>
  <si>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</si>
  <si>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</si>
  <si>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</si>
  <si>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</si>
  <si>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</si>
  <si>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</si>
  <si>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</si>
  <si>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Form 1.5 - BUGL Planning Area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</si>
  <si>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</si>
  <si>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</si>
  <si>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</si>
  <si>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</si>
  <si>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</si>
  <si>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</si>
  <si>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</si>
  <si>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</si>
  <si>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Form 1.7a - BUGL Planning Area</t>
  </si>
  <si>
    <t>Private Supply by Sector (GWh)</t>
  </si>
  <si>
    <t>Form 2.2 - BUGL Planning Area</t>
  </si>
  <si>
    <t>Planning Area Economic and Demographic Assumptions</t>
  </si>
  <si>
    <t>Form 2.3 - BUGL Planning Area</t>
  </si>
  <si>
    <t>Electricity Prices (2013 cents/kWh)</t>
  </si>
  <si>
    <t>Industrial</t>
  </si>
  <si>
    <t>2013-2026</t>
  </si>
  <si>
    <t>--</t>
  </si>
  <si>
    <t>California Energy Demand 2016-2026 Preliminary Forecast - Mid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</si>
  <si>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</si>
  <si>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</si>
  <si>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</si>
  <si>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</si>
  <si>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</si>
  <si>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</si>
  <si>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</si>
  <si>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 xml:space="preserve">May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</si>
</sst>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0" fillId="33" borderId="0" xfId="0" applyNumberFormat="1" applyFill="1" applyBorder="1" applyAlignment="1" applyProtection="1"/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activeCell="A2" sqref="A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">
      <c r="A2" s="14" t="s">
        <v>78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sqref="A1:K1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95" customHeight="1" x14ac:dyDescent="0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4.1" customHeight="1" thickBot="1" x14ac:dyDescent="0.25">
      <c r="A4" s="4"/>
    </row>
    <row r="5" spans="1:11" ht="26.25" thickBot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</row>
    <row r="6" spans="1:11" ht="13.5" thickBot="1" x14ac:dyDescent="0.25">
      <c r="A6" s="6">
        <v>1990</v>
      </c>
      <c r="B6" s="7">
        <v>581.87668500000007</v>
      </c>
      <c r="C6" s="7">
        <v>0</v>
      </c>
      <c r="D6" s="7">
        <v>960.07761474164556</v>
      </c>
      <c r="E6" s="7">
        <v>0</v>
      </c>
      <c r="F6" s="7">
        <v>422.3422361263963</v>
      </c>
      <c r="G6" s="7">
        <v>36.559814000000003</v>
      </c>
      <c r="H6" s="7">
        <v>11.960217000000004</v>
      </c>
      <c r="I6" s="7">
        <v>34.074280098691297</v>
      </c>
      <c r="J6" s="7">
        <v>17.700044000000002</v>
      </c>
      <c r="K6" s="7">
        <v>2064.5908909667332</v>
      </c>
    </row>
    <row r="7" spans="1:11" ht="13.5" thickBot="1" x14ac:dyDescent="0.25">
      <c r="A7" s="6">
        <v>1991</v>
      </c>
      <c r="B7" s="7">
        <v>540.43421799999999</v>
      </c>
      <c r="C7" s="7">
        <v>0</v>
      </c>
      <c r="D7" s="7">
        <v>948.24437832071851</v>
      </c>
      <c r="E7" s="7">
        <v>0</v>
      </c>
      <c r="F7" s="7">
        <v>329.32857568924652</v>
      </c>
      <c r="G7" s="7">
        <v>30.689211</v>
      </c>
      <c r="H7" s="7">
        <v>11.822134</v>
      </c>
      <c r="I7" s="7">
        <v>36.180572023290061</v>
      </c>
      <c r="J7" s="7">
        <v>17.657845999999999</v>
      </c>
      <c r="K7" s="7">
        <v>1914.356935033255</v>
      </c>
    </row>
    <row r="8" spans="1:11" ht="13.5" thickBot="1" x14ac:dyDescent="0.25">
      <c r="A8" s="6">
        <v>1992</v>
      </c>
      <c r="B8" s="7">
        <v>581.73141199999998</v>
      </c>
      <c r="C8" s="7">
        <v>0</v>
      </c>
      <c r="D8" s="7">
        <v>1033.8841481679556</v>
      </c>
      <c r="E8" s="7">
        <v>0</v>
      </c>
      <c r="F8" s="7">
        <v>299.63</v>
      </c>
      <c r="G8" s="7">
        <v>30.040999999999997</v>
      </c>
      <c r="H8" s="7">
        <v>11.935236</v>
      </c>
      <c r="I8" s="7">
        <v>33.802103229663643</v>
      </c>
      <c r="J8" s="7">
        <v>17.624538000000001</v>
      </c>
      <c r="K8" s="7">
        <v>2008.6484373976193</v>
      </c>
    </row>
    <row r="9" spans="1:11" ht="13.5" thickBot="1" x14ac:dyDescent="0.25">
      <c r="A9" s="6">
        <v>1993</v>
      </c>
      <c r="B9" s="7">
        <v>557.90243899999996</v>
      </c>
      <c r="C9" s="7">
        <v>0</v>
      </c>
      <c r="D9" s="7">
        <v>1027.7542736817422</v>
      </c>
      <c r="E9" s="7">
        <v>0</v>
      </c>
      <c r="F9" s="7">
        <v>247.98999999999998</v>
      </c>
      <c r="G9" s="7">
        <v>30.620999999999999</v>
      </c>
      <c r="H9" s="7">
        <v>10.222641999999999</v>
      </c>
      <c r="I9" s="7">
        <v>30.618487668995876</v>
      </c>
      <c r="J9" s="7">
        <v>17.572855999999994</v>
      </c>
      <c r="K9" s="7">
        <v>1922.6816983507381</v>
      </c>
    </row>
    <row r="10" spans="1:11" ht="13.5" thickBot="1" x14ac:dyDescent="0.25">
      <c r="A10" s="6">
        <v>1994</v>
      </c>
      <c r="B10" s="7">
        <v>577.077628</v>
      </c>
      <c r="C10" s="7">
        <v>0</v>
      </c>
      <c r="D10" s="7">
        <v>1033.9430053666504</v>
      </c>
      <c r="E10" s="7">
        <v>0</v>
      </c>
      <c r="F10" s="7">
        <v>230.18099999999998</v>
      </c>
      <c r="G10" s="7">
        <v>33.980000000000004</v>
      </c>
      <c r="H10" s="7">
        <v>11.067360000000001</v>
      </c>
      <c r="I10" s="7">
        <v>33.379573531555259</v>
      </c>
      <c r="J10" s="7">
        <v>17.294264000000002</v>
      </c>
      <c r="K10" s="7">
        <v>1936.9228308982058</v>
      </c>
    </row>
    <row r="11" spans="1:11" ht="13.5" thickBot="1" x14ac:dyDescent="0.25">
      <c r="A11" s="6">
        <v>1995</v>
      </c>
      <c r="B11" s="7">
        <v>585.338616</v>
      </c>
      <c r="C11" s="7">
        <v>0</v>
      </c>
      <c r="D11" s="7">
        <v>1093.5723252777473</v>
      </c>
      <c r="E11" s="7">
        <v>0</v>
      </c>
      <c r="F11" s="7">
        <v>190.601</v>
      </c>
      <c r="G11" s="7">
        <v>35.24</v>
      </c>
      <c r="H11" s="7">
        <v>12.122223999999997</v>
      </c>
      <c r="I11" s="7">
        <v>32.861941495238881</v>
      </c>
      <c r="J11" s="7">
        <v>17.093163000000022</v>
      </c>
      <c r="K11" s="7">
        <v>1966.829269772986</v>
      </c>
    </row>
    <row r="12" spans="1:11" ht="13.5" thickBot="1" x14ac:dyDescent="0.25">
      <c r="A12" s="6">
        <v>1996</v>
      </c>
      <c r="B12" s="7">
        <v>589.03465400000005</v>
      </c>
      <c r="C12" s="7">
        <v>0</v>
      </c>
      <c r="D12" s="7">
        <v>1171.9526259692577</v>
      </c>
      <c r="E12" s="7">
        <v>0</v>
      </c>
      <c r="F12" s="7">
        <v>196.191</v>
      </c>
      <c r="G12" s="7">
        <v>38.14</v>
      </c>
      <c r="H12" s="7">
        <v>7.6920449999999994</v>
      </c>
      <c r="I12" s="7">
        <v>35.20664982988724</v>
      </c>
      <c r="J12" s="7">
        <v>17.140852999999996</v>
      </c>
      <c r="K12" s="7">
        <v>2055.3578277991451</v>
      </c>
    </row>
    <row r="13" spans="1:11" ht="13.5" thickBot="1" x14ac:dyDescent="0.25">
      <c r="A13" s="6">
        <v>1997</v>
      </c>
      <c r="B13" s="7">
        <v>602.78128800000013</v>
      </c>
      <c r="C13" s="7">
        <v>0</v>
      </c>
      <c r="D13" s="7">
        <v>1207.1536917261915</v>
      </c>
      <c r="E13" s="7">
        <v>0</v>
      </c>
      <c r="F13" s="7">
        <v>198.13099999999997</v>
      </c>
      <c r="G13" s="7">
        <v>32.92</v>
      </c>
      <c r="H13" s="7">
        <v>7.0503330000000002</v>
      </c>
      <c r="I13" s="7">
        <v>38.436882690997834</v>
      </c>
      <c r="J13" s="7">
        <v>17.122144000000002</v>
      </c>
      <c r="K13" s="7">
        <v>2103.5953394171893</v>
      </c>
    </row>
    <row r="14" spans="1:11" ht="13.5" thickBot="1" x14ac:dyDescent="0.25">
      <c r="A14" s="6">
        <v>1998</v>
      </c>
      <c r="B14" s="7">
        <v>610.86079900000004</v>
      </c>
      <c r="C14" s="7">
        <v>0</v>
      </c>
      <c r="D14" s="7">
        <v>1253.4216261286208</v>
      </c>
      <c r="E14" s="7">
        <v>0</v>
      </c>
      <c r="F14" s="7">
        <v>198.96100000000004</v>
      </c>
      <c r="G14" s="7">
        <v>38.100000000000009</v>
      </c>
      <c r="H14" s="7">
        <v>6.1088510000000005</v>
      </c>
      <c r="I14" s="7">
        <v>40.504340857833732</v>
      </c>
      <c r="J14" s="7">
        <v>17.193896000000016</v>
      </c>
      <c r="K14" s="7">
        <v>2165.1505129864545</v>
      </c>
    </row>
    <row r="15" spans="1:11" ht="13.5" thickBot="1" x14ac:dyDescent="0.25">
      <c r="A15" s="6">
        <v>1999</v>
      </c>
      <c r="B15" s="7">
        <v>595.17497432312439</v>
      </c>
      <c r="C15" s="7">
        <v>0</v>
      </c>
      <c r="D15" s="7">
        <v>1244.9998486872457</v>
      </c>
      <c r="E15" s="7">
        <v>0</v>
      </c>
      <c r="F15" s="7">
        <v>187.40099999999998</v>
      </c>
      <c r="G15" s="7">
        <v>38.549999999999997</v>
      </c>
      <c r="H15" s="7">
        <v>7.1558599999999997</v>
      </c>
      <c r="I15" s="7">
        <v>41.588586349758842</v>
      </c>
      <c r="J15" s="7">
        <v>17.157011000000022</v>
      </c>
      <c r="K15" s="7">
        <v>2132.0272803601292</v>
      </c>
    </row>
    <row r="16" spans="1:11" ht="13.5" thickBot="1" x14ac:dyDescent="0.25">
      <c r="A16" s="6">
        <v>2000</v>
      </c>
      <c r="B16" s="7">
        <v>605.00228563596795</v>
      </c>
      <c r="C16" s="7">
        <v>0</v>
      </c>
      <c r="D16" s="7">
        <v>1262.5085357353025</v>
      </c>
      <c r="E16" s="7">
        <v>0</v>
      </c>
      <c r="F16" s="7">
        <v>171.00099999999998</v>
      </c>
      <c r="G16" s="7">
        <v>37.309999999999995</v>
      </c>
      <c r="H16" s="7">
        <v>7.801882353148053</v>
      </c>
      <c r="I16" s="7">
        <v>40.256995941758575</v>
      </c>
      <c r="J16" s="7">
        <v>17.13759521705639</v>
      </c>
      <c r="K16" s="7">
        <v>2141.0182948832339</v>
      </c>
    </row>
    <row r="17" spans="1:11" ht="13.5" thickBot="1" x14ac:dyDescent="0.25">
      <c r="A17" s="6">
        <v>2001</v>
      </c>
      <c r="B17" s="7">
        <v>613.00226277960837</v>
      </c>
      <c r="C17" s="7">
        <v>0</v>
      </c>
      <c r="D17" s="7">
        <v>1288.714025733743</v>
      </c>
      <c r="E17" s="7">
        <v>0</v>
      </c>
      <c r="F17" s="7">
        <v>140.36199999999997</v>
      </c>
      <c r="G17" s="7">
        <v>35.83</v>
      </c>
      <c r="H17" s="7">
        <v>7.5888327312496102</v>
      </c>
      <c r="I17" s="7">
        <v>49.019211779827927</v>
      </c>
      <c r="J17" s="7">
        <v>17.500023853031809</v>
      </c>
      <c r="K17" s="7">
        <v>2152.0163568774606</v>
      </c>
    </row>
    <row r="18" spans="1:11" ht="13.5" thickBot="1" x14ac:dyDescent="0.25">
      <c r="A18" s="6">
        <v>2002</v>
      </c>
      <c r="B18" s="7">
        <v>592.0134610021006</v>
      </c>
      <c r="C18" s="7">
        <v>0</v>
      </c>
      <c r="D18" s="7">
        <v>1259.6290038334457</v>
      </c>
      <c r="E18" s="7">
        <v>0</v>
      </c>
      <c r="F18" s="7">
        <v>152.12099999999998</v>
      </c>
      <c r="G18" s="7">
        <v>31.990000000000002</v>
      </c>
      <c r="H18" s="7">
        <v>15.490801252867316</v>
      </c>
      <c r="I18" s="7">
        <v>52.654412855764924</v>
      </c>
      <c r="J18" s="7">
        <v>18.165326506060808</v>
      </c>
      <c r="K18" s="7">
        <v>2122.0640054502396</v>
      </c>
    </row>
    <row r="19" spans="1:11" ht="13.5" thickBot="1" x14ac:dyDescent="0.25">
      <c r="A19" s="6">
        <v>2003</v>
      </c>
      <c r="B19" s="7">
        <v>600.02708767878323</v>
      </c>
      <c r="C19" s="7">
        <v>0</v>
      </c>
      <c r="D19" s="7">
        <v>1285.0380355321993</v>
      </c>
      <c r="E19" s="7">
        <v>0</v>
      </c>
      <c r="F19" s="7">
        <v>129.22200000000001</v>
      </c>
      <c r="G19" s="7">
        <v>29.919999999999995</v>
      </c>
      <c r="H19" s="7">
        <v>13.892930571423436</v>
      </c>
      <c r="I19" s="7">
        <v>47.067231497801522</v>
      </c>
      <c r="J19" s="7">
        <v>17.91025437814595</v>
      </c>
      <c r="K19" s="7">
        <v>2123.0775396583535</v>
      </c>
    </row>
    <row r="20" spans="1:11" ht="13.5" thickBot="1" x14ac:dyDescent="0.25">
      <c r="A20" s="6">
        <v>2004</v>
      </c>
      <c r="B20" s="7">
        <v>652.07259790006731</v>
      </c>
      <c r="C20" s="7">
        <v>0</v>
      </c>
      <c r="D20" s="7">
        <v>1331.7835655502242</v>
      </c>
      <c r="E20" s="7">
        <v>0</v>
      </c>
      <c r="F20" s="7">
        <v>145.10099999999997</v>
      </c>
      <c r="G20" s="7">
        <v>34.420999999999999</v>
      </c>
      <c r="H20" s="7">
        <v>3.1138342528802441</v>
      </c>
      <c r="I20" s="7">
        <v>48.24791272040725</v>
      </c>
      <c r="J20" s="7">
        <v>19.46846046242721</v>
      </c>
      <c r="K20" s="7">
        <v>2234.2083708860064</v>
      </c>
    </row>
    <row r="21" spans="1:11" ht="13.5" thickBot="1" x14ac:dyDescent="0.25">
      <c r="A21" s="6">
        <v>2005</v>
      </c>
      <c r="B21" s="7">
        <v>630.10980936476528</v>
      </c>
      <c r="C21" s="7">
        <v>0</v>
      </c>
      <c r="D21" s="7">
        <v>1292.3568782599066</v>
      </c>
      <c r="E21" s="7">
        <v>0</v>
      </c>
      <c r="F21" s="7">
        <v>155.81300000000002</v>
      </c>
      <c r="G21" s="7">
        <v>37.141000000000005</v>
      </c>
      <c r="H21" s="7">
        <v>3.4207933955463772</v>
      </c>
      <c r="I21" s="7">
        <v>68.441336212230951</v>
      </c>
      <c r="J21" s="7">
        <v>14.235847900515269</v>
      </c>
      <c r="K21" s="7">
        <v>2201.5186651329645</v>
      </c>
    </row>
    <row r="22" spans="1:11" ht="13.5" thickBot="1" x14ac:dyDescent="0.25">
      <c r="A22" s="6">
        <v>2006</v>
      </c>
      <c r="B22" s="7">
        <v>649.1343108568459</v>
      </c>
      <c r="C22" s="7">
        <v>0</v>
      </c>
      <c r="D22" s="7">
        <v>1327.937997503408</v>
      </c>
      <c r="E22" s="7">
        <v>0</v>
      </c>
      <c r="F22" s="7">
        <v>161.47300000000001</v>
      </c>
      <c r="G22" s="7">
        <v>40.941000000000003</v>
      </c>
      <c r="H22" s="7">
        <v>3.1776173314263394</v>
      </c>
      <c r="I22" s="7">
        <v>72.226170913622084</v>
      </c>
      <c r="J22" s="7">
        <v>25.81004322108743</v>
      </c>
      <c r="K22" s="7">
        <v>2280.7001398263897</v>
      </c>
    </row>
    <row r="23" spans="1:11" ht="13.5" thickBot="1" x14ac:dyDescent="0.25">
      <c r="A23" s="6">
        <v>2007</v>
      </c>
      <c r="B23" s="7">
        <v>666.19161904776445</v>
      </c>
      <c r="C23" s="7">
        <v>0</v>
      </c>
      <c r="D23" s="7">
        <v>1402.6875060806515</v>
      </c>
      <c r="E23" s="7">
        <v>0</v>
      </c>
      <c r="F23" s="7">
        <v>132.82199999999997</v>
      </c>
      <c r="G23" s="7">
        <v>43.881</v>
      </c>
      <c r="H23" s="7">
        <v>5.6965866496806479</v>
      </c>
      <c r="I23" s="7">
        <v>60.233343149728498</v>
      </c>
      <c r="J23" s="7">
        <v>21.438341174830281</v>
      </c>
      <c r="K23" s="7">
        <v>2332.9503961026558</v>
      </c>
    </row>
    <row r="24" spans="1:11" ht="13.5" thickBot="1" x14ac:dyDescent="0.25">
      <c r="A24" s="6">
        <v>2008</v>
      </c>
      <c r="B24" s="7">
        <v>667.51652284793772</v>
      </c>
      <c r="C24" s="7">
        <v>0</v>
      </c>
      <c r="D24" s="7">
        <v>1245.8319808915048</v>
      </c>
      <c r="E24" s="7">
        <v>0</v>
      </c>
      <c r="F24" s="7">
        <v>112.79199999999999</v>
      </c>
      <c r="G24" s="7">
        <v>40.381</v>
      </c>
      <c r="H24" s="7">
        <v>12.074833529502866</v>
      </c>
      <c r="I24" s="7">
        <v>218.34598158332997</v>
      </c>
      <c r="J24" s="7">
        <v>28.944936002323765</v>
      </c>
      <c r="K24" s="7">
        <v>2325.8872548545987</v>
      </c>
    </row>
    <row r="25" spans="1:11" ht="13.5" thickBot="1" x14ac:dyDescent="0.25">
      <c r="A25" s="6">
        <v>2009</v>
      </c>
      <c r="B25" s="7">
        <v>670.81434492096264</v>
      </c>
      <c r="C25" s="7">
        <v>0</v>
      </c>
      <c r="D25" s="7">
        <v>1229.1521064149895</v>
      </c>
      <c r="E25" s="7">
        <v>0</v>
      </c>
      <c r="F25" s="7">
        <v>124.18099999999998</v>
      </c>
      <c r="G25" s="7">
        <v>33.221000000000004</v>
      </c>
      <c r="H25" s="7">
        <v>16.582492638808731</v>
      </c>
      <c r="I25" s="7">
        <v>216.03127869999008</v>
      </c>
      <c r="J25" s="7">
        <v>19.475450159081738</v>
      </c>
      <c r="K25" s="7">
        <v>2309.4576728338329</v>
      </c>
    </row>
    <row r="26" spans="1:11" ht="13.5" thickBot="1" x14ac:dyDescent="0.25">
      <c r="A26" s="6">
        <v>2010</v>
      </c>
      <c r="B26" s="7">
        <v>644.26175624044731</v>
      </c>
      <c r="C26" s="7">
        <v>0</v>
      </c>
      <c r="D26" s="7">
        <v>1194.4273026505837</v>
      </c>
      <c r="E26" s="7">
        <v>0</v>
      </c>
      <c r="F26" s="7">
        <v>115.191</v>
      </c>
      <c r="G26" s="7">
        <v>30.1</v>
      </c>
      <c r="H26" s="7">
        <v>11.878969999999999</v>
      </c>
      <c r="I26" s="7">
        <v>205.94848126447673</v>
      </c>
      <c r="J26" s="7">
        <v>17.156174999999998</v>
      </c>
      <c r="K26" s="7">
        <v>2218.9636851555078</v>
      </c>
    </row>
    <row r="27" spans="1:11" ht="13.5" thickBot="1" x14ac:dyDescent="0.25">
      <c r="A27" s="6">
        <v>2011</v>
      </c>
      <c r="B27" s="7">
        <v>630.39843622238186</v>
      </c>
      <c r="C27" s="7">
        <v>0</v>
      </c>
      <c r="D27" s="7">
        <v>1192.4996505534964</v>
      </c>
      <c r="E27" s="7">
        <v>0</v>
      </c>
      <c r="F27" s="7">
        <v>118.3</v>
      </c>
      <c r="G27" s="7">
        <v>28.23</v>
      </c>
      <c r="H27" s="7">
        <v>14.743089999999997</v>
      </c>
      <c r="I27" s="7">
        <v>186.49740196666005</v>
      </c>
      <c r="J27" s="7">
        <v>13.831906999999999</v>
      </c>
      <c r="K27" s="7">
        <v>2184.5004857425379</v>
      </c>
    </row>
    <row r="28" spans="1:11" ht="13.5" thickBot="1" x14ac:dyDescent="0.25">
      <c r="A28" s="6">
        <v>2012</v>
      </c>
      <c r="B28" s="7">
        <v>660.35134374118979</v>
      </c>
      <c r="C28" s="7">
        <v>0</v>
      </c>
      <c r="D28" s="7">
        <v>1216.9167880294572</v>
      </c>
      <c r="E28" s="7">
        <v>0</v>
      </c>
      <c r="F28" s="7">
        <v>109.77</v>
      </c>
      <c r="G28" s="7">
        <v>29.519999999999996</v>
      </c>
      <c r="H28" s="7">
        <v>12.804548</v>
      </c>
      <c r="I28" s="7">
        <v>186.96293683123162</v>
      </c>
      <c r="J28" s="7">
        <v>15.242339390000001</v>
      </c>
      <c r="K28" s="7">
        <v>2231.5679559918785</v>
      </c>
    </row>
    <row r="29" spans="1:11" ht="13.5" thickBot="1" x14ac:dyDescent="0.25">
      <c r="A29" s="6">
        <v>2013</v>
      </c>
      <c r="B29" s="7">
        <v>639.59777122246794</v>
      </c>
      <c r="C29" s="7">
        <v>0.74184884183582223</v>
      </c>
      <c r="D29" s="7">
        <v>1208.5938967435256</v>
      </c>
      <c r="E29" s="7">
        <v>0.94001018536911685</v>
      </c>
      <c r="F29" s="7">
        <v>107.46000000000001</v>
      </c>
      <c r="G29" s="7">
        <v>29.580000000000002</v>
      </c>
      <c r="H29" s="7">
        <v>8.7600045293000868</v>
      </c>
      <c r="I29" s="7">
        <v>154.12888778113924</v>
      </c>
      <c r="J29" s="7">
        <v>23.588164057969944</v>
      </c>
      <c r="K29" s="7">
        <v>2171.7087243344026</v>
      </c>
    </row>
    <row r="30" spans="1:11" ht="13.5" thickBot="1" x14ac:dyDescent="0.25">
      <c r="A30" s="6">
        <v>2014</v>
      </c>
      <c r="B30" s="7">
        <v>621.59617195164071</v>
      </c>
      <c r="C30" s="7">
        <v>0.9828962958832882</v>
      </c>
      <c r="D30" s="7">
        <v>1178.7860316288948</v>
      </c>
      <c r="E30" s="7">
        <v>1.4873698391627446</v>
      </c>
      <c r="F30" s="7">
        <v>107.95758320049262</v>
      </c>
      <c r="G30" s="7">
        <v>30.265008497976588</v>
      </c>
      <c r="H30" s="7">
        <v>8.5754662218562885</v>
      </c>
      <c r="I30" s="7">
        <v>153.80919448555366</v>
      </c>
      <c r="J30" s="7">
        <v>23.588164057969902</v>
      </c>
      <c r="K30" s="7">
        <v>2124.5776200443847</v>
      </c>
    </row>
    <row r="31" spans="1:11" ht="13.5" thickBot="1" x14ac:dyDescent="0.25">
      <c r="A31" s="6">
        <v>2015</v>
      </c>
      <c r="B31" s="7">
        <v>637.92930585404997</v>
      </c>
      <c r="C31" s="7">
        <v>1.5161886793511512</v>
      </c>
      <c r="D31" s="7">
        <v>1207.7769221298875</v>
      </c>
      <c r="E31" s="7">
        <v>1.8285761822176636</v>
      </c>
      <c r="F31" s="7">
        <v>108.85461272077197</v>
      </c>
      <c r="G31" s="7">
        <v>31.08381232127174</v>
      </c>
      <c r="H31" s="7">
        <v>8.2657508439980028</v>
      </c>
      <c r="I31" s="7">
        <v>154.54438950848856</v>
      </c>
      <c r="J31" s="7">
        <v>23.588164057969944</v>
      </c>
      <c r="K31" s="7">
        <v>2172.0429574364375</v>
      </c>
    </row>
    <row r="32" spans="1:11" ht="13.5" thickBot="1" x14ac:dyDescent="0.25">
      <c r="A32" s="6">
        <v>2016</v>
      </c>
      <c r="B32" s="7">
        <v>644.10412790473083</v>
      </c>
      <c r="C32" s="7">
        <v>1.9838239763936871</v>
      </c>
      <c r="D32" s="7">
        <v>1216.3832413391365</v>
      </c>
      <c r="E32" s="7">
        <v>2.1749451898679704</v>
      </c>
      <c r="F32" s="7">
        <v>108.82760504204451</v>
      </c>
      <c r="G32" s="7">
        <v>30.889866686044272</v>
      </c>
      <c r="H32" s="7">
        <v>8.2729361180274488</v>
      </c>
      <c r="I32" s="7">
        <v>155.06558887915463</v>
      </c>
      <c r="J32" s="7">
        <v>23.588164057969944</v>
      </c>
      <c r="K32" s="7">
        <v>2187.1315300271085</v>
      </c>
    </row>
    <row r="33" spans="1:11" ht="13.5" thickBot="1" x14ac:dyDescent="0.25">
      <c r="A33" s="6">
        <v>2017</v>
      </c>
      <c r="B33" s="7">
        <v>649.835260060564</v>
      </c>
      <c r="C33" s="7">
        <v>2.4886459951633433</v>
      </c>
      <c r="D33" s="7">
        <v>1225.9273278741634</v>
      </c>
      <c r="E33" s="7">
        <v>2.5452576679168089</v>
      </c>
      <c r="F33" s="7">
        <v>108.89270839335657</v>
      </c>
      <c r="G33" s="7">
        <v>30.852174913752933</v>
      </c>
      <c r="H33" s="7">
        <v>8.2916229500424752</v>
      </c>
      <c r="I33" s="7">
        <v>155.37446019727687</v>
      </c>
      <c r="J33" s="7">
        <v>23.588164057969944</v>
      </c>
      <c r="K33" s="7">
        <v>2202.761718447126</v>
      </c>
    </row>
    <row r="34" spans="1:11" ht="13.5" thickBot="1" x14ac:dyDescent="0.25">
      <c r="A34" s="6">
        <v>2018</v>
      </c>
      <c r="B34" s="7">
        <v>656.12404526745081</v>
      </c>
      <c r="C34" s="7">
        <v>2.9938268752558921</v>
      </c>
      <c r="D34" s="7">
        <v>1242.6606371832781</v>
      </c>
      <c r="E34" s="7">
        <v>2.8868510903182245</v>
      </c>
      <c r="F34" s="7">
        <v>109.27294064153475</v>
      </c>
      <c r="G34" s="7">
        <v>30.690759970264125</v>
      </c>
      <c r="H34" s="7">
        <v>8.3366275634121703</v>
      </c>
      <c r="I34" s="7">
        <v>155.35790027839508</v>
      </c>
      <c r="J34" s="7">
        <v>23.588164057969944</v>
      </c>
      <c r="K34" s="7">
        <v>2226.031074962305</v>
      </c>
    </row>
    <row r="35" spans="1:11" ht="13.5" thickBot="1" x14ac:dyDescent="0.25">
      <c r="A35" s="6">
        <v>2019</v>
      </c>
      <c r="B35" s="7">
        <v>665.3235195658641</v>
      </c>
      <c r="C35" s="7">
        <v>3.4934117674777387</v>
      </c>
      <c r="D35" s="7">
        <v>1254.4104211035699</v>
      </c>
      <c r="E35" s="7">
        <v>3.2067358662973571</v>
      </c>
      <c r="F35" s="7">
        <v>109.37039218079236</v>
      </c>
      <c r="G35" s="7">
        <v>30.461080744084988</v>
      </c>
      <c r="H35" s="7">
        <v>8.3678666163097031</v>
      </c>
      <c r="I35" s="7">
        <v>155.27988460379109</v>
      </c>
      <c r="J35" s="7">
        <v>23.588164057969944</v>
      </c>
      <c r="K35" s="7">
        <v>2246.8013288723823</v>
      </c>
    </row>
    <row r="36" spans="1:11" ht="13.5" thickBot="1" x14ac:dyDescent="0.25">
      <c r="A36" s="6">
        <v>2020</v>
      </c>
      <c r="B36" s="7">
        <v>677.87778864381198</v>
      </c>
      <c r="C36" s="7">
        <v>3.9854078451308705</v>
      </c>
      <c r="D36" s="7">
        <v>1271.1666906516705</v>
      </c>
      <c r="E36" s="7">
        <v>3.5286747748486604</v>
      </c>
      <c r="F36" s="7">
        <v>109.72455469080447</v>
      </c>
      <c r="G36" s="7">
        <v>30.409045045106453</v>
      </c>
      <c r="H36" s="7">
        <v>8.4160294082972875</v>
      </c>
      <c r="I36" s="7">
        <v>155.08517508218642</v>
      </c>
      <c r="J36" s="7">
        <v>23.588164057969944</v>
      </c>
      <c r="K36" s="7">
        <v>2276.2674475798467</v>
      </c>
    </row>
    <row r="37" spans="1:11" ht="13.5" thickBot="1" x14ac:dyDescent="0.25">
      <c r="A37" s="6">
        <v>2021</v>
      </c>
      <c r="B37" s="7">
        <v>690.84170678746375</v>
      </c>
      <c r="C37" s="7">
        <v>4.5353692711294489</v>
      </c>
      <c r="D37" s="7">
        <v>1286.8814425664432</v>
      </c>
      <c r="E37" s="7">
        <v>3.8892337854232544</v>
      </c>
      <c r="F37" s="7">
        <v>110.14030303726265</v>
      </c>
      <c r="G37" s="7">
        <v>30.308927690726463</v>
      </c>
      <c r="H37" s="7">
        <v>8.4660597439409351</v>
      </c>
      <c r="I37" s="7">
        <v>154.84607916352462</v>
      </c>
      <c r="J37" s="7">
        <v>23.588164057969944</v>
      </c>
      <c r="K37" s="7">
        <v>2305.0726830473318</v>
      </c>
    </row>
    <row r="38" spans="1:11" ht="13.5" thickBot="1" x14ac:dyDescent="0.25">
      <c r="A38" s="6">
        <v>2022</v>
      </c>
      <c r="B38" s="7">
        <v>703.43707699820334</v>
      </c>
      <c r="C38" s="7">
        <v>5.1121363273125704</v>
      </c>
      <c r="D38" s="7">
        <v>1302.2264534300921</v>
      </c>
      <c r="E38" s="7">
        <v>4.2364644906260169</v>
      </c>
      <c r="F38" s="7">
        <v>110.65727218070025</v>
      </c>
      <c r="G38" s="7">
        <v>30.237293595410495</v>
      </c>
      <c r="H38" s="7">
        <v>8.5121764098071004</v>
      </c>
      <c r="I38" s="7">
        <v>154.65882174022437</v>
      </c>
      <c r="J38" s="7">
        <v>23.588164057969944</v>
      </c>
      <c r="K38" s="7">
        <v>2333.3172584124077</v>
      </c>
    </row>
    <row r="39" spans="1:11" ht="13.5" thickBot="1" x14ac:dyDescent="0.25">
      <c r="A39" s="6">
        <v>2023</v>
      </c>
      <c r="B39" s="7">
        <v>715.73225936330095</v>
      </c>
      <c r="C39" s="7">
        <v>5.7182561731891424</v>
      </c>
      <c r="D39" s="7">
        <v>1308.9790578740422</v>
      </c>
      <c r="E39" s="7">
        <v>4.5742292659409776</v>
      </c>
      <c r="F39" s="7">
        <v>111.18859897556389</v>
      </c>
      <c r="G39" s="7">
        <v>30.259488316661219</v>
      </c>
      <c r="H39" s="7">
        <v>8.5570065662939498</v>
      </c>
      <c r="I39" s="7">
        <v>154.6225503373972</v>
      </c>
      <c r="J39" s="7">
        <v>23.588164057969944</v>
      </c>
      <c r="K39" s="7">
        <v>2352.9271254912296</v>
      </c>
    </row>
    <row r="40" spans="1:11" ht="13.5" thickBot="1" x14ac:dyDescent="0.25">
      <c r="A40" s="6">
        <v>2024</v>
      </c>
      <c r="B40" s="7">
        <v>727.823289893994</v>
      </c>
      <c r="C40" s="7">
        <v>6.3302420340099115</v>
      </c>
      <c r="D40" s="7">
        <v>1316.2989721651468</v>
      </c>
      <c r="E40" s="7">
        <v>5.6159269232042615</v>
      </c>
      <c r="F40" s="7">
        <v>111.70878438271623</v>
      </c>
      <c r="G40" s="7">
        <v>30.295150983458427</v>
      </c>
      <c r="H40" s="7">
        <v>8.5996594867043381</v>
      </c>
      <c r="I40" s="7">
        <v>154.6266464774655</v>
      </c>
      <c r="J40" s="7">
        <v>23.588164057969944</v>
      </c>
      <c r="K40" s="7">
        <v>2372.9406674474549</v>
      </c>
    </row>
    <row r="41" spans="1:11" ht="13.5" thickBot="1" x14ac:dyDescent="0.25">
      <c r="A41" s="6">
        <v>2025</v>
      </c>
      <c r="B41" s="7">
        <v>739.86662102180946</v>
      </c>
      <c r="C41" s="7">
        <v>6.9170555295128988</v>
      </c>
      <c r="D41" s="7">
        <v>1322.9838501224137</v>
      </c>
      <c r="E41" s="7">
        <v>5.9507862716179929</v>
      </c>
      <c r="F41" s="7">
        <v>112.17868437979102</v>
      </c>
      <c r="G41" s="7">
        <v>30.267798136022883</v>
      </c>
      <c r="H41" s="7">
        <v>8.6371745112772818</v>
      </c>
      <c r="I41" s="7">
        <v>154.52837382681494</v>
      </c>
      <c r="J41" s="7">
        <v>23.588164057969944</v>
      </c>
      <c r="K41" s="7">
        <v>2392.0506660560995</v>
      </c>
    </row>
    <row r="42" spans="1:11" ht="13.5" thickBot="1" x14ac:dyDescent="0.25">
      <c r="A42" s="6">
        <v>2026</v>
      </c>
      <c r="B42" s="7">
        <v>752.04936339539756</v>
      </c>
      <c r="C42" s="7">
        <v>7.4716893623285943</v>
      </c>
      <c r="D42" s="7">
        <v>1329.8902956161444</v>
      </c>
      <c r="E42" s="7">
        <v>6.275583531459441</v>
      </c>
      <c r="F42" s="7">
        <v>112.66836776579702</v>
      </c>
      <c r="G42" s="7">
        <v>30.189845679051182</v>
      </c>
      <c r="H42" s="7">
        <v>8.6723681270304827</v>
      </c>
      <c r="I42" s="7">
        <v>154.49915680906781</v>
      </c>
      <c r="J42" s="7">
        <v>23.588164057969944</v>
      </c>
      <c r="K42" s="7">
        <v>2411.5575614504587</v>
      </c>
    </row>
    <row r="43" spans="1:11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4.1" customHeight="1" x14ac:dyDescent="0.2">
      <c r="A44" s="20" t="s">
        <v>24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4.1" customHeight="1" x14ac:dyDescent="0.2">
      <c r="A45" s="20" t="s">
        <v>25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4.1" customHeight="1" x14ac:dyDescent="0.2">
      <c r="A46" s="4"/>
    </row>
    <row r="47" spans="1:11" ht="15.75" x14ac:dyDescent="0.25">
      <c r="A47" s="19" t="s">
        <v>26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x14ac:dyDescent="0.2">
      <c r="A48" s="8" t="s">
        <v>27</v>
      </c>
      <c r="B48" s="12">
        <f>EXP((LN(B16/B6)/10))-1</f>
        <v>3.9049738291354608E-3</v>
      </c>
      <c r="C48" s="13" t="s">
        <v>69</v>
      </c>
      <c r="D48" s="12">
        <f>EXP((LN(D16/D6)/10))-1</f>
        <v>2.7762571953083404E-2</v>
      </c>
      <c r="E48" s="13" t="s">
        <v>69</v>
      </c>
      <c r="F48" s="12">
        <f t="shared" ref="F48:K48" si="0">EXP((LN(F16/F6)/10))-1</f>
        <v>-8.6447703858855918E-2</v>
      </c>
      <c r="G48" s="12">
        <f t="shared" si="0"/>
        <v>2.0332370476161543E-3</v>
      </c>
      <c r="H48" s="12">
        <f t="shared" si="0"/>
        <v>-4.1822355975982273E-2</v>
      </c>
      <c r="I48" s="12">
        <f t="shared" si="0"/>
        <v>1.6813883650000472E-2</v>
      </c>
      <c r="J48" s="12">
        <f t="shared" si="0"/>
        <v>-3.22404402373766E-3</v>
      </c>
      <c r="K48" s="12">
        <f t="shared" si="0"/>
        <v>3.6415607852444687E-3</v>
      </c>
    </row>
    <row r="49" spans="1:11" x14ac:dyDescent="0.2">
      <c r="A49" s="8" t="s">
        <v>28</v>
      </c>
      <c r="B49" s="12">
        <f>EXP((LN(B29/B16)/13))-1</f>
        <v>4.286643049738581E-3</v>
      </c>
      <c r="C49" s="13" t="s">
        <v>69</v>
      </c>
      <c r="D49" s="12">
        <f>EXP((LN(D29/D16)/13))-1</f>
        <v>-3.3515270562329835E-3</v>
      </c>
      <c r="E49" s="13" t="s">
        <v>69</v>
      </c>
      <c r="F49" s="12">
        <f t="shared" ref="F49:K49" si="1">EXP((LN(F29/F16)/13))-1</f>
        <v>-3.5103725227716542E-2</v>
      </c>
      <c r="G49" s="12">
        <f t="shared" si="1"/>
        <v>-1.7700165633397713E-2</v>
      </c>
      <c r="H49" s="12">
        <f t="shared" si="1"/>
        <v>8.949920090950636E-3</v>
      </c>
      <c r="I49" s="12">
        <f t="shared" si="1"/>
        <v>0.10879034854781233</v>
      </c>
      <c r="J49" s="12">
        <f t="shared" si="1"/>
        <v>2.4879096447536497E-2</v>
      </c>
      <c r="K49" s="12">
        <f t="shared" si="1"/>
        <v>1.0954252074382165E-3</v>
      </c>
    </row>
    <row r="50" spans="1:11" x14ac:dyDescent="0.2">
      <c r="A50" s="8" t="s">
        <v>29</v>
      </c>
      <c r="B50" s="12">
        <f t="shared" ref="B50:K50" si="2">EXP((LN(B31/B29)/2))-1</f>
        <v>-1.3051600253202178E-3</v>
      </c>
      <c r="C50" s="12">
        <f t="shared" si="2"/>
        <v>0.4296143977134157</v>
      </c>
      <c r="D50" s="12">
        <f t="shared" si="2"/>
        <v>-3.3804271448878431E-4</v>
      </c>
      <c r="E50" s="12">
        <f t="shared" si="2"/>
        <v>0.3947303441414709</v>
      </c>
      <c r="F50" s="12">
        <f t="shared" si="2"/>
        <v>6.4680673528063615E-3</v>
      </c>
      <c r="G50" s="12">
        <f t="shared" si="2"/>
        <v>2.5104297556046262E-2</v>
      </c>
      <c r="H50" s="12">
        <f t="shared" si="2"/>
        <v>-2.8620375136923837E-2</v>
      </c>
      <c r="I50" s="12">
        <f t="shared" si="2"/>
        <v>1.3469962770498167E-3</v>
      </c>
      <c r="J50" s="12">
        <f t="shared" si="2"/>
        <v>0</v>
      </c>
      <c r="K50" s="12">
        <f t="shared" si="2"/>
        <v>7.6948680867383601E-5</v>
      </c>
    </row>
    <row r="51" spans="1:11" x14ac:dyDescent="0.2">
      <c r="A51" s="8" t="s">
        <v>68</v>
      </c>
      <c r="B51" s="12">
        <f t="shared" ref="B51:K51" si="3">EXP((LN(B42/B29)/13))-1</f>
        <v>1.2536583712464466E-2</v>
      </c>
      <c r="C51" s="12">
        <f t="shared" si="3"/>
        <v>0.19443301423377091</v>
      </c>
      <c r="D51" s="12">
        <f t="shared" si="3"/>
        <v>7.3839617752058384E-3</v>
      </c>
      <c r="E51" s="12">
        <f t="shared" si="3"/>
        <v>0.15724345977142162</v>
      </c>
      <c r="F51" s="12">
        <f t="shared" si="3"/>
        <v>3.6474064189540023E-3</v>
      </c>
      <c r="G51" s="12">
        <f t="shared" si="3"/>
        <v>1.5710154280383914E-3</v>
      </c>
      <c r="H51" s="12">
        <f t="shared" si="3"/>
        <v>-7.7312622398817421E-4</v>
      </c>
      <c r="I51" s="12">
        <f t="shared" si="3"/>
        <v>1.8459032336703984E-4</v>
      </c>
      <c r="J51" s="12">
        <f t="shared" si="3"/>
        <v>0</v>
      </c>
      <c r="K51" s="12">
        <f t="shared" si="3"/>
        <v>8.0909052368296486E-3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12" zoomScale="80" workbookViewId="0">
      <selection activeCell="A51" sqref="A51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8" t="s">
        <v>30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31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13</v>
      </c>
      <c r="B5" s="5" t="s">
        <v>14</v>
      </c>
      <c r="C5" s="5" t="s">
        <v>16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32</v>
      </c>
    </row>
    <row r="6" spans="1:11" ht="13.5" thickBot="1" x14ac:dyDescent="0.25">
      <c r="A6" s="6">
        <v>1990</v>
      </c>
      <c r="B6" s="7">
        <v>581.87668500000007</v>
      </c>
      <c r="C6" s="7">
        <v>960.07761474164556</v>
      </c>
      <c r="D6" s="7">
        <v>422.3422361263963</v>
      </c>
      <c r="E6" s="7">
        <v>36.559814000000003</v>
      </c>
      <c r="F6" s="7">
        <v>11.960217000000004</v>
      </c>
      <c r="G6" s="7">
        <v>34.074280098691297</v>
      </c>
      <c r="H6" s="7">
        <v>17.700044000000002</v>
      </c>
      <c r="I6" s="7">
        <v>2064.5908909667332</v>
      </c>
    </row>
    <row r="7" spans="1:11" ht="13.5" thickBot="1" x14ac:dyDescent="0.25">
      <c r="A7" s="6">
        <v>1991</v>
      </c>
      <c r="B7" s="7">
        <v>540.43421799999999</v>
      </c>
      <c r="C7" s="7">
        <v>948.24437832071851</v>
      </c>
      <c r="D7" s="7">
        <v>329.32857568924652</v>
      </c>
      <c r="E7" s="7">
        <v>30.689211</v>
      </c>
      <c r="F7" s="7">
        <v>11.822134</v>
      </c>
      <c r="G7" s="7">
        <v>36.180572023290061</v>
      </c>
      <c r="H7" s="7">
        <v>17.657845999999999</v>
      </c>
      <c r="I7" s="7">
        <v>1914.356935033255</v>
      </c>
    </row>
    <row r="8" spans="1:11" ht="13.5" thickBot="1" x14ac:dyDescent="0.25">
      <c r="A8" s="6">
        <v>1992</v>
      </c>
      <c r="B8" s="7">
        <v>581.73141199999998</v>
      </c>
      <c r="C8" s="7">
        <v>1033.8841481679556</v>
      </c>
      <c r="D8" s="7">
        <v>299.63</v>
      </c>
      <c r="E8" s="7">
        <v>30.040999999999997</v>
      </c>
      <c r="F8" s="7">
        <v>11.935236</v>
      </c>
      <c r="G8" s="7">
        <v>33.802103229663643</v>
      </c>
      <c r="H8" s="7">
        <v>17.624538000000001</v>
      </c>
      <c r="I8" s="7">
        <v>2008.6484373976193</v>
      </c>
    </row>
    <row r="9" spans="1:11" ht="13.5" thickBot="1" x14ac:dyDescent="0.25">
      <c r="A9" s="6">
        <v>1993</v>
      </c>
      <c r="B9" s="7">
        <v>557.90243899999996</v>
      </c>
      <c r="C9" s="7">
        <v>1027.7542736817422</v>
      </c>
      <c r="D9" s="7">
        <v>247.98999999999998</v>
      </c>
      <c r="E9" s="7">
        <v>30.620999999999999</v>
      </c>
      <c r="F9" s="7">
        <v>10.222641999999999</v>
      </c>
      <c r="G9" s="7">
        <v>30.618487668995876</v>
      </c>
      <c r="H9" s="7">
        <v>17.572855999999994</v>
      </c>
      <c r="I9" s="7">
        <v>1922.6816983507381</v>
      </c>
    </row>
    <row r="10" spans="1:11" ht="13.5" thickBot="1" x14ac:dyDescent="0.25">
      <c r="A10" s="6">
        <v>1994</v>
      </c>
      <c r="B10" s="7">
        <v>577.077628</v>
      </c>
      <c r="C10" s="7">
        <v>1033.9430053666504</v>
      </c>
      <c r="D10" s="7">
        <v>230.18099999999998</v>
      </c>
      <c r="E10" s="7">
        <v>33.980000000000004</v>
      </c>
      <c r="F10" s="7">
        <v>11.067360000000001</v>
      </c>
      <c r="G10" s="7">
        <v>33.379573531555259</v>
      </c>
      <c r="H10" s="7">
        <v>17.294264000000002</v>
      </c>
      <c r="I10" s="7">
        <v>1936.9228308982058</v>
      </c>
    </row>
    <row r="11" spans="1:11" ht="13.5" thickBot="1" x14ac:dyDescent="0.25">
      <c r="A11" s="6">
        <v>1995</v>
      </c>
      <c r="B11" s="7">
        <v>585.338616</v>
      </c>
      <c r="C11" s="7">
        <v>1093.5723252777473</v>
      </c>
      <c r="D11" s="7">
        <v>190.601</v>
      </c>
      <c r="E11" s="7">
        <v>35.24</v>
      </c>
      <c r="F11" s="7">
        <v>12.122223999999997</v>
      </c>
      <c r="G11" s="7">
        <v>32.861941495238881</v>
      </c>
      <c r="H11" s="7">
        <v>17.093163000000022</v>
      </c>
      <c r="I11" s="7">
        <v>1966.829269772986</v>
      </c>
    </row>
    <row r="12" spans="1:11" ht="13.5" thickBot="1" x14ac:dyDescent="0.25">
      <c r="A12" s="6">
        <v>1996</v>
      </c>
      <c r="B12" s="7">
        <v>589.03465400000005</v>
      </c>
      <c r="C12" s="7">
        <v>1171.9526259692577</v>
      </c>
      <c r="D12" s="7">
        <v>196.191</v>
      </c>
      <c r="E12" s="7">
        <v>38.14</v>
      </c>
      <c r="F12" s="7">
        <v>7.6920449999999994</v>
      </c>
      <c r="G12" s="7">
        <v>35.20664982988724</v>
      </c>
      <c r="H12" s="7">
        <v>17.140852999999996</v>
      </c>
      <c r="I12" s="7">
        <v>2055.3578277991451</v>
      </c>
    </row>
    <row r="13" spans="1:11" ht="13.5" thickBot="1" x14ac:dyDescent="0.25">
      <c r="A13" s="6">
        <v>1997</v>
      </c>
      <c r="B13" s="7">
        <v>602.78128800000013</v>
      </c>
      <c r="C13" s="7">
        <v>1207.1536917261915</v>
      </c>
      <c r="D13" s="7">
        <v>198.13099999999997</v>
      </c>
      <c r="E13" s="7">
        <v>32.92</v>
      </c>
      <c r="F13" s="7">
        <v>7.0503330000000002</v>
      </c>
      <c r="G13" s="7">
        <v>38.436882690997834</v>
      </c>
      <c r="H13" s="7">
        <v>17.122144000000002</v>
      </c>
      <c r="I13" s="7">
        <v>2103.5953394171893</v>
      </c>
    </row>
    <row r="14" spans="1:11" ht="13.5" thickBot="1" x14ac:dyDescent="0.25">
      <c r="A14" s="6">
        <v>1998</v>
      </c>
      <c r="B14" s="7">
        <v>610.86079900000004</v>
      </c>
      <c r="C14" s="7">
        <v>1253.4216261286208</v>
      </c>
      <c r="D14" s="7">
        <v>198.96100000000004</v>
      </c>
      <c r="E14" s="7">
        <v>38.100000000000009</v>
      </c>
      <c r="F14" s="7">
        <v>6.1088510000000005</v>
      </c>
      <c r="G14" s="7">
        <v>40.504340857833732</v>
      </c>
      <c r="H14" s="7">
        <v>17.193896000000016</v>
      </c>
      <c r="I14" s="7">
        <v>2165.1505129864545</v>
      </c>
    </row>
    <row r="15" spans="1:11" ht="13.5" thickBot="1" x14ac:dyDescent="0.25">
      <c r="A15" s="6">
        <v>1999</v>
      </c>
      <c r="B15" s="7">
        <v>595.17364999999995</v>
      </c>
      <c r="C15" s="7">
        <v>1244.9967585999555</v>
      </c>
      <c r="D15" s="7">
        <v>187.40099999999998</v>
      </c>
      <c r="E15" s="7">
        <v>38.549999999999997</v>
      </c>
      <c r="F15" s="7">
        <v>7.1558599999999997</v>
      </c>
      <c r="G15" s="7">
        <v>41.588586349758842</v>
      </c>
      <c r="H15" s="7">
        <v>17.157011000000022</v>
      </c>
      <c r="I15" s="7">
        <v>2132.0228659497143</v>
      </c>
    </row>
    <row r="16" spans="1:11" ht="13.5" thickBot="1" x14ac:dyDescent="0.25">
      <c r="A16" s="6">
        <v>2000</v>
      </c>
      <c r="B16" s="7">
        <v>605</v>
      </c>
      <c r="C16" s="7">
        <v>1262.5032025847106</v>
      </c>
      <c r="D16" s="7">
        <v>171.00099999999998</v>
      </c>
      <c r="E16" s="7">
        <v>37.309999999999995</v>
      </c>
      <c r="F16" s="7">
        <v>7.801882353148053</v>
      </c>
      <c r="G16" s="7">
        <v>40.256995941758575</v>
      </c>
      <c r="H16" s="7">
        <v>17.13759521705639</v>
      </c>
      <c r="I16" s="7">
        <v>2141.0106760966737</v>
      </c>
    </row>
    <row r="17" spans="1:11" ht="13.5" thickBot="1" x14ac:dyDescent="0.25">
      <c r="A17" s="6">
        <v>2001</v>
      </c>
      <c r="B17" s="7">
        <v>613</v>
      </c>
      <c r="C17" s="7">
        <v>1288.7087459146569</v>
      </c>
      <c r="D17" s="7">
        <v>140.36199999999997</v>
      </c>
      <c r="E17" s="7">
        <v>35.83</v>
      </c>
      <c r="F17" s="7">
        <v>7.5888327312496102</v>
      </c>
      <c r="G17" s="7">
        <v>49.019211779827927</v>
      </c>
      <c r="H17" s="7">
        <v>17.500023853031809</v>
      </c>
      <c r="I17" s="7">
        <v>2152.0088142787663</v>
      </c>
    </row>
    <row r="18" spans="1:11" ht="13.5" thickBot="1" x14ac:dyDescent="0.25">
      <c r="A18" s="6">
        <v>2002</v>
      </c>
      <c r="B18" s="7">
        <v>592</v>
      </c>
      <c r="C18" s="7">
        <v>1259.6012016208156</v>
      </c>
      <c r="D18" s="7">
        <v>152.12099999999998</v>
      </c>
      <c r="E18" s="7">
        <v>31.990000000000002</v>
      </c>
      <c r="F18" s="7">
        <v>15.490801252867316</v>
      </c>
      <c r="G18" s="7">
        <v>52.654412855764924</v>
      </c>
      <c r="H18" s="7">
        <v>18.165326506060808</v>
      </c>
      <c r="I18" s="7">
        <v>2122.0227422355088</v>
      </c>
    </row>
    <row r="19" spans="1:11" ht="13.5" thickBot="1" x14ac:dyDescent="0.25">
      <c r="A19" s="6">
        <v>2003</v>
      </c>
      <c r="B19" s="7">
        <v>600</v>
      </c>
      <c r="C19" s="7">
        <v>1284.9894782850758</v>
      </c>
      <c r="D19" s="7">
        <v>129.22200000000001</v>
      </c>
      <c r="E19" s="7">
        <v>29.919999999999995</v>
      </c>
      <c r="F19" s="7">
        <v>13.892930571423436</v>
      </c>
      <c r="G19" s="7">
        <v>47.067231497801522</v>
      </c>
      <c r="H19" s="7">
        <v>17.91025437814595</v>
      </c>
      <c r="I19" s="7">
        <v>2123.0018947324465</v>
      </c>
    </row>
    <row r="20" spans="1:11" ht="13.5" thickBot="1" x14ac:dyDescent="0.25">
      <c r="A20" s="6">
        <v>2004</v>
      </c>
      <c r="B20" s="7">
        <v>652</v>
      </c>
      <c r="C20" s="7">
        <v>1331.6286713134041</v>
      </c>
      <c r="D20" s="7">
        <v>145.10099999999997</v>
      </c>
      <c r="E20" s="7">
        <v>34.420999999999999</v>
      </c>
      <c r="F20" s="7">
        <v>3.1138342528802441</v>
      </c>
      <c r="G20" s="7">
        <v>48.24791272040725</v>
      </c>
      <c r="H20" s="7">
        <v>19.46846046242721</v>
      </c>
      <c r="I20" s="7">
        <v>2233.9808787491188</v>
      </c>
    </row>
    <row r="21" spans="1:11" ht="13.5" thickBot="1" x14ac:dyDescent="0.25">
      <c r="A21" s="6">
        <v>2005</v>
      </c>
      <c r="B21" s="7">
        <v>630</v>
      </c>
      <c r="C21" s="7">
        <v>1292.0250604459245</v>
      </c>
      <c r="D21" s="7">
        <v>155.81300000000002</v>
      </c>
      <c r="E21" s="7">
        <v>37.087521651468599</v>
      </c>
      <c r="F21" s="7">
        <v>3.4207933955463772</v>
      </c>
      <c r="G21" s="7">
        <v>68.441336212230951</v>
      </c>
      <c r="H21" s="7">
        <v>14.235847900515269</v>
      </c>
      <c r="I21" s="7">
        <v>2201.0235596056855</v>
      </c>
    </row>
    <row r="22" spans="1:11" ht="13.5" thickBot="1" x14ac:dyDescent="0.25">
      <c r="A22" s="6">
        <v>2006</v>
      </c>
      <c r="B22" s="7">
        <v>649</v>
      </c>
      <c r="C22" s="7">
        <v>1327.4321175227738</v>
      </c>
      <c r="D22" s="7">
        <v>161.47300000000001</v>
      </c>
      <c r="E22" s="7">
        <v>40.879643897412002</v>
      </c>
      <c r="F22" s="7">
        <v>3.1776173314263394</v>
      </c>
      <c r="G22" s="7">
        <v>72.226170913622084</v>
      </c>
      <c r="H22" s="7">
        <v>25.81004322108743</v>
      </c>
      <c r="I22" s="7">
        <v>2279.9985928863216</v>
      </c>
    </row>
    <row r="23" spans="1:11" ht="13.5" thickBot="1" x14ac:dyDescent="0.25">
      <c r="A23" s="6">
        <v>2007</v>
      </c>
      <c r="B23" s="7">
        <v>666</v>
      </c>
      <c r="C23" s="7">
        <v>1399.9928454957198</v>
      </c>
      <c r="D23" s="7">
        <v>132.82199999999997</v>
      </c>
      <c r="E23" s="7">
        <v>43.815103545820492</v>
      </c>
      <c r="F23" s="7">
        <v>5.6965866496806479</v>
      </c>
      <c r="G23" s="7">
        <v>60.233343149728498</v>
      </c>
      <c r="H23" s="7">
        <v>21.438341174830281</v>
      </c>
      <c r="I23" s="7">
        <v>2329.9982200157801</v>
      </c>
    </row>
    <row r="24" spans="1:11" ht="13.5" thickBot="1" x14ac:dyDescent="0.25">
      <c r="A24" s="6">
        <v>2008</v>
      </c>
      <c r="B24" s="7">
        <v>667</v>
      </c>
      <c r="C24" s="7">
        <v>1242.5244775095045</v>
      </c>
      <c r="D24" s="7">
        <v>112.79199999999999</v>
      </c>
      <c r="E24" s="7">
        <v>40.31503359986354</v>
      </c>
      <c r="F24" s="7">
        <v>12.074833529502866</v>
      </c>
      <c r="G24" s="7">
        <v>218.34598158332997</v>
      </c>
      <c r="H24" s="7">
        <v>28.944936002323765</v>
      </c>
      <c r="I24" s="7">
        <v>2321.9972622245245</v>
      </c>
    </row>
    <row r="25" spans="1:11" ht="13.5" thickBot="1" x14ac:dyDescent="0.25">
      <c r="A25" s="6">
        <v>2009</v>
      </c>
      <c r="B25" s="7">
        <v>670</v>
      </c>
      <c r="C25" s="7">
        <v>1224.5773467519759</v>
      </c>
      <c r="D25" s="7">
        <v>124.18099999999998</v>
      </c>
      <c r="E25" s="7">
        <v>33.165074341983761</v>
      </c>
      <c r="F25" s="7">
        <v>16.582492638808731</v>
      </c>
      <c r="G25" s="7">
        <v>216.03127869999008</v>
      </c>
      <c r="H25" s="7">
        <v>19.475450159081738</v>
      </c>
      <c r="I25" s="7">
        <v>2304.0126425918406</v>
      </c>
    </row>
    <row r="26" spans="1:11" ht="13.5" thickBot="1" x14ac:dyDescent="0.25">
      <c r="A26" s="6">
        <v>2010</v>
      </c>
      <c r="B26" s="7">
        <v>643</v>
      </c>
      <c r="C26" s="7">
        <v>1188.7891561527731</v>
      </c>
      <c r="D26" s="7">
        <v>115.191</v>
      </c>
      <c r="E26" s="7">
        <v>30.035703533816164</v>
      </c>
      <c r="F26" s="7">
        <v>11.878969999999999</v>
      </c>
      <c r="G26" s="7">
        <v>205.94848126447673</v>
      </c>
      <c r="H26" s="7">
        <v>17.156174999999998</v>
      </c>
      <c r="I26" s="7">
        <v>2211.9994859510662</v>
      </c>
    </row>
    <row r="27" spans="1:11" ht="13.5" thickBot="1" x14ac:dyDescent="0.25">
      <c r="A27" s="6">
        <v>2011</v>
      </c>
      <c r="B27" s="7">
        <v>628.40635399999996</v>
      </c>
      <c r="C27" s="7">
        <v>1187.0053391684623</v>
      </c>
      <c r="D27" s="7">
        <v>118.3</v>
      </c>
      <c r="E27" s="7">
        <v>28.166346498478003</v>
      </c>
      <c r="F27" s="7">
        <v>14.743089999999997</v>
      </c>
      <c r="G27" s="7">
        <v>186.49740196666005</v>
      </c>
      <c r="H27" s="7">
        <v>13.831906999999999</v>
      </c>
      <c r="I27" s="7">
        <v>2176.9504386336002</v>
      </c>
    </row>
    <row r="28" spans="1:11" ht="13.5" thickBot="1" x14ac:dyDescent="0.25">
      <c r="A28" s="6">
        <v>2012</v>
      </c>
      <c r="B28" s="7">
        <v>657.80298500000015</v>
      </c>
      <c r="C28" s="7">
        <v>1209.5018872028445</v>
      </c>
      <c r="D28" s="7">
        <v>109.77</v>
      </c>
      <c r="E28" s="7">
        <v>29.456983033493216</v>
      </c>
      <c r="F28" s="7">
        <v>12.804548</v>
      </c>
      <c r="G28" s="7">
        <v>186.96293683123162</v>
      </c>
      <c r="H28" s="7">
        <v>15.242339390000001</v>
      </c>
      <c r="I28" s="7">
        <v>2221.5416794575694</v>
      </c>
    </row>
    <row r="29" spans="1:11" ht="13.5" thickBot="1" x14ac:dyDescent="0.25">
      <c r="A29" s="6">
        <v>2013</v>
      </c>
      <c r="B29" s="7">
        <v>636.45563099999993</v>
      </c>
      <c r="C29" s="7">
        <v>1199.972449799229</v>
      </c>
      <c r="D29" s="7">
        <v>107.46000000000001</v>
      </c>
      <c r="E29" s="7">
        <v>29.517613203158291</v>
      </c>
      <c r="F29" s="7">
        <v>8.7600045293000868</v>
      </c>
      <c r="G29" s="7">
        <v>154.12888778113924</v>
      </c>
      <c r="H29" s="7">
        <v>23.588164057969944</v>
      </c>
      <c r="I29" s="7">
        <v>2159.8827503707967</v>
      </c>
    </row>
    <row r="30" spans="1:11" ht="13.5" thickBot="1" x14ac:dyDescent="0.25">
      <c r="A30" s="6">
        <v>2014</v>
      </c>
      <c r="B30" s="7">
        <v>618.02507193387987</v>
      </c>
      <c r="C30" s="7">
        <v>1165.9696780349595</v>
      </c>
      <c r="D30" s="7">
        <v>107.95758320049262</v>
      </c>
      <c r="E30" s="7">
        <v>30.203245569103295</v>
      </c>
      <c r="F30" s="7">
        <v>8.5754662218562885</v>
      </c>
      <c r="G30" s="7">
        <v>153.80919448555366</v>
      </c>
      <c r="H30" s="7">
        <v>23.588164057969902</v>
      </c>
      <c r="I30" s="7">
        <v>2108.1284035038152</v>
      </c>
    </row>
    <row r="31" spans="1:11" ht="13.5" thickBot="1" x14ac:dyDescent="0.25">
      <c r="A31" s="6">
        <v>2015</v>
      </c>
      <c r="B31" s="7">
        <v>632.14650923798058</v>
      </c>
      <c r="C31" s="7">
        <v>1187.3285452469224</v>
      </c>
      <c r="D31" s="7">
        <v>108.85461272077197</v>
      </c>
      <c r="E31" s="7">
        <v>31.02266702168718</v>
      </c>
      <c r="F31" s="7">
        <v>8.2657508439980028</v>
      </c>
      <c r="G31" s="7">
        <v>154.54438950848856</v>
      </c>
      <c r="H31" s="7">
        <v>23.588164057969944</v>
      </c>
      <c r="I31" s="7">
        <v>2145.7506386378186</v>
      </c>
    </row>
    <row r="32" spans="1:11" ht="13.5" thickBot="1" x14ac:dyDescent="0.25">
      <c r="A32" s="6">
        <v>2016</v>
      </c>
      <c r="B32" s="7">
        <v>635.63684133774268</v>
      </c>
      <c r="C32" s="7">
        <v>1189.4736179496529</v>
      </c>
      <c r="D32" s="7">
        <v>108.82760504204451</v>
      </c>
      <c r="E32" s="7">
        <v>30.829332839455557</v>
      </c>
      <c r="F32" s="7">
        <v>8.2729361180274488</v>
      </c>
      <c r="G32" s="7">
        <v>155.06558887915463</v>
      </c>
      <c r="H32" s="7">
        <v>23.588164057969944</v>
      </c>
      <c r="I32" s="7">
        <v>2151.6940862240476</v>
      </c>
      <c r="K32" s="15" t="s">
        <v>0</v>
      </c>
    </row>
    <row r="33" spans="1:9" ht="13.5" thickBot="1" x14ac:dyDescent="0.25">
      <c r="A33" s="6">
        <v>2017</v>
      </c>
      <c r="B33" s="7">
        <v>641.41021804214961</v>
      </c>
      <c r="C33" s="7">
        <v>1195.8620371255836</v>
      </c>
      <c r="D33" s="7">
        <v>108.89270839335657</v>
      </c>
      <c r="E33" s="7">
        <v>30.792246405630106</v>
      </c>
      <c r="F33" s="7">
        <v>8.2916229500424752</v>
      </c>
      <c r="G33" s="7">
        <v>155.37446019727687</v>
      </c>
      <c r="H33" s="7">
        <v>23.588164057969944</v>
      </c>
      <c r="I33" s="7">
        <v>2164.211457172009</v>
      </c>
    </row>
    <row r="34" spans="1:9" ht="13.5" thickBot="1" x14ac:dyDescent="0.25">
      <c r="A34" s="6">
        <v>2018</v>
      </c>
      <c r="B34" s="7">
        <v>647.73448262668774</v>
      </c>
      <c r="C34" s="7">
        <v>1208.626001265915</v>
      </c>
      <c r="D34" s="7">
        <v>109.27294064153475</v>
      </c>
      <c r="E34" s="7">
        <v>30.631430747222527</v>
      </c>
      <c r="F34" s="7">
        <v>8.3366275634121703</v>
      </c>
      <c r="G34" s="7">
        <v>155.35790027839508</v>
      </c>
      <c r="H34" s="7">
        <v>23.588164057969944</v>
      </c>
      <c r="I34" s="7">
        <v>2183.5475471811369</v>
      </c>
    </row>
    <row r="35" spans="1:9" ht="13.5" thickBot="1" x14ac:dyDescent="0.25">
      <c r="A35" s="6">
        <v>2019</v>
      </c>
      <c r="B35" s="7">
        <v>656.9645134669413</v>
      </c>
      <c r="C35" s="7">
        <v>1215.6176457940178</v>
      </c>
      <c r="D35" s="7">
        <v>109.37039218079236</v>
      </c>
      <c r="E35" s="7">
        <v>30.402344813273803</v>
      </c>
      <c r="F35" s="7">
        <v>8.3678666163097031</v>
      </c>
      <c r="G35" s="7">
        <v>155.27988460379109</v>
      </c>
      <c r="H35" s="7">
        <v>23.588164057969944</v>
      </c>
      <c r="I35" s="7">
        <v>2199.5908115330963</v>
      </c>
    </row>
    <row r="36" spans="1:9" ht="13.5" thickBot="1" x14ac:dyDescent="0.25">
      <c r="A36" s="6">
        <v>2020</v>
      </c>
      <c r="B36" s="7">
        <v>669.54212428845324</v>
      </c>
      <c r="C36" s="7">
        <v>1226.738965288589</v>
      </c>
      <c r="D36" s="7">
        <v>109.72455469080447</v>
      </c>
      <c r="E36" s="7">
        <v>30.350896473603381</v>
      </c>
      <c r="F36" s="7">
        <v>8.4160294082972875</v>
      </c>
      <c r="G36" s="7">
        <v>155.08517508218642</v>
      </c>
      <c r="H36" s="7">
        <v>23.588164057969944</v>
      </c>
      <c r="I36" s="7">
        <v>2223.4459092899042</v>
      </c>
    </row>
    <row r="37" spans="1:9" ht="13.5" thickBot="1" x14ac:dyDescent="0.25">
      <c r="A37" s="6">
        <v>2021</v>
      </c>
      <c r="B37" s="7">
        <v>682.51915782570609</v>
      </c>
      <c r="C37" s="7">
        <v>1236.0576260897528</v>
      </c>
      <c r="D37" s="7">
        <v>110.14030303726265</v>
      </c>
      <c r="E37" s="7">
        <v>30.251360604938423</v>
      </c>
      <c r="F37" s="7">
        <v>8.4660597439409351</v>
      </c>
      <c r="G37" s="7">
        <v>154.84607916352462</v>
      </c>
      <c r="H37" s="7">
        <v>23.588164057969944</v>
      </c>
      <c r="I37" s="7">
        <v>2245.868750523096</v>
      </c>
    </row>
    <row r="38" spans="1:9" ht="13.5" thickBot="1" x14ac:dyDescent="0.25">
      <c r="A38" s="6">
        <v>2022</v>
      </c>
      <c r="B38" s="7">
        <v>695.11532181191615</v>
      </c>
      <c r="C38" s="7">
        <v>1244.2437037223199</v>
      </c>
      <c r="D38" s="7">
        <v>110.65727218070025</v>
      </c>
      <c r="E38" s="7">
        <v>30.180302180480336</v>
      </c>
      <c r="F38" s="7">
        <v>8.5121764098071004</v>
      </c>
      <c r="G38" s="7">
        <v>154.65882174022437</v>
      </c>
      <c r="H38" s="7">
        <v>23.588164057969944</v>
      </c>
      <c r="I38" s="7">
        <v>2266.9557621034182</v>
      </c>
    </row>
    <row r="39" spans="1:9" ht="13.5" thickBot="1" x14ac:dyDescent="0.25">
      <c r="A39" s="6">
        <v>2023</v>
      </c>
      <c r="B39" s="7">
        <v>707.39873898603037</v>
      </c>
      <c r="C39" s="7">
        <v>1243.1302166697324</v>
      </c>
      <c r="D39" s="7">
        <v>111.18859897556389</v>
      </c>
      <c r="E39" s="7">
        <v>30.203066815880362</v>
      </c>
      <c r="F39" s="7">
        <v>8.5570065662939498</v>
      </c>
      <c r="G39" s="7">
        <v>154.6225503373972</v>
      </c>
      <c r="H39" s="7">
        <v>23.588164057969944</v>
      </c>
      <c r="I39" s="7">
        <v>2278.6883424088683</v>
      </c>
    </row>
    <row r="40" spans="1:9" ht="13.5" thickBot="1" x14ac:dyDescent="0.25">
      <c r="A40" s="6">
        <v>2024</v>
      </c>
      <c r="B40" s="7">
        <v>719.46513553197121</v>
      </c>
      <c r="C40" s="7">
        <v>1241.9807740641033</v>
      </c>
      <c r="D40" s="7">
        <v>111.70878438271623</v>
      </c>
      <c r="E40" s="7">
        <v>30.239293697685376</v>
      </c>
      <c r="F40" s="7">
        <v>8.5996594867043381</v>
      </c>
      <c r="G40" s="7">
        <v>154.6266464774655</v>
      </c>
      <c r="H40" s="7">
        <v>23.588164057969944</v>
      </c>
      <c r="I40" s="7">
        <v>2290.2084576986158</v>
      </c>
    </row>
    <row r="41" spans="1:9" ht="13.5" thickBot="1" x14ac:dyDescent="0.25">
      <c r="A41" s="6">
        <v>2025</v>
      </c>
      <c r="B41" s="7">
        <v>731.47047390285968</v>
      </c>
      <c r="C41" s="7">
        <v>1239.8208385833786</v>
      </c>
      <c r="D41" s="7">
        <v>112.17868437979102</v>
      </c>
      <c r="E41" s="7">
        <v>30.212499423107563</v>
      </c>
      <c r="F41" s="7">
        <v>8.6371745112772818</v>
      </c>
      <c r="G41" s="7">
        <v>154.52837382681494</v>
      </c>
      <c r="H41" s="7">
        <v>23.588164057969944</v>
      </c>
      <c r="I41" s="7">
        <v>2300.4362086851993</v>
      </c>
    </row>
    <row r="42" spans="1:9" ht="13.5" thickBot="1" x14ac:dyDescent="0.25">
      <c r="A42" s="6">
        <v>2026</v>
      </c>
      <c r="B42" s="7">
        <v>743.60210413263405</v>
      </c>
      <c r="C42" s="7">
        <v>1237.579204429604</v>
      </c>
      <c r="D42" s="7">
        <v>112.66836776579702</v>
      </c>
      <c r="E42" s="7">
        <v>30.135099953265016</v>
      </c>
      <c r="F42" s="7">
        <v>8.6723681270304827</v>
      </c>
      <c r="G42" s="7">
        <v>154.49915680906781</v>
      </c>
      <c r="H42" s="7">
        <v>23.588164057969944</v>
      </c>
      <c r="I42" s="7">
        <v>2310.7444652753684</v>
      </c>
    </row>
    <row r="43" spans="1:9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</row>
    <row r="44" spans="1:9" ht="14.1" customHeight="1" x14ac:dyDescent="0.2">
      <c r="A44" s="20" t="s">
        <v>33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4"/>
    </row>
    <row r="46" spans="1:9" ht="15.75" x14ac:dyDescent="0.25">
      <c r="A46" s="19" t="s">
        <v>26</v>
      </c>
      <c r="B46" s="19"/>
      <c r="C46" s="19"/>
      <c r="D46" s="19"/>
      <c r="E46" s="19"/>
      <c r="F46" s="19"/>
      <c r="G46" s="19"/>
      <c r="H46" s="19"/>
      <c r="I46" s="19"/>
    </row>
    <row r="47" spans="1:9" x14ac:dyDescent="0.2">
      <c r="A47" s="8" t="s">
        <v>27</v>
      </c>
      <c r="B47" s="12">
        <f t="shared" ref="B47:I47" si="0">EXP((LN(B16/B6)/10))-1</f>
        <v>3.904594563590047E-3</v>
      </c>
      <c r="C47" s="12">
        <f t="shared" si="0"/>
        <v>2.7762137799742348E-2</v>
      </c>
      <c r="D47" s="12">
        <f t="shared" si="0"/>
        <v>-8.6447703858855918E-2</v>
      </c>
      <c r="E47" s="12">
        <f t="shared" si="0"/>
        <v>2.0332370476161543E-3</v>
      </c>
      <c r="F47" s="12">
        <f t="shared" si="0"/>
        <v>-4.1822355975982273E-2</v>
      </c>
      <c r="G47" s="12">
        <f t="shared" si="0"/>
        <v>1.6813883650000472E-2</v>
      </c>
      <c r="H47" s="12">
        <f t="shared" si="0"/>
        <v>-3.22404402373766E-3</v>
      </c>
      <c r="I47" s="12">
        <f t="shared" si="0"/>
        <v>3.6412036400907954E-3</v>
      </c>
    </row>
    <row r="48" spans="1:9" x14ac:dyDescent="0.2">
      <c r="A48" s="8" t="s">
        <v>28</v>
      </c>
      <c r="B48" s="12">
        <f t="shared" ref="B48:I48" si="1">EXP((LN(B29/B16)/13))-1</f>
        <v>3.9065530528139547E-3</v>
      </c>
      <c r="C48" s="12">
        <f t="shared" si="1"/>
        <v>-3.8999002391960635E-3</v>
      </c>
      <c r="D48" s="12">
        <f t="shared" si="1"/>
        <v>-3.5103725227716542E-2</v>
      </c>
      <c r="E48" s="12">
        <f t="shared" si="1"/>
        <v>-1.7859686814355347E-2</v>
      </c>
      <c r="F48" s="12">
        <f t="shared" si="1"/>
        <v>8.949920090950636E-3</v>
      </c>
      <c r="G48" s="12">
        <f t="shared" si="1"/>
        <v>0.10879034854781233</v>
      </c>
      <c r="H48" s="12">
        <f t="shared" si="1"/>
        <v>2.4879096447536497E-2</v>
      </c>
      <c r="I48" s="12">
        <f t="shared" si="1"/>
        <v>6.7530036590723874E-4</v>
      </c>
    </row>
    <row r="49" spans="1:9" x14ac:dyDescent="0.2">
      <c r="A49" s="8" t="s">
        <v>29</v>
      </c>
      <c r="B49" s="12">
        <f t="shared" ref="B49:I49" si="2">EXP((LN(B31/B29)/2))-1</f>
        <v>-3.390998581217608E-3</v>
      </c>
      <c r="C49" s="12">
        <f t="shared" si="2"/>
        <v>-5.2823662147726269E-3</v>
      </c>
      <c r="D49" s="12">
        <f t="shared" si="2"/>
        <v>6.4680673528063615E-3</v>
      </c>
      <c r="E49" s="12">
        <f t="shared" si="2"/>
        <v>2.5177219085732894E-2</v>
      </c>
      <c r="F49" s="12">
        <f t="shared" si="2"/>
        <v>-2.8620375136923837E-2</v>
      </c>
      <c r="G49" s="12">
        <f t="shared" si="2"/>
        <v>1.3469962770498167E-3</v>
      </c>
      <c r="H49" s="12">
        <f t="shared" si="2"/>
        <v>0</v>
      </c>
      <c r="I49" s="12">
        <f t="shared" si="2"/>
        <v>-3.2768686789013124E-3</v>
      </c>
    </row>
    <row r="50" spans="1:9" x14ac:dyDescent="0.2">
      <c r="A50" s="8" t="s">
        <v>68</v>
      </c>
      <c r="B50" s="12">
        <f t="shared" ref="B50:I50" si="3">EXP((LN(B42/B29)/13))-1</f>
        <v>1.2040477420088846E-2</v>
      </c>
      <c r="C50" s="12">
        <f t="shared" si="3"/>
        <v>2.3765594712990001E-3</v>
      </c>
      <c r="D50" s="12">
        <f t="shared" si="3"/>
        <v>3.6474064189540023E-3</v>
      </c>
      <c r="E50" s="12">
        <f t="shared" si="3"/>
        <v>1.5938427321755544E-3</v>
      </c>
      <c r="F50" s="12">
        <f t="shared" si="3"/>
        <v>-7.7312622398817421E-4</v>
      </c>
      <c r="G50" s="12">
        <f t="shared" si="3"/>
        <v>1.8459032336703984E-4</v>
      </c>
      <c r="H50" s="12">
        <f t="shared" si="3"/>
        <v>0</v>
      </c>
      <c r="I50" s="12">
        <f t="shared" si="3"/>
        <v>5.2070338753418266E-3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1" zoomScale="80" workbookViewId="0">
      <selection activeCell="A48" sqref="A48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8" t="s">
        <v>34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35</v>
      </c>
      <c r="B3" s="18"/>
      <c r="C3" s="18"/>
      <c r="D3" s="18"/>
      <c r="E3" s="18"/>
      <c r="F3" s="18"/>
      <c r="G3" s="18"/>
      <c r="H3" s="18"/>
    </row>
    <row r="4" spans="1:11" ht="14.1" customHeight="1" thickBot="1" x14ac:dyDescent="0.25">
      <c r="A4" s="4"/>
    </row>
    <row r="5" spans="1:11" ht="39" thickBot="1" x14ac:dyDescent="0.25">
      <c r="A5" s="5" t="s">
        <v>13</v>
      </c>
      <c r="B5" s="5" t="s">
        <v>23</v>
      </c>
      <c r="C5" s="5" t="s">
        <v>36</v>
      </c>
      <c r="D5" s="5" t="s">
        <v>37</v>
      </c>
      <c r="E5" s="5" t="s">
        <v>38</v>
      </c>
      <c r="F5" s="5" t="s">
        <v>39</v>
      </c>
      <c r="G5" s="5" t="s">
        <v>40</v>
      </c>
      <c r="H5" s="5" t="s">
        <v>41</v>
      </c>
    </row>
    <row r="6" spans="1:11" ht="13.5" thickBot="1" x14ac:dyDescent="0.25">
      <c r="A6" s="6">
        <v>1990</v>
      </c>
      <c r="B6" s="7">
        <v>2064.5908909667332</v>
      </c>
      <c r="C6" s="7">
        <v>132.13381702187104</v>
      </c>
      <c r="D6" s="7">
        <v>2196.7247079886042</v>
      </c>
      <c r="E6" s="7">
        <v>0</v>
      </c>
      <c r="F6" s="7">
        <v>0</v>
      </c>
      <c r="G6" s="7">
        <v>0</v>
      </c>
      <c r="H6" s="7">
        <v>2196.7247079886042</v>
      </c>
    </row>
    <row r="7" spans="1:11" ht="13.5" thickBot="1" x14ac:dyDescent="0.25">
      <c r="A7" s="6">
        <v>1991</v>
      </c>
      <c r="B7" s="7">
        <v>1914.356935033255</v>
      </c>
      <c r="C7" s="7">
        <v>122.51884384212843</v>
      </c>
      <c r="D7" s="7">
        <v>2036.8757788753835</v>
      </c>
      <c r="E7" s="7">
        <v>0</v>
      </c>
      <c r="F7" s="7">
        <v>0</v>
      </c>
      <c r="G7" s="7">
        <v>0</v>
      </c>
      <c r="H7" s="7">
        <v>2036.8757788753835</v>
      </c>
    </row>
    <row r="8" spans="1:11" ht="13.5" thickBot="1" x14ac:dyDescent="0.25">
      <c r="A8" s="6">
        <v>1992</v>
      </c>
      <c r="B8" s="7">
        <v>2008.6484373976191</v>
      </c>
      <c r="C8" s="7">
        <v>128.55349999344773</v>
      </c>
      <c r="D8" s="7">
        <v>2137.2019373910666</v>
      </c>
      <c r="E8" s="7">
        <v>0</v>
      </c>
      <c r="F8" s="7">
        <v>0</v>
      </c>
      <c r="G8" s="7">
        <v>0</v>
      </c>
      <c r="H8" s="7">
        <v>2137.2019373910666</v>
      </c>
    </row>
    <row r="9" spans="1:11" ht="13.5" thickBot="1" x14ac:dyDescent="0.25">
      <c r="A9" s="6">
        <v>1993</v>
      </c>
      <c r="B9" s="7">
        <v>1922.6816983507381</v>
      </c>
      <c r="C9" s="7">
        <v>123.05162869444734</v>
      </c>
      <c r="D9" s="7">
        <v>2045.7333270451854</v>
      </c>
      <c r="E9" s="7">
        <v>0</v>
      </c>
      <c r="F9" s="7">
        <v>0</v>
      </c>
      <c r="G9" s="7">
        <v>0</v>
      </c>
      <c r="H9" s="7">
        <v>2045.7333270451854</v>
      </c>
    </row>
    <row r="10" spans="1:11" ht="13.5" thickBot="1" x14ac:dyDescent="0.25">
      <c r="A10" s="6">
        <v>1994</v>
      </c>
      <c r="B10" s="7">
        <v>1936.9228308982058</v>
      </c>
      <c r="C10" s="7">
        <v>123.96306117748529</v>
      </c>
      <c r="D10" s="7">
        <v>2060.8858920756911</v>
      </c>
      <c r="E10" s="7">
        <v>0</v>
      </c>
      <c r="F10" s="7">
        <v>0</v>
      </c>
      <c r="G10" s="7">
        <v>0</v>
      </c>
      <c r="H10" s="7">
        <v>2060.8858920756911</v>
      </c>
    </row>
    <row r="11" spans="1:11" ht="13.5" thickBot="1" x14ac:dyDescent="0.25">
      <c r="A11" s="6">
        <v>1995</v>
      </c>
      <c r="B11" s="7">
        <v>1966.829269772986</v>
      </c>
      <c r="C11" s="7">
        <v>125.87707326547121</v>
      </c>
      <c r="D11" s="7">
        <v>2092.7063430384574</v>
      </c>
      <c r="E11" s="7">
        <v>0</v>
      </c>
      <c r="F11" s="7">
        <v>0</v>
      </c>
      <c r="G11" s="7">
        <v>0</v>
      </c>
      <c r="H11" s="7">
        <v>2092.7063430384574</v>
      </c>
    </row>
    <row r="12" spans="1:11" ht="13.5" thickBot="1" x14ac:dyDescent="0.25">
      <c r="A12" s="6">
        <v>1996</v>
      </c>
      <c r="B12" s="7">
        <v>2055.3578277991451</v>
      </c>
      <c r="C12" s="7">
        <v>131.5429009791454</v>
      </c>
      <c r="D12" s="7">
        <v>2186.9007287782906</v>
      </c>
      <c r="E12" s="7">
        <v>0</v>
      </c>
      <c r="F12" s="7">
        <v>0</v>
      </c>
      <c r="G12" s="7">
        <v>0</v>
      </c>
      <c r="H12" s="7">
        <v>2186.9007287782906</v>
      </c>
    </row>
    <row r="13" spans="1:11" ht="13.5" thickBot="1" x14ac:dyDescent="0.25">
      <c r="A13" s="6">
        <v>1997</v>
      </c>
      <c r="B13" s="7">
        <v>2103.5953394171893</v>
      </c>
      <c r="C13" s="7">
        <v>134.63010172270023</v>
      </c>
      <c r="D13" s="7">
        <v>2238.2254411398894</v>
      </c>
      <c r="E13" s="7">
        <v>0</v>
      </c>
      <c r="F13" s="7">
        <v>0</v>
      </c>
      <c r="G13" s="7">
        <v>0</v>
      </c>
      <c r="H13" s="7">
        <v>2238.2254411398894</v>
      </c>
    </row>
    <row r="14" spans="1:11" ht="13.5" thickBot="1" x14ac:dyDescent="0.25">
      <c r="A14" s="6">
        <v>1998</v>
      </c>
      <c r="B14" s="7">
        <v>2165.1505129864545</v>
      </c>
      <c r="C14" s="7">
        <v>138.56963283113322</v>
      </c>
      <c r="D14" s="7">
        <v>2303.7201458175878</v>
      </c>
      <c r="E14" s="7">
        <v>0</v>
      </c>
      <c r="F14" s="7">
        <v>0</v>
      </c>
      <c r="G14" s="7">
        <v>0</v>
      </c>
      <c r="H14" s="7">
        <v>2303.7201458175878</v>
      </c>
    </row>
    <row r="15" spans="1:11" ht="13.5" thickBot="1" x14ac:dyDescent="0.25">
      <c r="A15" s="6">
        <v>1999</v>
      </c>
      <c r="B15" s="7">
        <v>2132.0272803601292</v>
      </c>
      <c r="C15" s="7">
        <v>136.44946342078183</v>
      </c>
      <c r="D15" s="7">
        <v>2268.476743780911</v>
      </c>
      <c r="E15" s="7">
        <v>0</v>
      </c>
      <c r="F15" s="7">
        <v>4.4144104147201095E-3</v>
      </c>
      <c r="G15" s="7">
        <v>4.4144104147201095E-3</v>
      </c>
      <c r="H15" s="7">
        <v>2268.472329370496</v>
      </c>
    </row>
    <row r="16" spans="1:11" ht="13.5" thickBot="1" x14ac:dyDescent="0.25">
      <c r="A16" s="6">
        <v>2000</v>
      </c>
      <c r="B16" s="7">
        <v>2141.0182948832339</v>
      </c>
      <c r="C16" s="7">
        <v>137.02468327018724</v>
      </c>
      <c r="D16" s="7">
        <v>2278.0429781534212</v>
      </c>
      <c r="E16" s="7">
        <v>0</v>
      </c>
      <c r="F16" s="7">
        <v>7.6187865600000002E-3</v>
      </c>
      <c r="G16" s="7">
        <v>7.6187865600000002E-3</v>
      </c>
      <c r="H16" s="7">
        <v>2278.035359366861</v>
      </c>
    </row>
    <row r="17" spans="1:8" ht="13.5" thickBot="1" x14ac:dyDescent="0.25">
      <c r="A17" s="6">
        <v>2001</v>
      </c>
      <c r="B17" s="7">
        <v>2152.0163568774606</v>
      </c>
      <c r="C17" s="7">
        <v>137.72856411384117</v>
      </c>
      <c r="D17" s="7">
        <v>2289.7449209913016</v>
      </c>
      <c r="E17" s="7">
        <v>0</v>
      </c>
      <c r="F17" s="7">
        <v>7.5425986944000004E-3</v>
      </c>
      <c r="G17" s="7">
        <v>7.5425986944000004E-3</v>
      </c>
      <c r="H17" s="7">
        <v>2289.7373783926073</v>
      </c>
    </row>
    <row r="18" spans="1:8" ht="13.5" thickBot="1" x14ac:dyDescent="0.25">
      <c r="A18" s="6">
        <v>2002</v>
      </c>
      <c r="B18" s="7">
        <v>2122.0640054502392</v>
      </c>
      <c r="C18" s="7">
        <v>135.80945550307266</v>
      </c>
      <c r="D18" s="7">
        <v>2257.8734609533117</v>
      </c>
      <c r="E18" s="7">
        <v>0</v>
      </c>
      <c r="F18" s="7">
        <v>4.1263214730737997E-2</v>
      </c>
      <c r="G18" s="7">
        <v>4.1263214730737997E-2</v>
      </c>
      <c r="H18" s="7">
        <v>2257.8321977385808</v>
      </c>
    </row>
    <row r="19" spans="1:8" ht="13.5" thickBot="1" x14ac:dyDescent="0.25">
      <c r="A19" s="6">
        <v>2003</v>
      </c>
      <c r="B19" s="7">
        <v>2123.0775396583531</v>
      </c>
      <c r="C19" s="7">
        <v>135.8721212628767</v>
      </c>
      <c r="D19" s="7">
        <v>2258.9496609212297</v>
      </c>
      <c r="E19" s="7">
        <v>0</v>
      </c>
      <c r="F19" s="7">
        <v>7.5644925906619004E-2</v>
      </c>
      <c r="G19" s="7">
        <v>7.5644925906619004E-2</v>
      </c>
      <c r="H19" s="7">
        <v>2258.8740159953231</v>
      </c>
    </row>
    <row r="20" spans="1:8" ht="13.5" thickBot="1" x14ac:dyDescent="0.25">
      <c r="A20" s="6">
        <v>2004</v>
      </c>
      <c r="B20" s="7">
        <v>2234.2083708860064</v>
      </c>
      <c r="C20" s="7">
        <v>142.97477623994374</v>
      </c>
      <c r="D20" s="7">
        <v>2377.1831471259502</v>
      </c>
      <c r="E20" s="7">
        <v>0</v>
      </c>
      <c r="F20" s="7">
        <v>0.22749213688750852</v>
      </c>
      <c r="G20" s="7">
        <v>0.22749213688750852</v>
      </c>
      <c r="H20" s="7">
        <v>2376.9556549890626</v>
      </c>
    </row>
    <row r="21" spans="1:8" ht="13.5" thickBot="1" x14ac:dyDescent="0.25">
      <c r="A21" s="6">
        <v>2005</v>
      </c>
      <c r="B21" s="7">
        <v>2201.5186651329645</v>
      </c>
      <c r="C21" s="7">
        <v>140.86550781476399</v>
      </c>
      <c r="D21" s="7">
        <v>2342.3841729477285</v>
      </c>
      <c r="E21" s="7">
        <v>0</v>
      </c>
      <c r="F21" s="7">
        <v>0.49510552727888479</v>
      </c>
      <c r="G21" s="7">
        <v>0.49510552727888479</v>
      </c>
      <c r="H21" s="7">
        <v>2341.8890674204495</v>
      </c>
    </row>
    <row r="22" spans="1:8" ht="13.5" thickBot="1" x14ac:dyDescent="0.25">
      <c r="A22" s="6">
        <v>2006</v>
      </c>
      <c r="B22" s="7">
        <v>2280.7001398263901</v>
      </c>
      <c r="C22" s="7">
        <v>145.91990994472474</v>
      </c>
      <c r="D22" s="7">
        <v>2426.6200497711147</v>
      </c>
      <c r="E22" s="7">
        <v>9.7272000000000025E-2</v>
      </c>
      <c r="F22" s="7">
        <v>0.60427494006822302</v>
      </c>
      <c r="G22" s="7">
        <v>0.70154694006822305</v>
      </c>
      <c r="H22" s="7">
        <v>2425.9185028310467</v>
      </c>
    </row>
    <row r="23" spans="1:8" ht="13.5" thickBot="1" x14ac:dyDescent="0.25">
      <c r="A23" s="6">
        <v>2007</v>
      </c>
      <c r="B23" s="7">
        <v>2332.9503961026553</v>
      </c>
      <c r="C23" s="7">
        <v>149.11988608101004</v>
      </c>
      <c r="D23" s="7">
        <v>2482.0702821836653</v>
      </c>
      <c r="E23" s="7">
        <v>2.0618631000000001</v>
      </c>
      <c r="F23" s="7">
        <v>0.89031298687548688</v>
      </c>
      <c r="G23" s="7">
        <v>2.9521760868754869</v>
      </c>
      <c r="H23" s="7">
        <v>2479.1181060967897</v>
      </c>
    </row>
    <row r="24" spans="1:8" ht="13.5" thickBot="1" x14ac:dyDescent="0.25">
      <c r="A24" s="6">
        <v>2008</v>
      </c>
      <c r="B24" s="7">
        <v>2325.8872548545987</v>
      </c>
      <c r="C24" s="7">
        <v>148.60782478236968</v>
      </c>
      <c r="D24" s="7">
        <v>2474.4950796369685</v>
      </c>
      <c r="E24" s="7">
        <v>1.6484497920000001</v>
      </c>
      <c r="F24" s="7">
        <v>2.2415428380745532</v>
      </c>
      <c r="G24" s="7">
        <v>3.8899926300745533</v>
      </c>
      <c r="H24" s="7">
        <v>2470.6050870068939</v>
      </c>
    </row>
    <row r="25" spans="1:8" ht="13.5" thickBot="1" x14ac:dyDescent="0.25">
      <c r="A25" s="6">
        <v>2009</v>
      </c>
      <c r="B25" s="7">
        <v>2309.4576728338329</v>
      </c>
      <c r="C25" s="7">
        <v>147.45680912587792</v>
      </c>
      <c r="D25" s="7">
        <v>2456.9144819597109</v>
      </c>
      <c r="E25" s="7">
        <v>1.9315839222899998</v>
      </c>
      <c r="F25" s="7">
        <v>3.5134463197024806</v>
      </c>
      <c r="G25" s="7">
        <v>5.4450302419924803</v>
      </c>
      <c r="H25" s="7">
        <v>2451.4694517177186</v>
      </c>
    </row>
    <row r="26" spans="1:8" ht="13.5" thickBot="1" x14ac:dyDescent="0.25">
      <c r="A26" s="6">
        <v>2010</v>
      </c>
      <c r="B26" s="7">
        <v>2218.9636851555078</v>
      </c>
      <c r="C26" s="7">
        <v>141.56796710086837</v>
      </c>
      <c r="D26" s="7">
        <v>2360.5316522563762</v>
      </c>
      <c r="E26" s="7">
        <v>1.9943125882812005</v>
      </c>
      <c r="F26" s="7">
        <v>4.9698866161604265</v>
      </c>
      <c r="G26" s="7">
        <v>6.964199204441627</v>
      </c>
      <c r="H26" s="7">
        <v>2353.5674530519345</v>
      </c>
    </row>
    <row r="27" spans="1:8" ht="13.5" thickBot="1" x14ac:dyDescent="0.25">
      <c r="A27" s="6">
        <v>2011</v>
      </c>
      <c r="B27" s="7">
        <v>2184.5004857425383</v>
      </c>
      <c r="C27" s="7">
        <v>139.32482807255056</v>
      </c>
      <c r="D27" s="7">
        <v>2323.825313815089</v>
      </c>
      <c r="E27" s="7">
        <v>0.89034464789801948</v>
      </c>
      <c r="F27" s="7">
        <v>6.6597024610398083</v>
      </c>
      <c r="G27" s="7">
        <v>7.5500471089378278</v>
      </c>
      <c r="H27" s="7">
        <v>2316.2752667061513</v>
      </c>
    </row>
    <row r="28" spans="1:8" ht="13.5" thickBot="1" x14ac:dyDescent="0.25">
      <c r="A28" s="6">
        <v>2012</v>
      </c>
      <c r="B28" s="7">
        <v>2231.5679559918785</v>
      </c>
      <c r="C28" s="7">
        <v>142.17866748528456</v>
      </c>
      <c r="D28" s="7">
        <v>2373.7466234771632</v>
      </c>
      <c r="E28" s="7">
        <v>1.4267268583519019</v>
      </c>
      <c r="F28" s="7">
        <v>8.599549675957288</v>
      </c>
      <c r="G28" s="7">
        <v>10.02627653430919</v>
      </c>
      <c r="H28" s="7">
        <v>2363.7203469428541</v>
      </c>
    </row>
    <row r="29" spans="1:8" ht="13.5" thickBot="1" x14ac:dyDescent="0.25">
      <c r="A29" s="6">
        <v>2013</v>
      </c>
      <c r="B29" s="7">
        <v>2171.7087243344031</v>
      </c>
      <c r="C29" s="7">
        <v>138.2324960237311</v>
      </c>
      <c r="D29" s="7">
        <v>2309.9412203581342</v>
      </c>
      <c r="E29" s="7">
        <v>1.41245958976838</v>
      </c>
      <c r="F29" s="7">
        <v>10.413514373837881</v>
      </c>
      <c r="G29" s="7">
        <v>11.825973963606261</v>
      </c>
      <c r="H29" s="7">
        <v>2298.1152463945277</v>
      </c>
    </row>
    <row r="30" spans="1:8" ht="13.5" thickBot="1" x14ac:dyDescent="0.25">
      <c r="A30" s="6">
        <v>2014</v>
      </c>
      <c r="B30" s="7">
        <v>2124.5776200443847</v>
      </c>
      <c r="C30" s="7">
        <v>134.9202178242443</v>
      </c>
      <c r="D30" s="7">
        <v>2259.4978378686292</v>
      </c>
      <c r="E30" s="7">
        <v>2.3746991758196696</v>
      </c>
      <c r="F30" s="7">
        <v>14.074517364749754</v>
      </c>
      <c r="G30" s="7">
        <v>16.449216540569424</v>
      </c>
      <c r="H30" s="7">
        <v>2243.0486213280597</v>
      </c>
    </row>
    <row r="31" spans="1:8" ht="13.5" thickBot="1" x14ac:dyDescent="0.25">
      <c r="A31" s="6">
        <v>2015</v>
      </c>
      <c r="B31" s="7">
        <v>2172.042957436438</v>
      </c>
      <c r="C31" s="7">
        <v>137.32804087282054</v>
      </c>
      <c r="D31" s="7">
        <v>2309.3709983092585</v>
      </c>
      <c r="E31" s="7">
        <v>6.0690548324400773</v>
      </c>
      <c r="F31" s="7">
        <v>20.223263966178951</v>
      </c>
      <c r="G31" s="7">
        <v>26.292318798619029</v>
      </c>
      <c r="H31" s="7">
        <v>2283.0786795106396</v>
      </c>
    </row>
    <row r="32" spans="1:8" ht="13.5" thickBot="1" x14ac:dyDescent="0.25">
      <c r="A32" s="6">
        <v>2016</v>
      </c>
      <c r="B32" s="7">
        <v>2187.1315300271085</v>
      </c>
      <c r="C32" s="7">
        <v>137.70842151833921</v>
      </c>
      <c r="D32" s="7">
        <v>2324.8399515454475</v>
      </c>
      <c r="E32" s="7">
        <v>7.5568229096448789</v>
      </c>
      <c r="F32" s="7">
        <v>27.880620893415568</v>
      </c>
      <c r="G32" s="7">
        <v>35.437443803060447</v>
      </c>
      <c r="H32" s="7">
        <v>2289.4025077423871</v>
      </c>
    </row>
    <row r="33" spans="1:8" ht="13.5" thickBot="1" x14ac:dyDescent="0.25">
      <c r="A33" s="6">
        <v>2017</v>
      </c>
      <c r="B33" s="7">
        <v>2202.7617184471264</v>
      </c>
      <c r="C33" s="7">
        <v>138.50953325900872</v>
      </c>
      <c r="D33" s="7">
        <v>2341.271251706135</v>
      </c>
      <c r="E33" s="7">
        <v>7.4828463356409998</v>
      </c>
      <c r="F33" s="7">
        <v>31.067414939476151</v>
      </c>
      <c r="G33" s="7">
        <v>38.550261275117151</v>
      </c>
      <c r="H33" s="7">
        <v>2302.720990431018</v>
      </c>
    </row>
    <row r="34" spans="1:8" ht="13.5" thickBot="1" x14ac:dyDescent="0.25">
      <c r="A34" s="6">
        <v>2018</v>
      </c>
      <c r="B34" s="7">
        <v>2226.031074962305</v>
      </c>
      <c r="C34" s="7">
        <v>139.74704301959289</v>
      </c>
      <c r="D34" s="7">
        <v>2365.778117981898</v>
      </c>
      <c r="E34" s="7">
        <v>7.4096096005208025</v>
      </c>
      <c r="F34" s="7">
        <v>35.073918180647127</v>
      </c>
      <c r="G34" s="7">
        <v>42.483527781167929</v>
      </c>
      <c r="H34" s="7">
        <v>2323.29459020073</v>
      </c>
    </row>
    <row r="35" spans="1:8" ht="13.5" thickBot="1" x14ac:dyDescent="0.25">
      <c r="A35" s="6">
        <v>2019</v>
      </c>
      <c r="B35" s="7">
        <v>2246.8013288723823</v>
      </c>
      <c r="C35" s="7">
        <v>140.77381193811829</v>
      </c>
      <c r="D35" s="7">
        <v>2387.5751408105007</v>
      </c>
      <c r="E35" s="7">
        <v>7.3370758233342244</v>
      </c>
      <c r="F35" s="7">
        <v>39.873441515951932</v>
      </c>
      <c r="G35" s="7">
        <v>47.210517339286156</v>
      </c>
      <c r="H35" s="7">
        <v>2340.3646234712146</v>
      </c>
    </row>
    <row r="36" spans="1:8" ht="13.5" thickBot="1" x14ac:dyDescent="0.25">
      <c r="A36" s="6">
        <v>2020</v>
      </c>
      <c r="B36" s="7">
        <v>2276.2674475798476</v>
      </c>
      <c r="C36" s="7">
        <v>142.30053819455401</v>
      </c>
      <c r="D36" s="7">
        <v>2418.5679857744017</v>
      </c>
      <c r="E36" s="7">
        <v>7.2652436203371806</v>
      </c>
      <c r="F36" s="7">
        <v>45.556294669606011</v>
      </c>
      <c r="G36" s="7">
        <v>52.821538289943192</v>
      </c>
      <c r="H36" s="7">
        <v>2365.7464474844583</v>
      </c>
    </row>
    <row r="37" spans="1:8" ht="13.5" thickBot="1" x14ac:dyDescent="0.25">
      <c r="A37" s="6">
        <v>2021</v>
      </c>
      <c r="B37" s="7">
        <v>2305.0726830473318</v>
      </c>
      <c r="C37" s="7">
        <v>143.73560003347825</v>
      </c>
      <c r="D37" s="7">
        <v>2448.8082830808098</v>
      </c>
      <c r="E37" s="7">
        <v>7.1940882030857267</v>
      </c>
      <c r="F37" s="7">
        <v>52.009844321150354</v>
      </c>
      <c r="G37" s="7">
        <v>59.20393252423608</v>
      </c>
      <c r="H37" s="7">
        <v>2389.604350556574</v>
      </c>
    </row>
    <row r="38" spans="1:8" ht="13.5" thickBot="1" x14ac:dyDescent="0.25">
      <c r="A38" s="6">
        <v>2022</v>
      </c>
      <c r="B38" s="7">
        <v>2333.3172584124081</v>
      </c>
      <c r="C38" s="7">
        <v>145.08516877461892</v>
      </c>
      <c r="D38" s="7">
        <v>2478.4024271870271</v>
      </c>
      <c r="E38" s="7">
        <v>7.1236008717063086</v>
      </c>
      <c r="F38" s="7">
        <v>59.237895437283221</v>
      </c>
      <c r="G38" s="7">
        <v>66.36149630898953</v>
      </c>
      <c r="H38" s="7">
        <v>2412.0409308780377</v>
      </c>
    </row>
    <row r="39" spans="1:8" ht="13.5" thickBot="1" x14ac:dyDescent="0.25">
      <c r="A39" s="6">
        <v>2023</v>
      </c>
      <c r="B39" s="7">
        <v>2352.9271254912292</v>
      </c>
      <c r="C39" s="7">
        <v>145.83605391416768</v>
      </c>
      <c r="D39" s="7">
        <v>2498.7631794053968</v>
      </c>
      <c r="E39" s="7">
        <v>7.0537915216689413</v>
      </c>
      <c r="F39" s="7">
        <v>67.184991560692339</v>
      </c>
      <c r="G39" s="7">
        <v>74.23878308236128</v>
      </c>
      <c r="H39" s="7">
        <v>2424.5243963230355</v>
      </c>
    </row>
    <row r="40" spans="1:8" ht="13.5" thickBot="1" x14ac:dyDescent="0.25">
      <c r="A40" s="6">
        <v>2024</v>
      </c>
      <c r="B40" s="7">
        <v>2372.9406674474549</v>
      </c>
      <c r="C40" s="7">
        <v>146.57334129271152</v>
      </c>
      <c r="D40" s="7">
        <v>2519.5140087401664</v>
      </c>
      <c r="E40" s="7">
        <v>6.9846106202979712</v>
      </c>
      <c r="F40" s="7">
        <v>75.747599128541381</v>
      </c>
      <c r="G40" s="7">
        <v>82.732209748839352</v>
      </c>
      <c r="H40" s="7">
        <v>2436.7817989913269</v>
      </c>
    </row>
    <row r="41" spans="1:8" ht="13.5" thickBot="1" x14ac:dyDescent="0.25">
      <c r="A41" s="6">
        <v>2025</v>
      </c>
      <c r="B41" s="7">
        <v>2392.0506660560991</v>
      </c>
      <c r="C41" s="7">
        <v>147.22791735585287</v>
      </c>
      <c r="D41" s="7">
        <v>2539.2785834119518</v>
      </c>
      <c r="E41" s="7">
        <v>6.9160750847999424</v>
      </c>
      <c r="F41" s="7">
        <v>84.69838228610034</v>
      </c>
      <c r="G41" s="7">
        <v>91.614457370900283</v>
      </c>
      <c r="H41" s="7">
        <v>2447.6641260410515</v>
      </c>
    </row>
    <row r="42" spans="1:8" ht="13.5" thickBot="1" x14ac:dyDescent="0.25">
      <c r="A42" s="6">
        <v>2026</v>
      </c>
      <c r="B42" s="7">
        <v>2411.5575614504583</v>
      </c>
      <c r="C42" s="7">
        <v>147.8876457776237</v>
      </c>
      <c r="D42" s="7">
        <v>2559.4452072280819</v>
      </c>
      <c r="E42" s="7">
        <v>6.8481882894018042</v>
      </c>
      <c r="F42" s="7">
        <v>93.964907885688149</v>
      </c>
      <c r="G42" s="7">
        <v>100.81309617508995</v>
      </c>
      <c r="H42" s="7">
        <v>2458.6321110529921</v>
      </c>
    </row>
    <row r="43" spans="1:8" ht="14.1" customHeight="1" x14ac:dyDescent="0.2">
      <c r="A43" s="4"/>
    </row>
    <row r="44" spans="1:8" ht="15.75" x14ac:dyDescent="0.25">
      <c r="A44" s="19" t="s">
        <v>26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8" t="s">
        <v>27</v>
      </c>
      <c r="B45" s="12">
        <f>EXP((LN(B16/B6)/10))-1</f>
        <v>3.6415607852444687E-3</v>
      </c>
      <c r="C45" s="12">
        <f t="shared" ref="C45:H45" si="0">EXP((LN(C16/C6)/10))-1</f>
        <v>3.6412036400910175E-3</v>
      </c>
      <c r="D45" s="12">
        <f t="shared" si="0"/>
        <v>3.6415393028617071E-3</v>
      </c>
      <c r="E45" s="13" t="s">
        <v>69</v>
      </c>
      <c r="F45" s="13" t="s">
        <v>69</v>
      </c>
      <c r="G45" s="13" t="s">
        <v>69</v>
      </c>
      <c r="H45" s="12">
        <f t="shared" si="0"/>
        <v>3.6412036400910175E-3</v>
      </c>
    </row>
    <row r="46" spans="1:8" x14ac:dyDescent="0.2">
      <c r="A46" s="8" t="s">
        <v>28</v>
      </c>
      <c r="B46" s="12">
        <f>EXP((LN(B29/B16)/13))-1</f>
        <v>1.0954252074384385E-3</v>
      </c>
      <c r="C46" s="12">
        <f t="shared" ref="C46:H46" si="1">EXP((LN(C29/C16)/13))-1</f>
        <v>6.7530036590723874E-4</v>
      </c>
      <c r="D46" s="12">
        <f t="shared" si="1"/>
        <v>1.070214349078169E-3</v>
      </c>
      <c r="E46" s="13" t="s">
        <v>69</v>
      </c>
      <c r="F46" s="12">
        <f t="shared" si="1"/>
        <v>0.74264360938775664</v>
      </c>
      <c r="G46" s="12">
        <f t="shared" si="1"/>
        <v>0.75977756957657827</v>
      </c>
      <c r="H46" s="12">
        <f t="shared" si="1"/>
        <v>6.7530036590723874E-4</v>
      </c>
    </row>
    <row r="47" spans="1:8" x14ac:dyDescent="0.2">
      <c r="A47" s="8" t="s">
        <v>29</v>
      </c>
      <c r="B47" s="12">
        <f>EXP((LN(B31/B29)/2))-1</f>
        <v>7.6948680867383601E-5</v>
      </c>
      <c r="C47" s="12">
        <f t="shared" ref="C47:H47" si="2">EXP((LN(C31/C29)/2))-1</f>
        <v>-3.2768686789012014E-3</v>
      </c>
      <c r="D47" s="12">
        <f t="shared" si="2"/>
        <v>-1.2343544476978163E-4</v>
      </c>
      <c r="E47" s="12">
        <f t="shared" si="2"/>
        <v>1.072872141437216</v>
      </c>
      <c r="F47" s="12">
        <f t="shared" si="2"/>
        <v>0.39356414828150732</v>
      </c>
      <c r="G47" s="12">
        <f t="shared" si="2"/>
        <v>0.49106297244610442</v>
      </c>
      <c r="H47" s="12">
        <f t="shared" si="2"/>
        <v>-3.2768686789012014E-3</v>
      </c>
    </row>
    <row r="48" spans="1:8" x14ac:dyDescent="0.2">
      <c r="A48" s="8" t="s">
        <v>68</v>
      </c>
      <c r="B48" s="12">
        <f>EXP((LN(B42/B29)/13))-1</f>
        <v>8.0909052368296486E-3</v>
      </c>
      <c r="C48" s="12">
        <f t="shared" ref="C48:H48" si="3">EXP((LN(C42/C29)/13))-1</f>
        <v>5.2070338753418266E-3</v>
      </c>
      <c r="D48" s="12">
        <f t="shared" si="3"/>
        <v>7.9210871693060625E-3</v>
      </c>
      <c r="E48" s="12">
        <f t="shared" si="3"/>
        <v>0.12911567216625519</v>
      </c>
      <c r="F48" s="12">
        <f t="shared" si="3"/>
        <v>0.18437675377342178</v>
      </c>
      <c r="G48" s="12">
        <f t="shared" si="3"/>
        <v>0.17920896394135388</v>
      </c>
      <c r="H48" s="12">
        <f t="shared" si="3"/>
        <v>5.2070338753418266E-3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8" t="s">
        <v>42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43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13</v>
      </c>
      <c r="B5" s="5" t="s">
        <v>44</v>
      </c>
      <c r="C5" s="5" t="s">
        <v>36</v>
      </c>
      <c r="D5" s="5" t="s">
        <v>37</v>
      </c>
      <c r="E5" s="5" t="s">
        <v>45</v>
      </c>
      <c r="F5" s="5" t="s">
        <v>39</v>
      </c>
      <c r="G5" s="5" t="s">
        <v>46</v>
      </c>
      <c r="H5" s="5" t="s">
        <v>47</v>
      </c>
      <c r="I5" s="5" t="s">
        <v>48</v>
      </c>
    </row>
    <row r="6" spans="1:11" ht="13.5" thickBot="1" x14ac:dyDescent="0.25">
      <c r="A6" s="6">
        <v>1990</v>
      </c>
      <c r="B6" s="7">
        <v>514.33275083649266</v>
      </c>
      <c r="C6" s="7">
        <v>26.230970292661123</v>
      </c>
      <c r="D6" s="7">
        <v>540.56372112915381</v>
      </c>
      <c r="E6" s="7">
        <v>0</v>
      </c>
      <c r="F6" s="7">
        <v>0</v>
      </c>
      <c r="G6" s="7">
        <v>0</v>
      </c>
      <c r="H6" s="7">
        <v>540.56372112915381</v>
      </c>
      <c r="I6" s="9">
        <v>46.390027840839551</v>
      </c>
    </row>
    <row r="7" spans="1:11" ht="13.5" thickBot="1" x14ac:dyDescent="0.25">
      <c r="A7" s="6">
        <v>1991</v>
      </c>
      <c r="B7" s="7">
        <v>477.63988546316364</v>
      </c>
      <c r="C7" s="7">
        <v>24.359634158621343</v>
      </c>
      <c r="D7" s="7">
        <v>501.99951962178494</v>
      </c>
      <c r="E7" s="7">
        <v>0</v>
      </c>
      <c r="F7" s="7">
        <v>0</v>
      </c>
      <c r="G7" s="7">
        <v>0</v>
      </c>
      <c r="H7" s="7">
        <v>501.99951962178494</v>
      </c>
      <c r="I7" s="9">
        <v>46.318782587052951</v>
      </c>
    </row>
    <row r="8" spans="1:11" ht="13.5" thickBot="1" x14ac:dyDescent="0.25">
      <c r="A8" s="6">
        <v>1992</v>
      </c>
      <c r="B8" s="7">
        <v>509.90430156729809</v>
      </c>
      <c r="C8" s="7">
        <v>26.0051193799322</v>
      </c>
      <c r="D8" s="7">
        <v>535.90942094723027</v>
      </c>
      <c r="E8" s="7">
        <v>0</v>
      </c>
      <c r="F8" s="7">
        <v>0</v>
      </c>
      <c r="G8" s="7">
        <v>0</v>
      </c>
      <c r="H8" s="7">
        <v>535.90942094723027</v>
      </c>
      <c r="I8" s="9">
        <v>45.525011199068516</v>
      </c>
    </row>
    <row r="9" spans="1:11" ht="13.5" thickBot="1" x14ac:dyDescent="0.25">
      <c r="A9" s="6">
        <v>1993</v>
      </c>
      <c r="B9" s="7">
        <v>446.24167459562324</v>
      </c>
      <c r="C9" s="7">
        <v>22.758325404376784</v>
      </c>
      <c r="D9" s="7">
        <v>469</v>
      </c>
      <c r="E9" s="7">
        <v>0</v>
      </c>
      <c r="F9" s="7">
        <v>0</v>
      </c>
      <c r="G9" s="7">
        <v>0</v>
      </c>
      <c r="H9" s="7">
        <v>469</v>
      </c>
      <c r="I9" s="9">
        <v>49.793433202022797</v>
      </c>
    </row>
    <row r="10" spans="1:11" ht="13.5" thickBot="1" x14ac:dyDescent="0.25">
      <c r="A10" s="6">
        <v>1994</v>
      </c>
      <c r="B10" s="7">
        <v>498.57278782112274</v>
      </c>
      <c r="C10" s="7">
        <v>25.427212178877259</v>
      </c>
      <c r="D10" s="7">
        <v>524</v>
      </c>
      <c r="E10" s="7">
        <v>0</v>
      </c>
      <c r="F10" s="7">
        <v>0</v>
      </c>
      <c r="G10" s="7">
        <v>0</v>
      </c>
      <c r="H10" s="7">
        <v>524</v>
      </c>
      <c r="I10" s="9">
        <v>44.897127210683784</v>
      </c>
    </row>
    <row r="11" spans="1:11" ht="13.5" thickBot="1" x14ac:dyDescent="0.25">
      <c r="A11" s="6">
        <v>1995</v>
      </c>
      <c r="B11" s="7">
        <v>491.91246431969557</v>
      </c>
      <c r="C11" s="7">
        <v>25.087535680304473</v>
      </c>
      <c r="D11" s="7">
        <v>517</v>
      </c>
      <c r="E11" s="7">
        <v>0</v>
      </c>
      <c r="F11" s="7">
        <v>0</v>
      </c>
      <c r="G11" s="7">
        <v>0</v>
      </c>
      <c r="H11" s="7">
        <v>517</v>
      </c>
      <c r="I11" s="9">
        <v>46.207624401368477</v>
      </c>
    </row>
    <row r="12" spans="1:11" ht="13.5" thickBot="1" x14ac:dyDescent="0.25">
      <c r="A12" s="6">
        <v>1996</v>
      </c>
      <c r="B12" s="7">
        <v>494.76688867745008</v>
      </c>
      <c r="C12" s="7">
        <v>25.233111322549952</v>
      </c>
      <c r="D12" s="7">
        <v>520</v>
      </c>
      <c r="E12" s="7">
        <v>0</v>
      </c>
      <c r="F12" s="7">
        <v>0</v>
      </c>
      <c r="G12" s="7">
        <v>0</v>
      </c>
      <c r="H12" s="7">
        <v>520</v>
      </c>
      <c r="I12" s="9">
        <v>48.008884983717302</v>
      </c>
    </row>
    <row r="13" spans="1:11" ht="13.5" thickBot="1" x14ac:dyDescent="0.25">
      <c r="A13" s="6">
        <v>1997</v>
      </c>
      <c r="B13" s="7">
        <v>539.48620361560427</v>
      </c>
      <c r="C13" s="7">
        <v>27.513796384395818</v>
      </c>
      <c r="D13" s="7">
        <v>567</v>
      </c>
      <c r="E13" s="7">
        <v>0</v>
      </c>
      <c r="F13" s="7">
        <v>0</v>
      </c>
      <c r="G13" s="7">
        <v>0</v>
      </c>
      <c r="H13" s="7">
        <v>567</v>
      </c>
      <c r="I13" s="9">
        <v>45.062643270676588</v>
      </c>
    </row>
    <row r="14" spans="1:11" ht="13.5" thickBot="1" x14ac:dyDescent="0.25">
      <c r="A14" s="6">
        <v>1998</v>
      </c>
      <c r="B14" s="7">
        <v>569.9333967649859</v>
      </c>
      <c r="C14" s="7">
        <v>29.066603235014281</v>
      </c>
      <c r="D14" s="7">
        <v>599.00000000000011</v>
      </c>
      <c r="E14" s="7">
        <v>0</v>
      </c>
      <c r="F14" s="7">
        <v>0</v>
      </c>
      <c r="G14" s="7">
        <v>0</v>
      </c>
      <c r="H14" s="7">
        <v>599.00000000000011</v>
      </c>
      <c r="I14" s="9">
        <v>43.903464408290596</v>
      </c>
    </row>
    <row r="15" spans="1:11" ht="13.5" thickBot="1" x14ac:dyDescent="0.25">
      <c r="A15" s="6">
        <v>1999</v>
      </c>
      <c r="B15" s="7">
        <v>529.02158097050426</v>
      </c>
      <c r="C15" s="7">
        <v>26.980019029495711</v>
      </c>
      <c r="D15" s="7">
        <v>556.00159999999994</v>
      </c>
      <c r="E15" s="7">
        <v>0</v>
      </c>
      <c r="F15" s="7">
        <v>1.5999999999999999E-3</v>
      </c>
      <c r="G15" s="7">
        <v>1.5999999999999999E-3</v>
      </c>
      <c r="H15" s="7">
        <v>555.99999999999989</v>
      </c>
      <c r="I15" s="9">
        <v>46.575184976070446</v>
      </c>
    </row>
    <row r="16" spans="1:11" ht="13.5" thickBot="1" x14ac:dyDescent="0.25">
      <c r="A16" s="6">
        <v>2000</v>
      </c>
      <c r="B16" s="7">
        <v>526.16714061274968</v>
      </c>
      <c r="C16" s="7">
        <v>26.834443387250232</v>
      </c>
      <c r="D16" s="7">
        <v>553.00158399999987</v>
      </c>
      <c r="E16" s="7">
        <v>0</v>
      </c>
      <c r="F16" s="7">
        <v>1.5840000000000001E-3</v>
      </c>
      <c r="G16" s="7">
        <v>1.5840000000000001E-3</v>
      </c>
      <c r="H16" s="7">
        <v>552.99999999999989</v>
      </c>
      <c r="I16" s="9">
        <v>47.025261945363638</v>
      </c>
    </row>
    <row r="17" spans="1:9" ht="13.5" thickBot="1" x14ac:dyDescent="0.25">
      <c r="A17" s="6">
        <v>2001</v>
      </c>
      <c r="B17" s="7">
        <v>466.22421325990484</v>
      </c>
      <c r="C17" s="7">
        <v>23.777354900095148</v>
      </c>
      <c r="D17" s="7">
        <v>490.00156815999998</v>
      </c>
      <c r="E17" s="7">
        <v>0</v>
      </c>
      <c r="F17" s="7">
        <v>1.5681600000000001E-3</v>
      </c>
      <c r="G17" s="7">
        <v>1.5681600000000001E-3</v>
      </c>
      <c r="H17" s="7">
        <v>490</v>
      </c>
      <c r="I17" s="9">
        <v>53.343988873185339</v>
      </c>
    </row>
    <row r="18" spans="1:9" ht="13.5" thickBot="1" x14ac:dyDescent="0.25">
      <c r="A18" s="6">
        <v>2002</v>
      </c>
      <c r="B18" s="7">
        <v>521.42701192155903</v>
      </c>
      <c r="C18" s="7">
        <v>26.591817316841109</v>
      </c>
      <c r="D18" s="7">
        <v>548.01882923840003</v>
      </c>
      <c r="E18" s="7">
        <v>0</v>
      </c>
      <c r="F18" s="7">
        <v>1.88292384E-2</v>
      </c>
      <c r="G18" s="7">
        <v>1.88292384E-2</v>
      </c>
      <c r="H18" s="7">
        <v>548</v>
      </c>
      <c r="I18" s="9">
        <v>47.033467439476489</v>
      </c>
    </row>
    <row r="19" spans="1:9" ht="13.5" thickBot="1" x14ac:dyDescent="0.25">
      <c r="A19" s="6">
        <v>2003</v>
      </c>
      <c r="B19" s="7">
        <v>526.18723755876567</v>
      </c>
      <c r="C19" s="7">
        <v>26.834443387250232</v>
      </c>
      <c r="D19" s="7">
        <v>553.02168094601586</v>
      </c>
      <c r="E19" s="7">
        <v>0</v>
      </c>
      <c r="F19" s="7">
        <v>2.1680946015999999E-2</v>
      </c>
      <c r="G19" s="7">
        <v>2.1680946015999999E-2</v>
      </c>
      <c r="H19" s="7">
        <v>552.99999999999989</v>
      </c>
      <c r="I19" s="9">
        <v>46.629716201279109</v>
      </c>
    </row>
    <row r="20" spans="1:9" ht="13.5" thickBot="1" x14ac:dyDescent="0.25">
      <c r="A20" s="6">
        <v>2004</v>
      </c>
      <c r="B20" s="7">
        <v>528.14505032114198</v>
      </c>
      <c r="C20" s="7">
        <v>26.931493815413891</v>
      </c>
      <c r="D20" s="7">
        <v>555.07654413655587</v>
      </c>
      <c r="E20" s="7">
        <v>0</v>
      </c>
      <c r="F20" s="7">
        <v>7.6544136555839998E-2</v>
      </c>
      <c r="G20" s="7">
        <v>7.6544136555839998E-2</v>
      </c>
      <c r="H20" s="7">
        <v>555</v>
      </c>
      <c r="I20" s="9">
        <v>48.890444999569354</v>
      </c>
    </row>
    <row r="21" spans="1:9" ht="13.5" thickBot="1" x14ac:dyDescent="0.25">
      <c r="A21" s="6">
        <v>2005</v>
      </c>
      <c r="B21" s="7">
        <v>561.49126912291251</v>
      </c>
      <c r="C21" s="7">
        <v>28.629876308277833</v>
      </c>
      <c r="D21" s="7">
        <v>590.12114543119037</v>
      </c>
      <c r="E21" s="7">
        <v>0</v>
      </c>
      <c r="F21" s="7">
        <v>0.12114543119028159</v>
      </c>
      <c r="G21" s="7">
        <v>0.12114543119028159</v>
      </c>
      <c r="H21" s="7">
        <v>590.00000000000011</v>
      </c>
      <c r="I21" s="9">
        <v>45.311683836786024</v>
      </c>
    </row>
    <row r="22" spans="1:9" ht="13.5" thickBot="1" x14ac:dyDescent="0.25">
      <c r="A22" s="6">
        <v>2006</v>
      </c>
      <c r="B22" s="7">
        <v>610.99298653634571</v>
      </c>
      <c r="C22" s="7">
        <v>31.153187440532832</v>
      </c>
      <c r="D22" s="7">
        <v>642.14617397687857</v>
      </c>
      <c r="E22" s="7">
        <v>0</v>
      </c>
      <c r="F22" s="7">
        <v>0.1461739768783788</v>
      </c>
      <c r="G22" s="7">
        <v>0.1461739768783788</v>
      </c>
      <c r="H22" s="7">
        <v>642.00000000000023</v>
      </c>
      <c r="I22" s="9">
        <v>43.135722108974626</v>
      </c>
    </row>
    <row r="23" spans="1:9" ht="13.5" thickBot="1" x14ac:dyDescent="0.25">
      <c r="A23" s="6">
        <v>2007</v>
      </c>
      <c r="B23" s="7">
        <v>606.61322467022285</v>
      </c>
      <c r="C23" s="7">
        <v>30.910561370123695</v>
      </c>
      <c r="D23" s="7">
        <v>637.52378604034652</v>
      </c>
      <c r="E23" s="7">
        <v>0.27825</v>
      </c>
      <c r="F23" s="7">
        <v>0.2455360403463949</v>
      </c>
      <c r="G23" s="7">
        <v>0.52378604034639487</v>
      </c>
      <c r="H23" s="7">
        <v>637.00000000000011</v>
      </c>
      <c r="I23" s="9">
        <v>44.427684460133285</v>
      </c>
    </row>
    <row r="24" spans="1:9" ht="13.5" thickBot="1" x14ac:dyDescent="0.25">
      <c r="A24" s="6">
        <v>2008</v>
      </c>
      <c r="B24" s="7">
        <v>566.22155443461975</v>
      </c>
      <c r="C24" s="7">
        <v>28.829737605311919</v>
      </c>
      <c r="D24" s="7">
        <v>595.05129203993158</v>
      </c>
      <c r="E24" s="7">
        <v>0.23550000000000004</v>
      </c>
      <c r="F24" s="7">
        <v>0.69708178144485089</v>
      </c>
      <c r="G24" s="7">
        <v>0.93258178144485093</v>
      </c>
      <c r="H24" s="7">
        <v>594.11871025848677</v>
      </c>
      <c r="I24" s="9">
        <v>47.470739316754319</v>
      </c>
    </row>
    <row r="25" spans="1:9" ht="13.5" thickBot="1" x14ac:dyDescent="0.25">
      <c r="A25" s="6">
        <v>2009</v>
      </c>
      <c r="B25" s="7">
        <v>549.4837239378503</v>
      </c>
      <c r="C25" s="7">
        <v>27.953296180508357</v>
      </c>
      <c r="D25" s="7">
        <v>577.43702011835865</v>
      </c>
      <c r="E25" s="7">
        <v>0.32250000000000001</v>
      </c>
      <c r="F25" s="7">
        <v>1.057377261215783</v>
      </c>
      <c r="G25" s="7">
        <v>1.379877261215783</v>
      </c>
      <c r="H25" s="7">
        <v>576.05714285714282</v>
      </c>
      <c r="I25" s="9">
        <v>48.57992204361576</v>
      </c>
    </row>
    <row r="26" spans="1:9" ht="13.5" thickBot="1" x14ac:dyDescent="0.25">
      <c r="A26" s="6">
        <v>2010</v>
      </c>
      <c r="B26" s="7">
        <v>626.67482210473804</v>
      </c>
      <c r="C26" s="7">
        <v>31.870706346503429</v>
      </c>
      <c r="D26" s="7">
        <v>658.54552845124147</v>
      </c>
      <c r="E26" s="7">
        <v>0.3165</v>
      </c>
      <c r="F26" s="7">
        <v>1.4425113889845531</v>
      </c>
      <c r="G26" s="7">
        <v>1.7590113889845531</v>
      </c>
      <c r="H26" s="7">
        <v>656.78651706225696</v>
      </c>
      <c r="I26" s="9">
        <v>40.907064426881377</v>
      </c>
    </row>
    <row r="27" spans="1:9" ht="13.5" thickBot="1" x14ac:dyDescent="0.25">
      <c r="A27" s="6">
        <v>2011</v>
      </c>
      <c r="B27" s="7">
        <v>591.90208554436208</v>
      </c>
      <c r="C27" s="7">
        <v>30.085632730732634</v>
      </c>
      <c r="D27" s="7">
        <v>621.98771827509472</v>
      </c>
      <c r="E27" s="7">
        <v>0.2432000000000003</v>
      </c>
      <c r="F27" s="7">
        <v>1.744518275094693</v>
      </c>
      <c r="G27" s="7">
        <v>1.9877182750946933</v>
      </c>
      <c r="H27" s="7">
        <v>620</v>
      </c>
      <c r="I27" s="9">
        <v>42.647578190936649</v>
      </c>
    </row>
    <row r="28" spans="1:9" ht="13.5" thickBot="1" x14ac:dyDescent="0.25">
      <c r="A28" s="6">
        <v>2012</v>
      </c>
      <c r="B28" s="7">
        <v>576.29018300100222</v>
      </c>
      <c r="C28" s="7">
        <v>29.26070409134158</v>
      </c>
      <c r="D28" s="7">
        <v>605.55088709234371</v>
      </c>
      <c r="E28" s="7">
        <v>0.22104999999999997</v>
      </c>
      <c r="F28" s="7">
        <v>2.3298370923437508</v>
      </c>
      <c r="G28" s="7">
        <v>2.5508870923437508</v>
      </c>
      <c r="H28" s="7">
        <v>603</v>
      </c>
      <c r="I28" s="9">
        <v>44.748107766775981</v>
      </c>
    </row>
    <row r="29" spans="1:9" ht="13.5" thickBot="1" x14ac:dyDescent="0.25">
      <c r="A29" s="6">
        <v>2013</v>
      </c>
      <c r="B29" s="7">
        <v>587.08877127517894</v>
      </c>
      <c r="C29" s="7">
        <v>29.794481446241686</v>
      </c>
      <c r="D29" s="7">
        <v>616.88325272142049</v>
      </c>
      <c r="E29" s="7">
        <v>0.22104999999999997</v>
      </c>
      <c r="F29" s="7">
        <v>2.6622027214203223</v>
      </c>
      <c r="G29" s="7">
        <v>2.8832527214203223</v>
      </c>
      <c r="H29" s="7">
        <v>614.00000000000011</v>
      </c>
      <c r="I29" s="9">
        <v>42.726697574006202</v>
      </c>
    </row>
    <row r="30" spans="1:9" ht="13.5" thickBot="1" x14ac:dyDescent="0.25">
      <c r="A30" s="6">
        <v>2014</v>
      </c>
      <c r="B30" s="7">
        <v>561.71310195231285</v>
      </c>
      <c r="C30" s="7">
        <v>28.484300666032347</v>
      </c>
      <c r="D30" s="7">
        <v>590.19740261834522</v>
      </c>
      <c r="E30" s="7">
        <v>0.2210969654351751</v>
      </c>
      <c r="F30" s="7">
        <v>2.9763056529100238</v>
      </c>
      <c r="G30" s="7">
        <v>3.1974026183451989</v>
      </c>
      <c r="H30" s="7">
        <v>587</v>
      </c>
      <c r="I30" s="9">
        <v>43.621086659355669</v>
      </c>
    </row>
    <row r="31" spans="1:9" ht="13.5" thickBot="1" x14ac:dyDescent="0.25">
      <c r="A31" s="6">
        <v>2015</v>
      </c>
      <c r="B31" s="7">
        <v>574.33453375873682</v>
      </c>
      <c r="C31" s="7">
        <v>29.059478409072437</v>
      </c>
      <c r="D31" s="7">
        <v>603.39401216780914</v>
      </c>
      <c r="E31" s="7">
        <v>0.9335750216207801</v>
      </c>
      <c r="F31" s="7">
        <v>3.6072644415780433</v>
      </c>
      <c r="G31" s="7">
        <v>4.5408394631988234</v>
      </c>
      <c r="H31" s="7">
        <v>598.8531727046103</v>
      </c>
      <c r="I31" s="9">
        <v>43.520754654833723</v>
      </c>
    </row>
    <row r="32" spans="1:9" ht="13.5" thickBot="1" x14ac:dyDescent="0.25">
      <c r="A32" s="6">
        <v>2016</v>
      </c>
      <c r="B32" s="7">
        <v>579.76603511231974</v>
      </c>
      <c r="C32" s="7">
        <v>29.296396483023806</v>
      </c>
      <c r="D32" s="7">
        <v>609.06243159534347</v>
      </c>
      <c r="E32" s="7">
        <v>0.93363414019271396</v>
      </c>
      <c r="F32" s="7">
        <v>4.393254246170053</v>
      </c>
      <c r="G32" s="7">
        <v>5.326888386362767</v>
      </c>
      <c r="H32" s="7">
        <v>603.73554320898074</v>
      </c>
      <c r="I32" s="9">
        <v>43.288377034473847</v>
      </c>
    </row>
    <row r="33" spans="1:9" ht="13.5" thickBot="1" x14ac:dyDescent="0.25">
      <c r="A33" s="6">
        <v>2017</v>
      </c>
      <c r="B33" s="7">
        <v>584.98473763715504</v>
      </c>
      <c r="C33" s="7">
        <v>29.545984469747818</v>
      </c>
      <c r="D33" s="7">
        <v>614.53072210690289</v>
      </c>
      <c r="E33" s="7">
        <v>0.93368490125629044</v>
      </c>
      <c r="F33" s="7">
        <v>4.7180239173140421</v>
      </c>
      <c r="G33" s="7">
        <v>5.6517088185703326</v>
      </c>
      <c r="H33" s="7">
        <v>608.87901328833254</v>
      </c>
      <c r="I33" s="9">
        <v>43.172401615868687</v>
      </c>
    </row>
    <row r="34" spans="1:9" ht="13.5" thickBot="1" x14ac:dyDescent="0.25">
      <c r="A34" s="6">
        <v>2018</v>
      </c>
      <c r="B34" s="7">
        <v>590.84946904540277</v>
      </c>
      <c r="C34" s="7">
        <v>29.824158702458956</v>
      </c>
      <c r="D34" s="7">
        <v>620.6736277478617</v>
      </c>
      <c r="E34" s="7">
        <v>0.93373600754312491</v>
      </c>
      <c r="F34" s="7">
        <v>5.128307499448665</v>
      </c>
      <c r="G34" s="7">
        <v>6.06204350699179</v>
      </c>
      <c r="H34" s="7">
        <v>614.61158424086989</v>
      </c>
      <c r="I34" s="9">
        <v>43.151851383952248</v>
      </c>
    </row>
    <row r="35" spans="1:9" ht="13.5" thickBot="1" x14ac:dyDescent="0.25">
      <c r="A35" s="6">
        <v>2019</v>
      </c>
      <c r="B35" s="7">
        <v>595.55525009086648</v>
      </c>
      <c r="C35" s="7">
        <v>30.039039719676239</v>
      </c>
      <c r="D35" s="7">
        <v>625.5942898105427</v>
      </c>
      <c r="E35" s="7">
        <v>0.93378373548858473</v>
      </c>
      <c r="F35" s="7">
        <v>5.6206875381966546</v>
      </c>
      <c r="G35" s="7">
        <v>6.5544712736852393</v>
      </c>
      <c r="H35" s="7">
        <v>619.03981853685741</v>
      </c>
      <c r="I35" s="9">
        <v>43.157952583183402</v>
      </c>
    </row>
    <row r="36" spans="1:9" ht="13.5" thickBot="1" x14ac:dyDescent="0.25">
      <c r="A36" s="6">
        <v>2020</v>
      </c>
      <c r="B36" s="7">
        <v>602.43695703723972</v>
      </c>
      <c r="C36" s="7">
        <v>30.360269383791906</v>
      </c>
      <c r="D36" s="7">
        <v>632.7972264210315</v>
      </c>
      <c r="E36" s="7">
        <v>0.93382875087016259</v>
      </c>
      <c r="F36" s="7">
        <v>6.2037286041753346</v>
      </c>
      <c r="G36" s="7">
        <v>7.1375573550454972</v>
      </c>
      <c r="H36" s="7">
        <v>625.65966906598601</v>
      </c>
      <c r="I36" s="9">
        <v>43.164422001658785</v>
      </c>
    </row>
    <row r="37" spans="1:9" ht="13.5" thickBot="1" x14ac:dyDescent="0.25">
      <c r="A37" s="6">
        <v>2021</v>
      </c>
      <c r="B37" s="7">
        <v>608.5178345697808</v>
      </c>
      <c r="C37" s="7">
        <v>30.636516106121316</v>
      </c>
      <c r="D37" s="7">
        <v>639.15435067590215</v>
      </c>
      <c r="E37" s="7">
        <v>0.93386868935948364</v>
      </c>
      <c r="F37" s="7">
        <v>6.8679637996111627</v>
      </c>
      <c r="G37" s="7">
        <v>7.8018324889706463</v>
      </c>
      <c r="H37" s="7">
        <v>631.35251818693155</v>
      </c>
      <c r="I37" s="9">
        <v>43.206588539489353</v>
      </c>
    </row>
    <row r="38" spans="1:9" ht="13.5" thickBot="1" x14ac:dyDescent="0.25">
      <c r="A38" s="6">
        <v>2022</v>
      </c>
      <c r="B38" s="7">
        <v>614.86076300227694</v>
      </c>
      <c r="C38" s="7">
        <v>30.92196151922538</v>
      </c>
      <c r="D38" s="7">
        <v>645.78272452150225</v>
      </c>
      <c r="E38" s="7">
        <v>0.93390341837741175</v>
      </c>
      <c r="F38" s="7">
        <v>7.6138886186959489</v>
      </c>
      <c r="G38" s="7">
        <v>8.5477920370733607</v>
      </c>
      <c r="H38" s="7">
        <v>637.2349324844289</v>
      </c>
      <c r="I38" s="9">
        <v>43.209674202036112</v>
      </c>
    </row>
    <row r="39" spans="1:9" ht="13.5" thickBot="1" x14ac:dyDescent="0.25">
      <c r="A39" s="6">
        <v>2023</v>
      </c>
      <c r="B39" s="7">
        <v>618.73255404322174</v>
      </c>
      <c r="C39" s="7">
        <v>31.07751363579635</v>
      </c>
      <c r="D39" s="7">
        <v>649.81006767901806</v>
      </c>
      <c r="E39" s="7">
        <v>0.93393524144752149</v>
      </c>
      <c r="F39" s="7">
        <v>8.4356063351790489</v>
      </c>
      <c r="G39" s="7">
        <v>9.3695415766265704</v>
      </c>
      <c r="H39" s="7">
        <v>640.44052610239146</v>
      </c>
      <c r="I39" s="9">
        <v>43.215908438128373</v>
      </c>
    </row>
    <row r="40" spans="1:9" ht="13.5" thickBot="1" x14ac:dyDescent="0.25">
      <c r="A40" s="6">
        <v>2024</v>
      </c>
      <c r="B40" s="7">
        <v>622.69068071552272</v>
      </c>
      <c r="C40" s="7">
        <v>31.234163046035622</v>
      </c>
      <c r="D40" s="7">
        <v>653.92484376155824</v>
      </c>
      <c r="E40" s="7">
        <v>0.93395836944988986</v>
      </c>
      <c r="F40" s="7">
        <v>9.3221528159626015</v>
      </c>
      <c r="G40" s="7">
        <v>10.256111185412491</v>
      </c>
      <c r="H40" s="7">
        <v>643.66873257614577</v>
      </c>
      <c r="I40" s="9">
        <v>43.21655288857945</v>
      </c>
    </row>
    <row r="41" spans="1:9" ht="13.5" thickBot="1" x14ac:dyDescent="0.25">
      <c r="A41" s="6">
        <v>2025</v>
      </c>
      <c r="B41" s="7">
        <v>626.40638804319678</v>
      </c>
      <c r="C41" s="7">
        <v>31.376370974895856</v>
      </c>
      <c r="D41" s="7">
        <v>657.78275901809263</v>
      </c>
      <c r="E41" s="7">
        <v>0.93397598762923195</v>
      </c>
      <c r="F41" s="7">
        <v>10.249451763491876</v>
      </c>
      <c r="G41" s="7">
        <v>11.183427751121108</v>
      </c>
      <c r="H41" s="7">
        <v>646.59933126697149</v>
      </c>
      <c r="I41" s="9">
        <v>43.212805752658447</v>
      </c>
    </row>
    <row r="42" spans="1:9" ht="13.5" thickBot="1" x14ac:dyDescent="0.25">
      <c r="A42" s="6">
        <v>2026</v>
      </c>
      <c r="B42" s="7">
        <v>630.02319456658495</v>
      </c>
      <c r="C42" s="7">
        <v>31.511839529614612</v>
      </c>
      <c r="D42" s="7">
        <v>661.53503409619941</v>
      </c>
      <c r="E42" s="7">
        <v>0.93398944874969025</v>
      </c>
      <c r="F42" s="7">
        <v>11.209998654803584</v>
      </c>
      <c r="G42" s="7">
        <v>12.143988103553275</v>
      </c>
      <c r="H42" s="7">
        <v>649.39104599264613</v>
      </c>
      <c r="I42" s="9">
        <v>43.219839237684539</v>
      </c>
    </row>
    <row r="43" spans="1:9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</row>
    <row r="44" spans="1:9" ht="14.1" customHeight="1" x14ac:dyDescent="0.2">
      <c r="A44" s="20" t="s">
        <v>49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4"/>
    </row>
    <row r="46" spans="1:9" ht="15.75" x14ac:dyDescent="0.25">
      <c r="A46" s="19" t="s">
        <v>26</v>
      </c>
      <c r="B46" s="19"/>
      <c r="C46" s="19"/>
      <c r="D46" s="19"/>
      <c r="E46" s="19"/>
      <c r="F46" s="19"/>
      <c r="G46" s="19"/>
      <c r="H46" s="19"/>
      <c r="I46" s="19"/>
    </row>
    <row r="47" spans="1:9" x14ac:dyDescent="0.2">
      <c r="A47" s="8" t="s">
        <v>27</v>
      </c>
      <c r="B47" s="12">
        <f>EXP((LN(B16/B6)/10))-1</f>
        <v>2.2774383234669404E-3</v>
      </c>
      <c r="C47" s="12">
        <f t="shared" ref="C47:I47" si="0">EXP((LN(C16/C6)/10))-1</f>
        <v>2.2771365924216802E-3</v>
      </c>
      <c r="D47" s="12">
        <f t="shared" si="0"/>
        <v>2.277423681922297E-3</v>
      </c>
      <c r="E47" s="13" t="s">
        <v>69</v>
      </c>
      <c r="F47" s="13" t="s">
        <v>69</v>
      </c>
      <c r="G47" s="13" t="s">
        <v>69</v>
      </c>
      <c r="H47" s="12">
        <f t="shared" si="0"/>
        <v>2.2771365924216802E-3</v>
      </c>
      <c r="I47" s="12">
        <f t="shared" si="0"/>
        <v>1.3609679377770689E-3</v>
      </c>
    </row>
    <row r="48" spans="1:9" x14ac:dyDescent="0.2">
      <c r="A48" s="8" t="s">
        <v>50</v>
      </c>
      <c r="B48" s="12">
        <f>EXP((LN(B29/B16)/13))-1</f>
        <v>8.4630816398201247E-3</v>
      </c>
      <c r="C48" s="12">
        <f t="shared" ref="C48:I48" si="1">EXP((LN(C29/C16)/13))-1</f>
        <v>8.0814745967661139E-3</v>
      </c>
      <c r="D48" s="12">
        <f t="shared" si="1"/>
        <v>8.444604082594509E-3</v>
      </c>
      <c r="E48" s="13" t="s">
        <v>69</v>
      </c>
      <c r="F48" s="12">
        <f t="shared" si="1"/>
        <v>0.77057490096030201</v>
      </c>
      <c r="G48" s="12">
        <f t="shared" si="1"/>
        <v>0.78147216506889183</v>
      </c>
      <c r="H48" s="12">
        <f t="shared" si="1"/>
        <v>8.0814745967661139E-3</v>
      </c>
      <c r="I48" s="12">
        <f t="shared" si="1"/>
        <v>-7.346801243244161E-3</v>
      </c>
    </row>
    <row r="49" spans="1:9" x14ac:dyDescent="0.2">
      <c r="A49" s="8" t="s">
        <v>51</v>
      </c>
      <c r="B49" s="12">
        <f>EXP((LN(B31/B29)/2))-1</f>
        <v>-1.0921917566464656E-2</v>
      </c>
      <c r="C49" s="12">
        <f t="shared" ref="C49:I49" si="2">EXP((LN(C31/C29)/2))-1</f>
        <v>-1.2411573493099848E-2</v>
      </c>
      <c r="D49" s="12">
        <f t="shared" si="2"/>
        <v>-1.0993814014466863E-2</v>
      </c>
      <c r="E49" s="12">
        <f t="shared" si="2"/>
        <v>1.0550829307265617</v>
      </c>
      <c r="F49" s="12">
        <f t="shared" si="2"/>
        <v>0.16404140606746354</v>
      </c>
      <c r="G49" s="12">
        <f t="shared" si="2"/>
        <v>0.25495085490217817</v>
      </c>
      <c r="H49" s="12">
        <f t="shared" si="2"/>
        <v>-1.2411573493099848E-2</v>
      </c>
      <c r="I49" s="12">
        <f t="shared" si="2"/>
        <v>9.2495057343959797E-3</v>
      </c>
    </row>
    <row r="50" spans="1:9" x14ac:dyDescent="0.2">
      <c r="A50" s="8" t="s">
        <v>71</v>
      </c>
      <c r="B50" s="12">
        <f>EXP((LN(B42/B29)/13))-1</f>
        <v>5.4440420278967228E-3</v>
      </c>
      <c r="C50" s="12">
        <f t="shared" ref="C50:I50" si="3">EXP((LN(C42/C29)/13))-1</f>
        <v>4.3200850327664853E-3</v>
      </c>
      <c r="D50" s="12">
        <f t="shared" si="3"/>
        <v>5.3901019465738553E-3</v>
      </c>
      <c r="E50" s="12">
        <f t="shared" si="3"/>
        <v>0.1172295636426266</v>
      </c>
      <c r="F50" s="12">
        <f t="shared" si="3"/>
        <v>0.11693534347378498</v>
      </c>
      <c r="G50" s="12">
        <f t="shared" si="3"/>
        <v>0.11695793336147298</v>
      </c>
      <c r="H50" s="12">
        <f t="shared" si="3"/>
        <v>4.3200850327664853E-3</v>
      </c>
      <c r="I50" s="12">
        <f t="shared" si="3"/>
        <v>8.8313363019754121E-4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workbookViewId="0">
      <selection activeCell="A2" sqref="A2:K2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8" t="s">
        <v>52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53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13</v>
      </c>
      <c r="B5" s="5" t="s">
        <v>54</v>
      </c>
      <c r="C5" s="5" t="s">
        <v>55</v>
      </c>
      <c r="D5" s="5" t="s">
        <v>56</v>
      </c>
      <c r="E5" s="5" t="s">
        <v>57</v>
      </c>
      <c r="F5" s="5" t="s">
        <v>58</v>
      </c>
      <c r="G5" s="5" t="s">
        <v>59</v>
      </c>
      <c r="H5" s="5" t="s">
        <v>60</v>
      </c>
    </row>
    <row r="6" spans="1:11" ht="13.5" thickBot="1" x14ac:dyDescent="0.25">
      <c r="A6" s="6">
        <v>2013</v>
      </c>
      <c r="B6" s="7">
        <v>614.00000000000011</v>
      </c>
      <c r="C6" s="10">
        <v>1.109</v>
      </c>
      <c r="D6" s="7">
        <v>680.92600000000016</v>
      </c>
      <c r="E6" s="10">
        <v>1.141</v>
      </c>
      <c r="F6" s="7">
        <v>700.57400000000018</v>
      </c>
      <c r="G6" s="10">
        <v>1.1659999999999999</v>
      </c>
      <c r="H6" s="7">
        <v>715.92400000000009</v>
      </c>
    </row>
    <row r="7" spans="1:11" ht="13.5" thickBot="1" x14ac:dyDescent="0.25">
      <c r="A7" s="6">
        <v>2014</v>
      </c>
      <c r="B7" s="7">
        <v>587</v>
      </c>
      <c r="C7" s="10">
        <v>1.109</v>
      </c>
      <c r="D7" s="7">
        <v>650.98299999999995</v>
      </c>
      <c r="E7" s="10">
        <v>1.141</v>
      </c>
      <c r="F7" s="7">
        <v>669.76700000000005</v>
      </c>
      <c r="G7" s="10">
        <v>1.1659999999999999</v>
      </c>
      <c r="H7" s="7">
        <v>684.44200000000001</v>
      </c>
    </row>
    <row r="8" spans="1:11" ht="13.5" thickBot="1" x14ac:dyDescent="0.25">
      <c r="A8" s="6">
        <v>2015</v>
      </c>
      <c r="B8" s="7">
        <v>598.8531727046103</v>
      </c>
      <c r="C8" s="10">
        <v>1.109</v>
      </c>
      <c r="D8" s="7">
        <v>664.12816852941285</v>
      </c>
      <c r="E8" s="10">
        <v>1.141</v>
      </c>
      <c r="F8" s="7">
        <v>683.29147005596042</v>
      </c>
      <c r="G8" s="10">
        <v>1.1659999999999999</v>
      </c>
      <c r="H8" s="7">
        <v>698.2627993735756</v>
      </c>
    </row>
    <row r="9" spans="1:11" ht="13.5" thickBot="1" x14ac:dyDescent="0.25">
      <c r="A9" s="6">
        <v>2016</v>
      </c>
      <c r="B9" s="7">
        <v>603.73554320898074</v>
      </c>
      <c r="C9" s="10">
        <v>1.109</v>
      </c>
      <c r="D9" s="7">
        <v>669.54271741875959</v>
      </c>
      <c r="E9" s="10">
        <v>1.141</v>
      </c>
      <c r="F9" s="7">
        <v>688.86225480144708</v>
      </c>
      <c r="G9" s="10">
        <v>1.1659999999999999</v>
      </c>
      <c r="H9" s="7">
        <v>703.95564338167151</v>
      </c>
    </row>
    <row r="10" spans="1:11" ht="13.5" thickBot="1" x14ac:dyDescent="0.25">
      <c r="A10" s="6">
        <v>2017</v>
      </c>
      <c r="B10" s="7">
        <v>608.87901328833254</v>
      </c>
      <c r="C10" s="10">
        <v>1.109</v>
      </c>
      <c r="D10" s="7">
        <v>675.2468257367608</v>
      </c>
      <c r="E10" s="10">
        <v>1.141</v>
      </c>
      <c r="F10" s="7">
        <v>694.73095416198748</v>
      </c>
      <c r="G10" s="10">
        <v>1.1659999999999999</v>
      </c>
      <c r="H10" s="7">
        <v>709.9529294941957</v>
      </c>
    </row>
    <row r="11" spans="1:11" ht="13.5" thickBot="1" x14ac:dyDescent="0.25">
      <c r="A11" s="6">
        <v>2018</v>
      </c>
      <c r="B11" s="7">
        <v>614.61158424086989</v>
      </c>
      <c r="C11" s="10">
        <v>1.109</v>
      </c>
      <c r="D11" s="7">
        <v>681.60424692312472</v>
      </c>
      <c r="E11" s="10">
        <v>1.141</v>
      </c>
      <c r="F11" s="7">
        <v>701.27181761883253</v>
      </c>
      <c r="G11" s="10">
        <v>1.1659999999999999</v>
      </c>
      <c r="H11" s="7">
        <v>716.63710722485428</v>
      </c>
    </row>
    <row r="12" spans="1:11" ht="13.5" thickBot="1" x14ac:dyDescent="0.25">
      <c r="A12" s="6">
        <v>2019</v>
      </c>
      <c r="B12" s="7">
        <v>619.03981853685741</v>
      </c>
      <c r="C12" s="10">
        <v>1.109</v>
      </c>
      <c r="D12" s="7">
        <v>686.51515875737482</v>
      </c>
      <c r="E12" s="10">
        <v>1.141</v>
      </c>
      <c r="F12" s="7">
        <v>706.3244329505543</v>
      </c>
      <c r="G12" s="10">
        <v>1.1659999999999999</v>
      </c>
      <c r="H12" s="7">
        <v>721.80042841397574</v>
      </c>
    </row>
    <row r="13" spans="1:11" ht="13.5" thickBot="1" x14ac:dyDescent="0.25">
      <c r="A13" s="6">
        <v>2020</v>
      </c>
      <c r="B13" s="7">
        <v>625.65966906598601</v>
      </c>
      <c r="C13" s="10">
        <v>1.109</v>
      </c>
      <c r="D13" s="7">
        <v>693.85657299417846</v>
      </c>
      <c r="E13" s="10">
        <v>1.141</v>
      </c>
      <c r="F13" s="7">
        <v>713.87768240429</v>
      </c>
      <c r="G13" s="10">
        <v>1.1659999999999999</v>
      </c>
      <c r="H13" s="7">
        <v>729.51917413093963</v>
      </c>
    </row>
    <row r="14" spans="1:11" ht="13.5" thickBot="1" x14ac:dyDescent="0.25">
      <c r="A14" s="6">
        <v>2021</v>
      </c>
      <c r="B14" s="7">
        <v>631.35251818693155</v>
      </c>
      <c r="C14" s="10">
        <v>1.109</v>
      </c>
      <c r="D14" s="7">
        <v>700.16994266930703</v>
      </c>
      <c r="E14" s="10">
        <v>1.141</v>
      </c>
      <c r="F14" s="7">
        <v>720.37322325128889</v>
      </c>
      <c r="G14" s="10">
        <v>1.1659999999999999</v>
      </c>
      <c r="H14" s="7">
        <v>736.15703620596219</v>
      </c>
    </row>
    <row r="15" spans="1:11" ht="13.5" thickBot="1" x14ac:dyDescent="0.25">
      <c r="A15" s="6">
        <v>2022</v>
      </c>
      <c r="B15" s="7">
        <v>637.2349324844289</v>
      </c>
      <c r="C15" s="10">
        <v>1.109</v>
      </c>
      <c r="D15" s="7">
        <v>706.69354012523161</v>
      </c>
      <c r="E15" s="10">
        <v>1.141</v>
      </c>
      <c r="F15" s="7">
        <v>727.08505796473332</v>
      </c>
      <c r="G15" s="10">
        <v>1.1659999999999999</v>
      </c>
      <c r="H15" s="7">
        <v>743.01593127684407</v>
      </c>
    </row>
    <row r="16" spans="1:11" ht="13.5" thickBot="1" x14ac:dyDescent="0.25">
      <c r="A16" s="6">
        <v>2023</v>
      </c>
      <c r="B16" s="7">
        <v>640.44052610239146</v>
      </c>
      <c r="C16" s="10">
        <v>1.109</v>
      </c>
      <c r="D16" s="7">
        <v>710.24854344755215</v>
      </c>
      <c r="E16" s="10">
        <v>1.141</v>
      </c>
      <c r="F16" s="7">
        <v>730.74264028282869</v>
      </c>
      <c r="G16" s="10">
        <v>1.1659999999999999</v>
      </c>
      <c r="H16" s="7">
        <v>746.7536534353884</v>
      </c>
    </row>
    <row r="17" spans="1:8" ht="13.5" thickBot="1" x14ac:dyDescent="0.25">
      <c r="A17" s="6">
        <v>2024</v>
      </c>
      <c r="B17" s="7">
        <v>643.66873257614577</v>
      </c>
      <c r="C17" s="10">
        <v>1.109</v>
      </c>
      <c r="D17" s="7">
        <v>713.82862442694568</v>
      </c>
      <c r="E17" s="10">
        <v>1.141</v>
      </c>
      <c r="F17" s="7">
        <v>734.42602386938233</v>
      </c>
      <c r="G17" s="10">
        <v>1.1659999999999999</v>
      </c>
      <c r="H17" s="7">
        <v>750.51774218378591</v>
      </c>
    </row>
    <row r="18" spans="1:8" ht="13.5" thickBot="1" x14ac:dyDescent="0.25">
      <c r="A18" s="6">
        <v>2025</v>
      </c>
      <c r="B18" s="7">
        <v>646.59933126697149</v>
      </c>
      <c r="C18" s="10">
        <v>1.109</v>
      </c>
      <c r="D18" s="7">
        <v>717.07865837507143</v>
      </c>
      <c r="E18" s="10">
        <v>1.141</v>
      </c>
      <c r="F18" s="7">
        <v>737.76983697561445</v>
      </c>
      <c r="G18" s="10">
        <v>1.1659999999999999</v>
      </c>
      <c r="H18" s="7">
        <v>753.93482025728872</v>
      </c>
    </row>
    <row r="19" spans="1:8" ht="14.1" customHeight="1" thickBot="1" x14ac:dyDescent="0.25">
      <c r="A19" s="6">
        <v>2026</v>
      </c>
      <c r="B19" s="7">
        <v>649.39104599264613</v>
      </c>
      <c r="C19" s="10">
        <v>1.109</v>
      </c>
      <c r="D19" s="7">
        <v>720.17467000584452</v>
      </c>
      <c r="E19" s="10">
        <v>1.141</v>
      </c>
      <c r="F19" s="7">
        <v>740.95518347760924</v>
      </c>
      <c r="G19" s="10">
        <v>1.1659999999999999</v>
      </c>
      <c r="H19" s="7">
        <v>757.18995962742531</v>
      </c>
    </row>
  </sheetData>
  <mergeCells count="3">
    <mergeCell ref="A1:I1"/>
    <mergeCell ref="A3:I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8" t="s">
        <v>61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62</v>
      </c>
      <c r="B3" s="18"/>
      <c r="C3" s="18"/>
      <c r="D3" s="18"/>
      <c r="E3" s="18"/>
      <c r="F3" s="18"/>
      <c r="G3" s="18"/>
      <c r="H3" s="18"/>
    </row>
    <row r="4" spans="1:11" ht="14.1" customHeight="1" thickBot="1" x14ac:dyDescent="0.25">
      <c r="A4" s="4"/>
    </row>
    <row r="5" spans="1:11" ht="26.25" thickBot="1" x14ac:dyDescent="0.25">
      <c r="A5" s="5" t="s">
        <v>13</v>
      </c>
      <c r="B5" s="5" t="s">
        <v>14</v>
      </c>
      <c r="C5" s="5" t="s">
        <v>16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23</v>
      </c>
    </row>
    <row r="6" spans="1:11" ht="13.5" thickBot="1" x14ac:dyDescent="0.25">
      <c r="A6" s="6">
        <v>1990</v>
      </c>
      <c r="B6" s="7">
        <f>'Form 1.1-Mid'!B6-'Form 1.1b-Mid'!B6</f>
        <v>0</v>
      </c>
      <c r="C6" s="7">
        <f>'Form 1.1-Mid'!D6-'Form 1.1b-Mid'!C6</f>
        <v>0</v>
      </c>
      <c r="D6" s="7">
        <f>'Form 1.1-Mid'!F6-'Form 1.1b-Mid'!D6</f>
        <v>0</v>
      </c>
      <c r="E6" s="7">
        <f>'Form 1.1-Mid'!G6-'Form 1.1b-Mid'!E6</f>
        <v>0</v>
      </c>
      <c r="F6" s="7">
        <f>'Form 1.1-Mid'!H6-'Form 1.1b-Mid'!F6</f>
        <v>0</v>
      </c>
      <c r="G6" s="7">
        <f>'Form 1.1-Mid'!I6-'Form 1.1b-Mid'!G6</f>
        <v>0</v>
      </c>
      <c r="H6" s="7">
        <f>SUM(B6:G6)</f>
        <v>0</v>
      </c>
    </row>
    <row r="7" spans="1:11" ht="13.5" thickBot="1" x14ac:dyDescent="0.25">
      <c r="A7" s="6">
        <v>1991</v>
      </c>
      <c r="B7" s="7">
        <f>'Form 1.1-Mid'!B7-'Form 1.1b-Mid'!B7</f>
        <v>0</v>
      </c>
      <c r="C7" s="7">
        <f>'Form 1.1-Mid'!D7-'Form 1.1b-Mid'!C7</f>
        <v>0</v>
      </c>
      <c r="D7" s="7">
        <f>'Form 1.1-Mid'!F7-'Form 1.1b-Mid'!D7</f>
        <v>0</v>
      </c>
      <c r="E7" s="7">
        <f>'Form 1.1-Mid'!G7-'Form 1.1b-Mid'!E7</f>
        <v>0</v>
      </c>
      <c r="F7" s="7">
        <f>'Form 1.1-Mid'!H7-'Form 1.1b-Mid'!F7</f>
        <v>0</v>
      </c>
      <c r="G7" s="7">
        <f>'Form 1.1-Mid'!I7-'Form 1.1b-Mid'!G7</f>
        <v>0</v>
      </c>
      <c r="H7" s="7">
        <f t="shared" ref="H7:H42" si="0">SUM(B7:G7)</f>
        <v>0</v>
      </c>
    </row>
    <row r="8" spans="1:11" ht="13.5" thickBot="1" x14ac:dyDescent="0.25">
      <c r="A8" s="6">
        <v>1992</v>
      </c>
      <c r="B8" s="7">
        <f>'Form 1.1-Mid'!B8-'Form 1.1b-Mid'!B8</f>
        <v>0</v>
      </c>
      <c r="C8" s="7">
        <f>'Form 1.1-Mid'!D8-'Form 1.1b-Mid'!C8</f>
        <v>0</v>
      </c>
      <c r="D8" s="7">
        <f>'Form 1.1-Mid'!F8-'Form 1.1b-Mid'!D8</f>
        <v>0</v>
      </c>
      <c r="E8" s="7">
        <f>'Form 1.1-Mid'!G8-'Form 1.1b-Mid'!E8</f>
        <v>0</v>
      </c>
      <c r="F8" s="7">
        <f>'Form 1.1-Mid'!H8-'Form 1.1b-Mid'!F8</f>
        <v>0</v>
      </c>
      <c r="G8" s="7">
        <f>'Form 1.1-Mid'!I8-'Form 1.1b-Mid'!G8</f>
        <v>0</v>
      </c>
      <c r="H8" s="7">
        <f t="shared" si="0"/>
        <v>0</v>
      </c>
    </row>
    <row r="9" spans="1:11" ht="13.5" thickBot="1" x14ac:dyDescent="0.25">
      <c r="A9" s="6">
        <v>1993</v>
      </c>
      <c r="B9" s="7">
        <f>'Form 1.1-Mid'!B9-'Form 1.1b-Mid'!B9</f>
        <v>0</v>
      </c>
      <c r="C9" s="7">
        <f>'Form 1.1-Mid'!D9-'Form 1.1b-Mid'!C9</f>
        <v>0</v>
      </c>
      <c r="D9" s="7">
        <f>'Form 1.1-Mid'!F9-'Form 1.1b-Mid'!D9</f>
        <v>0</v>
      </c>
      <c r="E9" s="7">
        <f>'Form 1.1-Mid'!G9-'Form 1.1b-Mid'!E9</f>
        <v>0</v>
      </c>
      <c r="F9" s="7">
        <f>'Form 1.1-Mid'!H9-'Form 1.1b-Mid'!F9</f>
        <v>0</v>
      </c>
      <c r="G9" s="7">
        <f>'Form 1.1-Mid'!I9-'Form 1.1b-Mid'!G9</f>
        <v>0</v>
      </c>
      <c r="H9" s="7">
        <f t="shared" si="0"/>
        <v>0</v>
      </c>
    </row>
    <row r="10" spans="1:11" ht="13.5" thickBot="1" x14ac:dyDescent="0.25">
      <c r="A10" s="6">
        <v>1994</v>
      </c>
      <c r="B10" s="7">
        <f>'Form 1.1-Mid'!B10-'Form 1.1b-Mid'!B10</f>
        <v>0</v>
      </c>
      <c r="C10" s="7">
        <f>'Form 1.1-Mid'!D10-'Form 1.1b-Mid'!C10</f>
        <v>0</v>
      </c>
      <c r="D10" s="7">
        <f>'Form 1.1-Mid'!F10-'Form 1.1b-Mid'!D10</f>
        <v>0</v>
      </c>
      <c r="E10" s="7">
        <f>'Form 1.1-Mid'!G10-'Form 1.1b-Mid'!E10</f>
        <v>0</v>
      </c>
      <c r="F10" s="7">
        <f>'Form 1.1-Mid'!H10-'Form 1.1b-Mid'!F10</f>
        <v>0</v>
      </c>
      <c r="G10" s="7">
        <f>'Form 1.1-Mid'!I10-'Form 1.1b-Mid'!G10</f>
        <v>0</v>
      </c>
      <c r="H10" s="7">
        <f t="shared" si="0"/>
        <v>0</v>
      </c>
    </row>
    <row r="11" spans="1:11" ht="13.5" thickBot="1" x14ac:dyDescent="0.25">
      <c r="A11" s="6">
        <v>1995</v>
      </c>
      <c r="B11" s="7">
        <f>'Form 1.1-Mid'!B11-'Form 1.1b-Mid'!B11</f>
        <v>0</v>
      </c>
      <c r="C11" s="7">
        <f>'Form 1.1-Mid'!D11-'Form 1.1b-Mid'!C11</f>
        <v>0</v>
      </c>
      <c r="D11" s="7">
        <f>'Form 1.1-Mid'!F11-'Form 1.1b-Mid'!D11</f>
        <v>0</v>
      </c>
      <c r="E11" s="7">
        <f>'Form 1.1-Mid'!G11-'Form 1.1b-Mid'!E11</f>
        <v>0</v>
      </c>
      <c r="F11" s="7">
        <f>'Form 1.1-Mid'!H11-'Form 1.1b-Mid'!F11</f>
        <v>0</v>
      </c>
      <c r="G11" s="7">
        <f>'Form 1.1-Mid'!I11-'Form 1.1b-Mid'!G11</f>
        <v>0</v>
      </c>
      <c r="H11" s="7">
        <f t="shared" si="0"/>
        <v>0</v>
      </c>
    </row>
    <row r="12" spans="1:11" ht="13.5" thickBot="1" x14ac:dyDescent="0.25">
      <c r="A12" s="6">
        <v>1996</v>
      </c>
      <c r="B12" s="7">
        <f>'Form 1.1-Mid'!B12-'Form 1.1b-Mid'!B12</f>
        <v>0</v>
      </c>
      <c r="C12" s="7">
        <f>'Form 1.1-Mid'!D12-'Form 1.1b-Mid'!C12</f>
        <v>0</v>
      </c>
      <c r="D12" s="7">
        <f>'Form 1.1-Mid'!F12-'Form 1.1b-Mid'!D12</f>
        <v>0</v>
      </c>
      <c r="E12" s="7">
        <f>'Form 1.1-Mid'!G12-'Form 1.1b-Mid'!E12</f>
        <v>0</v>
      </c>
      <c r="F12" s="7">
        <f>'Form 1.1-Mid'!H12-'Form 1.1b-Mid'!F12</f>
        <v>0</v>
      </c>
      <c r="G12" s="7">
        <f>'Form 1.1-Mid'!I12-'Form 1.1b-Mid'!G12</f>
        <v>0</v>
      </c>
      <c r="H12" s="7">
        <f t="shared" si="0"/>
        <v>0</v>
      </c>
    </row>
    <row r="13" spans="1:11" ht="13.5" thickBot="1" x14ac:dyDescent="0.25">
      <c r="A13" s="6">
        <v>1997</v>
      </c>
      <c r="B13" s="7">
        <f>'Form 1.1-Mid'!B13-'Form 1.1b-Mid'!B13</f>
        <v>0</v>
      </c>
      <c r="C13" s="7">
        <f>'Form 1.1-Mid'!D13-'Form 1.1b-Mid'!C13</f>
        <v>0</v>
      </c>
      <c r="D13" s="7">
        <f>'Form 1.1-Mid'!F13-'Form 1.1b-Mid'!D13</f>
        <v>0</v>
      </c>
      <c r="E13" s="7">
        <f>'Form 1.1-Mid'!G13-'Form 1.1b-Mid'!E13</f>
        <v>0</v>
      </c>
      <c r="F13" s="7">
        <f>'Form 1.1-Mid'!H13-'Form 1.1b-Mid'!F13</f>
        <v>0</v>
      </c>
      <c r="G13" s="7">
        <f>'Form 1.1-Mid'!I13-'Form 1.1b-Mid'!G13</f>
        <v>0</v>
      </c>
      <c r="H13" s="7">
        <f t="shared" si="0"/>
        <v>0</v>
      </c>
    </row>
    <row r="14" spans="1:11" ht="13.5" thickBot="1" x14ac:dyDescent="0.25">
      <c r="A14" s="6">
        <v>1998</v>
      </c>
      <c r="B14" s="7">
        <f>'Form 1.1-Mid'!B14-'Form 1.1b-Mid'!B14</f>
        <v>0</v>
      </c>
      <c r="C14" s="7">
        <f>'Form 1.1-Mid'!D14-'Form 1.1b-Mid'!C14</f>
        <v>0</v>
      </c>
      <c r="D14" s="7">
        <f>'Form 1.1-Mid'!F14-'Form 1.1b-Mid'!D14</f>
        <v>0</v>
      </c>
      <c r="E14" s="7">
        <f>'Form 1.1-Mid'!G14-'Form 1.1b-Mid'!E14</f>
        <v>0</v>
      </c>
      <c r="F14" s="7">
        <f>'Form 1.1-Mid'!H14-'Form 1.1b-Mid'!F14</f>
        <v>0</v>
      </c>
      <c r="G14" s="7">
        <f>'Form 1.1-Mid'!I14-'Form 1.1b-Mid'!G14</f>
        <v>0</v>
      </c>
      <c r="H14" s="7">
        <f t="shared" si="0"/>
        <v>0</v>
      </c>
    </row>
    <row r="15" spans="1:11" ht="13.5" thickBot="1" x14ac:dyDescent="0.25">
      <c r="A15" s="6">
        <v>1999</v>
      </c>
      <c r="B15" s="7">
        <f>'Form 1.1-Mid'!B15-'Form 1.1b-Mid'!B15</f>
        <v>1.3243231244359777E-3</v>
      </c>
      <c r="C15" s="7">
        <f>'Form 1.1-Mid'!D15-'Form 1.1b-Mid'!C15</f>
        <v>3.0900872902748233E-3</v>
      </c>
      <c r="D15" s="7">
        <f>'Form 1.1-Mid'!F15-'Form 1.1b-Mid'!D15</f>
        <v>0</v>
      </c>
      <c r="E15" s="7">
        <f>'Form 1.1-Mid'!G15-'Form 1.1b-Mid'!E15</f>
        <v>0</v>
      </c>
      <c r="F15" s="7">
        <f>'Form 1.1-Mid'!H15-'Form 1.1b-Mid'!F15</f>
        <v>0</v>
      </c>
      <c r="G15" s="7">
        <f>'Form 1.1-Mid'!I15-'Form 1.1b-Mid'!G15</f>
        <v>0</v>
      </c>
      <c r="H15" s="7">
        <f t="shared" si="0"/>
        <v>4.414410414710801E-3</v>
      </c>
    </row>
    <row r="16" spans="1:11" ht="13.5" thickBot="1" x14ac:dyDescent="0.25">
      <c r="A16" s="6">
        <v>2000</v>
      </c>
      <c r="B16" s="7">
        <f>'Form 1.1-Mid'!B16-'Form 1.1b-Mid'!B16</f>
        <v>2.2856359679508387E-3</v>
      </c>
      <c r="C16" s="7">
        <f>'Form 1.1-Mid'!D16-'Form 1.1b-Mid'!C16</f>
        <v>5.3331505919231859E-3</v>
      </c>
      <c r="D16" s="7">
        <f>'Form 1.1-Mid'!F16-'Form 1.1b-Mid'!D16</f>
        <v>0</v>
      </c>
      <c r="E16" s="7">
        <f>'Form 1.1-Mid'!G16-'Form 1.1b-Mid'!E16</f>
        <v>0</v>
      </c>
      <c r="F16" s="7">
        <f>'Form 1.1-Mid'!H16-'Form 1.1b-Mid'!F16</f>
        <v>0</v>
      </c>
      <c r="G16" s="7">
        <f>'Form 1.1-Mid'!I16-'Form 1.1b-Mid'!G16</f>
        <v>0</v>
      </c>
      <c r="H16" s="7">
        <f t="shared" si="0"/>
        <v>7.6187865598740245E-3</v>
      </c>
    </row>
    <row r="17" spans="1:8" ht="13.5" thickBot="1" x14ac:dyDescent="0.25">
      <c r="A17" s="6">
        <v>2001</v>
      </c>
      <c r="B17" s="7">
        <f>'Form 1.1-Mid'!B17-'Form 1.1b-Mid'!B17</f>
        <v>2.2627796083725116E-3</v>
      </c>
      <c r="C17" s="7">
        <f>'Form 1.1-Mid'!D17-'Form 1.1b-Mid'!C17</f>
        <v>5.2798190861267358E-3</v>
      </c>
      <c r="D17" s="7">
        <f>'Form 1.1-Mid'!F17-'Form 1.1b-Mid'!D17</f>
        <v>0</v>
      </c>
      <c r="E17" s="7">
        <f>'Form 1.1-Mid'!G17-'Form 1.1b-Mid'!E17</f>
        <v>0</v>
      </c>
      <c r="F17" s="7">
        <f>'Form 1.1-Mid'!H17-'Form 1.1b-Mid'!F17</f>
        <v>0</v>
      </c>
      <c r="G17" s="7">
        <f>'Form 1.1-Mid'!I17-'Form 1.1b-Mid'!G17</f>
        <v>0</v>
      </c>
      <c r="H17" s="7">
        <f t="shared" si="0"/>
        <v>7.5425986944992474E-3</v>
      </c>
    </row>
    <row r="18" spans="1:8" ht="13.5" thickBot="1" x14ac:dyDescent="0.25">
      <c r="A18" s="6">
        <v>2002</v>
      </c>
      <c r="B18" s="7">
        <f>'Form 1.1-Mid'!B18-'Form 1.1b-Mid'!B18</f>
        <v>1.3461002100598307E-2</v>
      </c>
      <c r="C18" s="7">
        <f>'Form 1.1-Mid'!D18-'Form 1.1b-Mid'!C18</f>
        <v>2.780221263014937E-2</v>
      </c>
      <c r="D18" s="7">
        <f>'Form 1.1-Mid'!F18-'Form 1.1b-Mid'!D18</f>
        <v>0</v>
      </c>
      <c r="E18" s="7">
        <f>'Form 1.1-Mid'!G18-'Form 1.1b-Mid'!E18</f>
        <v>0</v>
      </c>
      <c r="F18" s="7">
        <f>'Form 1.1-Mid'!H18-'Form 1.1b-Mid'!F18</f>
        <v>0</v>
      </c>
      <c r="G18" s="7">
        <f>'Form 1.1-Mid'!I18-'Form 1.1b-Mid'!G18</f>
        <v>0</v>
      </c>
      <c r="H18" s="7">
        <f t="shared" si="0"/>
        <v>4.1263214730747677E-2</v>
      </c>
    </row>
    <row r="19" spans="1:8" ht="13.5" thickBot="1" x14ac:dyDescent="0.25">
      <c r="A19" s="6">
        <v>2003</v>
      </c>
      <c r="B19" s="7">
        <f>'Form 1.1-Mid'!B19-'Form 1.1b-Mid'!B19</f>
        <v>2.708767878323215E-2</v>
      </c>
      <c r="C19" s="7">
        <f>'Form 1.1-Mid'!D19-'Form 1.1b-Mid'!C19</f>
        <v>4.855724712342635E-2</v>
      </c>
      <c r="D19" s="7">
        <f>'Form 1.1-Mid'!F19-'Form 1.1b-Mid'!D19</f>
        <v>0</v>
      </c>
      <c r="E19" s="7">
        <f>'Form 1.1-Mid'!G19-'Form 1.1b-Mid'!E19</f>
        <v>0</v>
      </c>
      <c r="F19" s="7">
        <f>'Form 1.1-Mid'!H19-'Form 1.1b-Mid'!F19</f>
        <v>0</v>
      </c>
      <c r="G19" s="7">
        <f>'Form 1.1-Mid'!I19-'Form 1.1b-Mid'!G19</f>
        <v>0</v>
      </c>
      <c r="H19" s="7">
        <f t="shared" si="0"/>
        <v>7.56449259066585E-2</v>
      </c>
    </row>
    <row r="20" spans="1:8" ht="13.5" thickBot="1" x14ac:dyDescent="0.25">
      <c r="A20" s="6">
        <v>2004</v>
      </c>
      <c r="B20" s="7">
        <f>'Form 1.1-Mid'!B20-'Form 1.1b-Mid'!B20</f>
        <v>7.2597900067307819E-2</v>
      </c>
      <c r="C20" s="7">
        <f>'Form 1.1-Mid'!D20-'Form 1.1b-Mid'!C20</f>
        <v>0.15489423682015513</v>
      </c>
      <c r="D20" s="7">
        <f>'Form 1.1-Mid'!F20-'Form 1.1b-Mid'!D20</f>
        <v>0</v>
      </c>
      <c r="E20" s="7">
        <f>'Form 1.1-Mid'!G20-'Form 1.1b-Mid'!E20</f>
        <v>0</v>
      </c>
      <c r="F20" s="7">
        <f>'Form 1.1-Mid'!H20-'Form 1.1b-Mid'!F20</f>
        <v>0</v>
      </c>
      <c r="G20" s="7">
        <f>'Form 1.1-Mid'!I20-'Form 1.1b-Mid'!G20</f>
        <v>0</v>
      </c>
      <c r="H20" s="7">
        <f t="shared" si="0"/>
        <v>0.22749213688746295</v>
      </c>
    </row>
    <row r="21" spans="1:8" ht="13.5" thickBot="1" x14ac:dyDescent="0.25">
      <c r="A21" s="6">
        <v>2005</v>
      </c>
      <c r="B21" s="7">
        <f>'Form 1.1-Mid'!B21-'Form 1.1b-Mid'!B21</f>
        <v>0.10980936476528314</v>
      </c>
      <c r="C21" s="7">
        <f>'Form 1.1-Mid'!D21-'Form 1.1b-Mid'!C21</f>
        <v>0.33181781398207022</v>
      </c>
      <c r="D21" s="7">
        <f>'Form 1.1-Mid'!F21-'Form 1.1b-Mid'!D21</f>
        <v>0</v>
      </c>
      <c r="E21" s="7">
        <f>'Form 1.1-Mid'!G21-'Form 1.1b-Mid'!E21</f>
        <v>5.3478348531406539E-2</v>
      </c>
      <c r="F21" s="7">
        <f>'Form 1.1-Mid'!H21-'Form 1.1b-Mid'!F21</f>
        <v>0</v>
      </c>
      <c r="G21" s="7">
        <f>'Form 1.1-Mid'!I21-'Form 1.1b-Mid'!G21</f>
        <v>0</v>
      </c>
      <c r="H21" s="7">
        <f t="shared" si="0"/>
        <v>0.49510552727875989</v>
      </c>
    </row>
    <row r="22" spans="1:8" ht="13.5" thickBot="1" x14ac:dyDescent="0.25">
      <c r="A22" s="6">
        <v>2006</v>
      </c>
      <c r="B22" s="7">
        <f>'Form 1.1-Mid'!B22-'Form 1.1b-Mid'!B22</f>
        <v>0.13431085684590016</v>
      </c>
      <c r="C22" s="7">
        <f>'Form 1.1-Mid'!D22-'Form 1.1b-Mid'!C22</f>
        <v>0.5058799806342904</v>
      </c>
      <c r="D22" s="7">
        <f>'Form 1.1-Mid'!F22-'Form 1.1b-Mid'!D22</f>
        <v>0</v>
      </c>
      <c r="E22" s="7">
        <f>'Form 1.1-Mid'!G22-'Form 1.1b-Mid'!E22</f>
        <v>6.1356102588000283E-2</v>
      </c>
      <c r="F22" s="7">
        <f>'Form 1.1-Mid'!H22-'Form 1.1b-Mid'!F22</f>
        <v>0</v>
      </c>
      <c r="G22" s="7">
        <f>'Form 1.1-Mid'!I22-'Form 1.1b-Mid'!G22</f>
        <v>0</v>
      </c>
      <c r="H22" s="7">
        <f t="shared" si="0"/>
        <v>0.70154694006819085</v>
      </c>
    </row>
    <row r="23" spans="1:8" ht="13.5" thickBot="1" x14ac:dyDescent="0.25">
      <c r="A23" s="6">
        <v>2007</v>
      </c>
      <c r="B23" s="7">
        <f>'Form 1.1-Mid'!B23-'Form 1.1b-Mid'!B23</f>
        <v>0.19161904776444771</v>
      </c>
      <c r="C23" s="7">
        <f>'Form 1.1-Mid'!D23-'Form 1.1b-Mid'!C23</f>
        <v>2.6946605849316256</v>
      </c>
      <c r="D23" s="7">
        <f>'Form 1.1-Mid'!F23-'Form 1.1b-Mid'!D23</f>
        <v>0</v>
      </c>
      <c r="E23" s="7">
        <f>'Form 1.1-Mid'!G23-'Form 1.1b-Mid'!E23</f>
        <v>6.5896454179508623E-2</v>
      </c>
      <c r="F23" s="7">
        <f>'Form 1.1-Mid'!H23-'Form 1.1b-Mid'!F23</f>
        <v>0</v>
      </c>
      <c r="G23" s="7">
        <f>'Form 1.1-Mid'!I23-'Form 1.1b-Mid'!G23</f>
        <v>0</v>
      </c>
      <c r="H23" s="7">
        <f t="shared" si="0"/>
        <v>2.952176086875582</v>
      </c>
    </row>
    <row r="24" spans="1:8" ht="13.5" thickBot="1" x14ac:dyDescent="0.25">
      <c r="A24" s="6">
        <v>2008</v>
      </c>
      <c r="B24" s="7">
        <f>'Form 1.1-Mid'!B24-'Form 1.1b-Mid'!B24</f>
        <v>0.51652284793772196</v>
      </c>
      <c r="C24" s="7">
        <f>'Form 1.1-Mid'!D24-'Form 1.1b-Mid'!C24</f>
        <v>3.3075033820002773</v>
      </c>
      <c r="D24" s="7">
        <f>'Form 1.1-Mid'!F24-'Form 1.1b-Mid'!D24</f>
        <v>0</v>
      </c>
      <c r="E24" s="7">
        <f>'Form 1.1-Mid'!G24-'Form 1.1b-Mid'!E24</f>
        <v>6.5966400136460379E-2</v>
      </c>
      <c r="F24" s="7">
        <f>'Form 1.1-Mid'!H24-'Form 1.1b-Mid'!F24</f>
        <v>0</v>
      </c>
      <c r="G24" s="7">
        <f>'Form 1.1-Mid'!I24-'Form 1.1b-Mid'!G24</f>
        <v>0</v>
      </c>
      <c r="H24" s="7">
        <f t="shared" si="0"/>
        <v>3.8899926300744596</v>
      </c>
    </row>
    <row r="25" spans="1:8" ht="13.5" thickBot="1" x14ac:dyDescent="0.25">
      <c r="A25" s="6">
        <v>2009</v>
      </c>
      <c r="B25" s="7">
        <f>'Form 1.1-Mid'!B25-'Form 1.1b-Mid'!B25</f>
        <v>0.81434492096263966</v>
      </c>
      <c r="C25" s="7">
        <f>'Form 1.1-Mid'!D25-'Form 1.1b-Mid'!C25</f>
        <v>4.5747596630135376</v>
      </c>
      <c r="D25" s="7">
        <f>'Form 1.1-Mid'!F25-'Form 1.1b-Mid'!D25</f>
        <v>0</v>
      </c>
      <c r="E25" s="7">
        <f>'Form 1.1-Mid'!G25-'Form 1.1b-Mid'!E25</f>
        <v>5.5925658016242608E-2</v>
      </c>
      <c r="F25" s="7">
        <f>'Form 1.1-Mid'!H25-'Form 1.1b-Mid'!F25</f>
        <v>0</v>
      </c>
      <c r="G25" s="7">
        <f>'Form 1.1-Mid'!I25-'Form 1.1b-Mid'!G25</f>
        <v>0</v>
      </c>
      <c r="H25" s="7">
        <f t="shared" si="0"/>
        <v>5.4450302419924199</v>
      </c>
    </row>
    <row r="26" spans="1:8" ht="13.5" thickBot="1" x14ac:dyDescent="0.25">
      <c r="A26" s="6">
        <v>2010</v>
      </c>
      <c r="B26" s="7">
        <f>'Form 1.1-Mid'!B26-'Form 1.1b-Mid'!B26</f>
        <v>1.2617562404473119</v>
      </c>
      <c r="C26" s="7">
        <f>'Form 1.1-Mid'!D26-'Form 1.1b-Mid'!C26</f>
        <v>5.6381464978105669</v>
      </c>
      <c r="D26" s="7">
        <f>'Form 1.1-Mid'!F26-'Form 1.1b-Mid'!D26</f>
        <v>0</v>
      </c>
      <c r="E26" s="7">
        <f>'Form 1.1-Mid'!G26-'Form 1.1b-Mid'!E26</f>
        <v>6.4296466183836998E-2</v>
      </c>
      <c r="F26" s="7">
        <f>'Form 1.1-Mid'!H26-'Form 1.1b-Mid'!F26</f>
        <v>0</v>
      </c>
      <c r="G26" s="7">
        <f>'Form 1.1-Mid'!I26-'Form 1.1b-Mid'!G26</f>
        <v>0</v>
      </c>
      <c r="H26" s="7">
        <f t="shared" si="0"/>
        <v>6.9641992044417158</v>
      </c>
    </row>
    <row r="27" spans="1:8" ht="13.5" thickBot="1" x14ac:dyDescent="0.25">
      <c r="A27" s="6">
        <v>2011</v>
      </c>
      <c r="B27" s="7">
        <f>'Form 1.1-Mid'!B27-'Form 1.1b-Mid'!B27</f>
        <v>1.9920822223818959</v>
      </c>
      <c r="C27" s="7">
        <f>'Form 1.1-Mid'!D27-'Form 1.1b-Mid'!C27</f>
        <v>5.4943113850340524</v>
      </c>
      <c r="D27" s="7">
        <f>'Form 1.1-Mid'!F27-'Form 1.1b-Mid'!D27</f>
        <v>0</v>
      </c>
      <c r="E27" s="7">
        <f>'Form 1.1-Mid'!G27-'Form 1.1b-Mid'!E27</f>
        <v>6.3653501521997669E-2</v>
      </c>
      <c r="F27" s="7">
        <f>'Form 1.1-Mid'!H27-'Form 1.1b-Mid'!F27</f>
        <v>0</v>
      </c>
      <c r="G27" s="7">
        <f>'Form 1.1-Mid'!I27-'Form 1.1b-Mid'!G27</f>
        <v>0</v>
      </c>
      <c r="H27" s="7">
        <f t="shared" si="0"/>
        <v>7.5500471089379459</v>
      </c>
    </row>
    <row r="28" spans="1:8" ht="13.5" thickBot="1" x14ac:dyDescent="0.25">
      <c r="A28" s="6">
        <v>2012</v>
      </c>
      <c r="B28" s="7">
        <f>'Form 1.1-Mid'!B28-'Form 1.1b-Mid'!B28</f>
        <v>2.5483587411896451</v>
      </c>
      <c r="C28" s="7">
        <f>'Form 1.1-Mid'!D28-'Form 1.1b-Mid'!C28</f>
        <v>7.4149008266126657</v>
      </c>
      <c r="D28" s="7">
        <f>'Form 1.1-Mid'!F28-'Form 1.1b-Mid'!D28</f>
        <v>0</v>
      </c>
      <c r="E28" s="7">
        <f>'Form 1.1-Mid'!G28-'Form 1.1b-Mid'!E28</f>
        <v>6.3016966506779681E-2</v>
      </c>
      <c r="F28" s="7">
        <f>'Form 1.1-Mid'!H28-'Form 1.1b-Mid'!F28</f>
        <v>0</v>
      </c>
      <c r="G28" s="7">
        <f>'Form 1.1-Mid'!I28-'Form 1.1b-Mid'!G28</f>
        <v>0</v>
      </c>
      <c r="H28" s="7">
        <f t="shared" si="0"/>
        <v>10.02627653430909</v>
      </c>
    </row>
    <row r="29" spans="1:8" ht="13.5" thickBot="1" x14ac:dyDescent="0.25">
      <c r="A29" s="6">
        <v>2013</v>
      </c>
      <c r="B29" s="7">
        <f>'Form 1.1-Mid'!B29-'Form 1.1b-Mid'!B29</f>
        <v>3.1421402224680151</v>
      </c>
      <c r="C29" s="7">
        <f>'Form 1.1-Mid'!D29-'Form 1.1b-Mid'!C29</f>
        <v>8.621446944296622</v>
      </c>
      <c r="D29" s="7">
        <f>'Form 1.1-Mid'!F29-'Form 1.1b-Mid'!D29</f>
        <v>0</v>
      </c>
      <c r="E29" s="7">
        <f>'Form 1.1-Mid'!G29-'Form 1.1b-Mid'!E29</f>
        <v>6.238679684171089E-2</v>
      </c>
      <c r="F29" s="7">
        <f>'Form 1.1-Mid'!H29-'Form 1.1b-Mid'!F29</f>
        <v>0</v>
      </c>
      <c r="G29" s="7">
        <f>'Form 1.1-Mid'!I29-'Form 1.1b-Mid'!G29</f>
        <v>0</v>
      </c>
      <c r="H29" s="7">
        <f t="shared" si="0"/>
        <v>11.825973963606348</v>
      </c>
    </row>
    <row r="30" spans="1:8" ht="13.5" thickBot="1" x14ac:dyDescent="0.25">
      <c r="A30" s="6">
        <v>2014</v>
      </c>
      <c r="B30" s="7">
        <f>'Form 1.1-Mid'!B30-'Form 1.1b-Mid'!B30</f>
        <v>3.5711000177608412</v>
      </c>
      <c r="C30" s="7">
        <f>'Form 1.1-Mid'!D30-'Form 1.1b-Mid'!C30</f>
        <v>12.816353593935219</v>
      </c>
      <c r="D30" s="7">
        <f>'Form 1.1-Mid'!F30-'Form 1.1b-Mid'!D30</f>
        <v>0</v>
      </c>
      <c r="E30" s="7">
        <f>'Form 1.1-Mid'!G30-'Form 1.1b-Mid'!E30</f>
        <v>6.1762928873292822E-2</v>
      </c>
      <c r="F30" s="7">
        <f>'Form 1.1-Mid'!H30-'Form 1.1b-Mid'!F30</f>
        <v>0</v>
      </c>
      <c r="G30" s="7">
        <f>'Form 1.1-Mid'!I30-'Form 1.1b-Mid'!G30</f>
        <v>0</v>
      </c>
      <c r="H30" s="7">
        <f t="shared" si="0"/>
        <v>16.449216540569353</v>
      </c>
    </row>
    <row r="31" spans="1:8" ht="13.5" thickBot="1" x14ac:dyDescent="0.25">
      <c r="A31" s="6">
        <v>2015</v>
      </c>
      <c r="B31" s="7">
        <f>'Form 1.1-Mid'!B31-'Form 1.1b-Mid'!B31</f>
        <v>5.7827966160693904</v>
      </c>
      <c r="C31" s="7">
        <f>'Form 1.1-Mid'!D31-'Form 1.1b-Mid'!C31</f>
        <v>20.448376882965022</v>
      </c>
      <c r="D31" s="7">
        <f>'Form 1.1-Mid'!F31-'Form 1.1b-Mid'!D31</f>
        <v>0</v>
      </c>
      <c r="E31" s="7">
        <f>'Form 1.1-Mid'!G31-'Form 1.1b-Mid'!E31</f>
        <v>6.1145299584559609E-2</v>
      </c>
      <c r="F31" s="7">
        <f>'Form 1.1-Mid'!H31-'Form 1.1b-Mid'!F31</f>
        <v>0</v>
      </c>
      <c r="G31" s="7">
        <f>'Form 1.1-Mid'!I31-'Form 1.1b-Mid'!G31</f>
        <v>0</v>
      </c>
      <c r="H31" s="7">
        <f t="shared" si="0"/>
        <v>26.292318798618972</v>
      </c>
    </row>
    <row r="32" spans="1:8" ht="13.5" thickBot="1" x14ac:dyDescent="0.25">
      <c r="A32" s="6">
        <v>2016</v>
      </c>
      <c r="B32" s="7">
        <f>'Form 1.1-Mid'!B32-'Form 1.1b-Mid'!B32</f>
        <v>8.4672865669881503</v>
      </c>
      <c r="C32" s="7">
        <f>'Form 1.1-Mid'!D32-'Form 1.1b-Mid'!C32</f>
        <v>26.909623389483613</v>
      </c>
      <c r="D32" s="7">
        <f>'Form 1.1-Mid'!F32-'Form 1.1b-Mid'!D32</f>
        <v>0</v>
      </c>
      <c r="E32" s="7">
        <f>'Form 1.1-Mid'!G32-'Form 1.1b-Mid'!E32</f>
        <v>6.0533846588715079E-2</v>
      </c>
      <c r="F32" s="7">
        <f>'Form 1.1-Mid'!H32-'Form 1.1b-Mid'!F32</f>
        <v>0</v>
      </c>
      <c r="G32" s="7">
        <f>'Form 1.1-Mid'!I32-'Form 1.1b-Mid'!G32</f>
        <v>0</v>
      </c>
      <c r="H32" s="7">
        <f t="shared" si="0"/>
        <v>35.437443803060475</v>
      </c>
    </row>
    <row r="33" spans="1:8" ht="14.1" customHeight="1" thickBot="1" x14ac:dyDescent="0.25">
      <c r="A33" s="6">
        <v>2017</v>
      </c>
      <c r="B33" s="7">
        <f>'Form 1.1-Mid'!B33-'Form 1.1b-Mid'!B33</f>
        <v>8.4250420184143877</v>
      </c>
      <c r="C33" s="7">
        <f>'Form 1.1-Mid'!D33-'Form 1.1b-Mid'!C33</f>
        <v>30.065290748579855</v>
      </c>
      <c r="D33" s="7">
        <f>'Form 1.1-Mid'!F33-'Form 1.1b-Mid'!D33</f>
        <v>0</v>
      </c>
      <c r="E33" s="7">
        <f>'Form 1.1-Mid'!G33-'Form 1.1b-Mid'!E33</f>
        <v>5.9928508122826685E-2</v>
      </c>
      <c r="F33" s="7">
        <f>'Form 1.1-Mid'!H33-'Form 1.1b-Mid'!F33</f>
        <v>0</v>
      </c>
      <c r="G33" s="7">
        <f>'Form 1.1-Mid'!I33-'Form 1.1b-Mid'!G33</f>
        <v>0</v>
      </c>
      <c r="H33" s="7">
        <f t="shared" si="0"/>
        <v>38.550261275117066</v>
      </c>
    </row>
    <row r="34" spans="1:8" ht="13.5" thickBot="1" x14ac:dyDescent="0.25">
      <c r="A34" s="6">
        <v>2018</v>
      </c>
      <c r="B34" s="7">
        <f>'Form 1.1-Mid'!B34-'Form 1.1b-Mid'!B34</f>
        <v>8.3895626407630743</v>
      </c>
      <c r="C34" s="7">
        <f>'Form 1.1-Mid'!D34-'Form 1.1b-Mid'!C34</f>
        <v>34.034635917363175</v>
      </c>
      <c r="D34" s="7">
        <f>'Form 1.1-Mid'!F34-'Form 1.1b-Mid'!D34</f>
        <v>0</v>
      </c>
      <c r="E34" s="7">
        <f>'Form 1.1-Mid'!G34-'Form 1.1b-Mid'!E34</f>
        <v>5.9329223041597601E-2</v>
      </c>
      <c r="F34" s="7">
        <f>'Form 1.1-Mid'!H34-'Form 1.1b-Mid'!F34</f>
        <v>0</v>
      </c>
      <c r="G34" s="7">
        <f>'Form 1.1-Mid'!I34-'Form 1.1b-Mid'!G34</f>
        <v>0</v>
      </c>
      <c r="H34" s="7">
        <f t="shared" si="0"/>
        <v>42.483527781167851</v>
      </c>
    </row>
    <row r="35" spans="1:8" ht="13.5" thickBot="1" x14ac:dyDescent="0.25">
      <c r="A35" s="6">
        <v>2019</v>
      </c>
      <c r="B35" s="7">
        <f>'Form 1.1-Mid'!B35-'Form 1.1b-Mid'!B35</f>
        <v>8.359006098922805</v>
      </c>
      <c r="C35" s="7">
        <f>'Form 1.1-Mid'!D35-'Form 1.1b-Mid'!C35</f>
        <v>38.792775309552098</v>
      </c>
      <c r="D35" s="7">
        <f>'Form 1.1-Mid'!F35-'Form 1.1b-Mid'!D35</f>
        <v>0</v>
      </c>
      <c r="E35" s="7">
        <f>'Form 1.1-Mid'!G35-'Form 1.1b-Mid'!E35</f>
        <v>5.8735930811185E-2</v>
      </c>
      <c r="F35" s="7">
        <f>'Form 1.1-Mid'!H35-'Form 1.1b-Mid'!F35</f>
        <v>0</v>
      </c>
      <c r="G35" s="7">
        <f>'Form 1.1-Mid'!I35-'Form 1.1b-Mid'!G35</f>
        <v>0</v>
      </c>
      <c r="H35" s="7">
        <f t="shared" si="0"/>
        <v>47.210517339286085</v>
      </c>
    </row>
    <row r="36" spans="1:8" ht="13.5" thickBot="1" x14ac:dyDescent="0.25">
      <c r="A36" s="6">
        <v>2020</v>
      </c>
      <c r="B36" s="7">
        <f>'Form 1.1-Mid'!B36-'Form 1.1b-Mid'!B36</f>
        <v>8.3356643553587446</v>
      </c>
      <c r="C36" s="7">
        <f>'Form 1.1-Mid'!D36-'Form 1.1b-Mid'!C36</f>
        <v>44.427725363081436</v>
      </c>
      <c r="D36" s="7">
        <f>'Form 1.1-Mid'!F36-'Form 1.1b-Mid'!D36</f>
        <v>0</v>
      </c>
      <c r="E36" s="7">
        <f>'Form 1.1-Mid'!G36-'Form 1.1b-Mid'!E36</f>
        <v>5.8148571503071622E-2</v>
      </c>
      <c r="F36" s="7">
        <f>'Form 1.1-Mid'!H36-'Form 1.1b-Mid'!F36</f>
        <v>0</v>
      </c>
      <c r="G36" s="7">
        <f>'Form 1.1-Mid'!I36-'Form 1.1b-Mid'!G36</f>
        <v>0</v>
      </c>
      <c r="H36" s="7">
        <f t="shared" si="0"/>
        <v>52.821538289943248</v>
      </c>
    </row>
    <row r="37" spans="1:8" ht="13.5" thickBot="1" x14ac:dyDescent="0.25">
      <c r="A37" s="6">
        <v>2021</v>
      </c>
      <c r="B37" s="7">
        <f>'Form 1.1-Mid'!B37-'Form 1.1b-Mid'!B37</f>
        <v>8.3225489617576613</v>
      </c>
      <c r="C37" s="7">
        <f>'Form 1.1-Mid'!D37-'Form 1.1b-Mid'!C37</f>
        <v>50.823816476690354</v>
      </c>
      <c r="D37" s="7">
        <f>'Form 1.1-Mid'!F37-'Form 1.1b-Mid'!D37</f>
        <v>0</v>
      </c>
      <c r="E37" s="7">
        <f>'Form 1.1-Mid'!G37-'Form 1.1b-Mid'!E37</f>
        <v>5.7567085788040373E-2</v>
      </c>
      <c r="F37" s="7">
        <f>'Form 1.1-Mid'!H37-'Form 1.1b-Mid'!F37</f>
        <v>0</v>
      </c>
      <c r="G37" s="7">
        <f>'Form 1.1-Mid'!I37-'Form 1.1b-Mid'!G37</f>
        <v>0</v>
      </c>
      <c r="H37" s="7">
        <f t="shared" si="0"/>
        <v>59.203932524236052</v>
      </c>
    </row>
    <row r="38" spans="1:8" ht="13.5" thickBot="1" x14ac:dyDescent="0.25">
      <c r="A38" s="6">
        <v>2022</v>
      </c>
      <c r="B38" s="7">
        <f>'Form 1.1-Mid'!B38-'Form 1.1b-Mid'!B38</f>
        <v>8.3217551862871915</v>
      </c>
      <c r="C38" s="7">
        <f>'Form 1.1-Mid'!D38-'Form 1.1b-Mid'!C38</f>
        <v>57.9827497077722</v>
      </c>
      <c r="D38" s="7">
        <f>'Form 1.1-Mid'!F38-'Form 1.1b-Mid'!D38</f>
        <v>0</v>
      </c>
      <c r="E38" s="7">
        <f>'Form 1.1-Mid'!G38-'Form 1.1b-Mid'!E38</f>
        <v>5.6991414930159578E-2</v>
      </c>
      <c r="F38" s="7">
        <f>'Form 1.1-Mid'!H38-'Form 1.1b-Mid'!F38</f>
        <v>0</v>
      </c>
      <c r="G38" s="7">
        <f>'Form 1.1-Mid'!I38-'Form 1.1b-Mid'!G38</f>
        <v>0</v>
      </c>
      <c r="H38" s="7">
        <f t="shared" si="0"/>
        <v>66.361496308989558</v>
      </c>
    </row>
    <row r="39" spans="1:8" ht="14.1" customHeight="1" thickBot="1" x14ac:dyDescent="0.25">
      <c r="A39" s="6">
        <v>2023</v>
      </c>
      <c r="B39" s="7">
        <f>'Form 1.1-Mid'!B39-'Form 1.1b-Mid'!B39</f>
        <v>8.3335203772705881</v>
      </c>
      <c r="C39" s="7">
        <f>'Form 1.1-Mid'!D39-'Form 1.1b-Mid'!C39</f>
        <v>65.848841204309792</v>
      </c>
      <c r="D39" s="7">
        <f>'Form 1.1-Mid'!F39-'Form 1.1b-Mid'!D39</f>
        <v>0</v>
      </c>
      <c r="E39" s="7">
        <f>'Form 1.1-Mid'!G39-'Form 1.1b-Mid'!E39</f>
        <v>5.6421500780857059E-2</v>
      </c>
      <c r="F39" s="7">
        <f>'Form 1.1-Mid'!H39-'Form 1.1b-Mid'!F39</f>
        <v>0</v>
      </c>
      <c r="G39" s="7">
        <f>'Form 1.1-Mid'!I39-'Form 1.1b-Mid'!G39</f>
        <v>0</v>
      </c>
      <c r="H39" s="7">
        <f t="shared" si="0"/>
        <v>74.238783082361238</v>
      </c>
    </row>
    <row r="40" spans="1:8" ht="13.5" thickBot="1" x14ac:dyDescent="0.25">
      <c r="A40" s="6">
        <v>2024</v>
      </c>
      <c r="B40" s="7">
        <f>'Form 1.1-Mid'!B40-'Form 1.1b-Mid'!B40</f>
        <v>8.3581543620227876</v>
      </c>
      <c r="C40" s="7">
        <f>'Form 1.1-Mid'!D40-'Form 1.1b-Mid'!C40</f>
        <v>74.318198101043436</v>
      </c>
      <c r="D40" s="7">
        <f>'Form 1.1-Mid'!F40-'Form 1.1b-Mid'!D40</f>
        <v>0</v>
      </c>
      <c r="E40" s="7">
        <f>'Form 1.1-Mid'!G40-'Form 1.1b-Mid'!E40</f>
        <v>5.5857285773051046E-2</v>
      </c>
      <c r="F40" s="7">
        <f>'Form 1.1-Mid'!H40-'Form 1.1b-Mid'!F40</f>
        <v>0</v>
      </c>
      <c r="G40" s="7">
        <f>'Form 1.1-Mid'!I40-'Form 1.1b-Mid'!G40</f>
        <v>0</v>
      </c>
      <c r="H40" s="7">
        <f t="shared" si="0"/>
        <v>82.732209748839267</v>
      </c>
    </row>
    <row r="41" spans="1:8" ht="13.5" thickBot="1" x14ac:dyDescent="0.25">
      <c r="A41" s="6">
        <v>2025</v>
      </c>
      <c r="B41" s="7">
        <f>'Form 1.1-Mid'!B41-'Form 1.1b-Mid'!B41</f>
        <v>8.3961471189497843</v>
      </c>
      <c r="C41" s="7">
        <f>'Form 1.1-Mid'!D41-'Form 1.1b-Mid'!C41</f>
        <v>83.163011539035097</v>
      </c>
      <c r="D41" s="7">
        <f>'Form 1.1-Mid'!F41-'Form 1.1b-Mid'!D41</f>
        <v>0</v>
      </c>
      <c r="E41" s="7">
        <f>'Form 1.1-Mid'!G41-'Form 1.1b-Mid'!E41</f>
        <v>5.5298712915320181E-2</v>
      </c>
      <c r="F41" s="7">
        <f>'Form 1.1-Mid'!H41-'Form 1.1b-Mid'!F41</f>
        <v>0</v>
      </c>
      <c r="G41" s="7">
        <f>'Form 1.1-Mid'!I41-'Form 1.1b-Mid'!G41</f>
        <v>0</v>
      </c>
      <c r="H41" s="7">
        <f t="shared" si="0"/>
        <v>91.614457370900197</v>
      </c>
    </row>
    <row r="42" spans="1:8" ht="13.5" thickBot="1" x14ac:dyDescent="0.25">
      <c r="A42" s="6">
        <v>2026</v>
      </c>
      <c r="B42" s="7">
        <f>'Form 1.1-Mid'!B42-'Form 1.1b-Mid'!B42</f>
        <v>8.4472592627635095</v>
      </c>
      <c r="C42" s="7">
        <f>'Form 1.1-Mid'!D42-'Form 1.1b-Mid'!C42</f>
        <v>92.311091186540352</v>
      </c>
      <c r="D42" s="7">
        <f>'Form 1.1-Mid'!F42-'Form 1.1b-Mid'!D42</f>
        <v>0</v>
      </c>
      <c r="E42" s="7">
        <f>'Form 1.1-Mid'!G42-'Form 1.1b-Mid'!E42</f>
        <v>5.4745725786165877E-2</v>
      </c>
      <c r="F42" s="7">
        <f>'Form 1.1-Mid'!H42-'Form 1.1b-Mid'!F42</f>
        <v>0</v>
      </c>
      <c r="G42" s="7">
        <f>'Form 1.1-Mid'!I42-'Form 1.1b-Mid'!G42</f>
        <v>0</v>
      </c>
      <c r="H42" s="7">
        <f t="shared" si="0"/>
        <v>100.81309617509002</v>
      </c>
    </row>
  </sheetData>
  <mergeCells count="3">
    <mergeCell ref="A1:H1"/>
    <mergeCell ref="A3:H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="80" workbookViewId="0">
      <selection sqref="A1:G1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8" t="s">
        <v>63</v>
      </c>
      <c r="B1" s="18"/>
      <c r="C1" s="18"/>
      <c r="D1" s="18"/>
      <c r="E1" s="18"/>
      <c r="F1" s="18"/>
      <c r="G1" s="18"/>
    </row>
    <row r="2" spans="1:11" ht="15.95" customHeight="1" x14ac:dyDescent="0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64</v>
      </c>
      <c r="B3" s="18"/>
      <c r="C3" s="18"/>
      <c r="D3" s="18"/>
      <c r="E3" s="18"/>
      <c r="F3" s="18"/>
      <c r="G3" s="18"/>
    </row>
    <row r="4" spans="1:11" ht="14.1" customHeight="1" thickBot="1" x14ac:dyDescent="0.25">
      <c r="A4" s="4"/>
    </row>
    <row r="5" spans="1:11" ht="26.25" thickBot="1" x14ac:dyDescent="0.25">
      <c r="A5" s="5" t="s">
        <v>13</v>
      </c>
      <c r="B5" s="5" t="s">
        <v>72</v>
      </c>
      <c r="C5" s="5" t="s">
        <v>73</v>
      </c>
      <c r="D5" s="5" t="s">
        <v>74</v>
      </c>
      <c r="E5" s="5" t="s">
        <v>75</v>
      </c>
      <c r="F5" s="5" t="s">
        <v>76</v>
      </c>
      <c r="G5" s="5" t="s">
        <v>77</v>
      </c>
    </row>
    <row r="6" spans="1:11" ht="13.5" thickBot="1" x14ac:dyDescent="0.25">
      <c r="A6" s="6">
        <v>1990</v>
      </c>
      <c r="B6" s="7">
        <v>108073.6308088392</v>
      </c>
      <c r="C6" s="16">
        <v>2.4992359089973153</v>
      </c>
      <c r="D6" s="17">
        <v>270101.49893316947</v>
      </c>
      <c r="E6" s="7">
        <v>9216.9979438536811</v>
      </c>
      <c r="F6" s="7">
        <v>1167.9285750804722</v>
      </c>
      <c r="G6" s="16">
        <v>50.713460423436096</v>
      </c>
    </row>
    <row r="7" spans="1:11" ht="13.5" thickBot="1" x14ac:dyDescent="0.25">
      <c r="A7" s="6">
        <v>1991</v>
      </c>
      <c r="B7" s="7">
        <v>109643.39695672556</v>
      </c>
      <c r="C7" s="16">
        <v>2.5003324006296714</v>
      </c>
      <c r="D7" s="17">
        <v>274144.93792600161</v>
      </c>
      <c r="E7" s="7">
        <v>9047.8729530829387</v>
      </c>
      <c r="F7" s="7">
        <v>1126.7012555190045</v>
      </c>
      <c r="G7" s="16">
        <v>52.452995874409382</v>
      </c>
    </row>
    <row r="8" spans="1:11" ht="13.5" thickBot="1" x14ac:dyDescent="0.25">
      <c r="A8" s="6">
        <v>1992</v>
      </c>
      <c r="B8" s="7">
        <v>110637.577821905</v>
      </c>
      <c r="C8" s="16">
        <v>2.5074106927901778</v>
      </c>
      <c r="D8" s="17">
        <v>277413.84565505001</v>
      </c>
      <c r="E8" s="7">
        <v>9199.8807981135124</v>
      </c>
      <c r="F8" s="7">
        <v>1089.5369080369671</v>
      </c>
      <c r="G8" s="16">
        <v>53.289188754884677</v>
      </c>
    </row>
    <row r="9" spans="1:11" ht="13.5" thickBot="1" x14ac:dyDescent="0.25">
      <c r="A9" s="6">
        <v>1993</v>
      </c>
      <c r="B9" s="7">
        <v>111172.60179100529</v>
      </c>
      <c r="C9" s="16">
        <v>2.5053103177992377</v>
      </c>
      <c r="D9" s="17">
        <v>278521.86632359156</v>
      </c>
      <c r="E9" s="7">
        <v>9038.3459312964023</v>
      </c>
      <c r="F9" s="7">
        <v>1087.6543347213067</v>
      </c>
      <c r="G9" s="16">
        <v>53.911527574788956</v>
      </c>
    </row>
    <row r="10" spans="1:11" ht="13.5" thickBot="1" x14ac:dyDescent="0.25">
      <c r="A10" s="6">
        <v>1994</v>
      </c>
      <c r="B10" s="7">
        <v>111824.46777940908</v>
      </c>
      <c r="C10" s="16">
        <v>2.5209445141686979</v>
      </c>
      <c r="D10" s="17">
        <v>281903.27859833563</v>
      </c>
      <c r="E10" s="7">
        <v>9141.5393140975593</v>
      </c>
      <c r="F10" s="7">
        <v>1097.5560095866465</v>
      </c>
      <c r="G10" s="16">
        <v>54.79929135588003</v>
      </c>
    </row>
    <row r="11" spans="1:11" ht="13.5" thickBot="1" x14ac:dyDescent="0.25">
      <c r="A11" s="6">
        <v>1995</v>
      </c>
      <c r="B11" s="7">
        <v>112139.64669583975</v>
      </c>
      <c r="C11" s="16">
        <v>2.5177897934046394</v>
      </c>
      <c r="D11" s="17">
        <v>282344.05788678763</v>
      </c>
      <c r="E11" s="7">
        <v>9316.6252308611838</v>
      </c>
      <c r="F11" s="7">
        <v>1131.612404227707</v>
      </c>
      <c r="G11" s="16">
        <v>55.23376727226799</v>
      </c>
    </row>
    <row r="12" spans="1:11" ht="13.5" thickBot="1" x14ac:dyDescent="0.25">
      <c r="A12" s="6">
        <v>1996</v>
      </c>
      <c r="B12" s="7">
        <v>112598.10033977336</v>
      </c>
      <c r="C12" s="16">
        <v>2.5088573018046465</v>
      </c>
      <c r="D12" s="17">
        <v>282492.56620677264</v>
      </c>
      <c r="E12" s="7">
        <v>9592.291483351315</v>
      </c>
      <c r="F12" s="7">
        <v>1196.8637305773893</v>
      </c>
      <c r="G12" s="16">
        <v>55.588576394719126</v>
      </c>
    </row>
    <row r="13" spans="1:11" ht="13.5" thickBot="1" x14ac:dyDescent="0.25">
      <c r="A13" s="6">
        <v>1997</v>
      </c>
      <c r="B13" s="7">
        <v>112807.52613146114</v>
      </c>
      <c r="C13" s="16">
        <v>2.5173421681728203</v>
      </c>
      <c r="D13" s="17">
        <v>283975.14241798449</v>
      </c>
      <c r="E13" s="7">
        <v>9816.6883788901559</v>
      </c>
      <c r="F13" s="7">
        <v>1283.9121774390549</v>
      </c>
      <c r="G13" s="16">
        <v>55.612931543330639</v>
      </c>
    </row>
    <row r="14" spans="1:11" ht="13.5" thickBot="1" x14ac:dyDescent="0.25">
      <c r="A14" s="6">
        <v>1998</v>
      </c>
      <c r="B14" s="7">
        <v>113056.83708054225</v>
      </c>
      <c r="C14" s="16">
        <v>2.5262007074400157</v>
      </c>
      <c r="D14" s="17">
        <v>285604.26181379642</v>
      </c>
      <c r="E14" s="7">
        <v>10580.068324307529</v>
      </c>
      <c r="F14" s="7">
        <v>1411.0519418592799</v>
      </c>
      <c r="G14" s="16">
        <v>55.78143903325455</v>
      </c>
    </row>
    <row r="15" spans="1:11" ht="13.5" thickBot="1" x14ac:dyDescent="0.25">
      <c r="A15" s="6">
        <v>1999</v>
      </c>
      <c r="B15" s="7">
        <v>113308.67870426664</v>
      </c>
      <c r="C15" s="16">
        <v>2.5477510764070046</v>
      </c>
      <c r="D15" s="17">
        <v>288682.30813505076</v>
      </c>
      <c r="E15" s="7">
        <v>10861.060996991968</v>
      </c>
      <c r="F15" s="7">
        <v>1565.4882378497318</v>
      </c>
      <c r="G15" s="16">
        <v>56.036037058215257</v>
      </c>
    </row>
    <row r="16" spans="1:11" ht="13.5" thickBot="1" x14ac:dyDescent="0.25">
      <c r="A16" s="6">
        <v>2000</v>
      </c>
      <c r="B16" s="7">
        <v>113708.23465197247</v>
      </c>
      <c r="C16" s="16">
        <v>2.571125003306499</v>
      </c>
      <c r="D16" s="17">
        <v>292358.08519552887</v>
      </c>
      <c r="E16" s="7">
        <v>11172.933796713427</v>
      </c>
      <c r="F16" s="7">
        <v>1793.2067703355012</v>
      </c>
      <c r="G16" s="16">
        <v>56.703467516825668</v>
      </c>
    </row>
    <row r="17" spans="1:7" ht="13.5" thickBot="1" x14ac:dyDescent="0.25">
      <c r="A17" s="6">
        <v>2001</v>
      </c>
      <c r="B17" s="7">
        <v>113825.65790281791</v>
      </c>
      <c r="C17" s="16">
        <v>2.5867818932947282</v>
      </c>
      <c r="D17" s="17">
        <v>294442.15085536934</v>
      </c>
      <c r="E17" s="7">
        <v>11683.294054540625</v>
      </c>
      <c r="F17" s="7">
        <v>1672.980331385724</v>
      </c>
      <c r="G17" s="16">
        <v>57.277801254829463</v>
      </c>
    </row>
    <row r="18" spans="1:7" ht="13.5" thickBot="1" x14ac:dyDescent="0.25">
      <c r="A18" s="6">
        <v>2002</v>
      </c>
      <c r="B18" s="7">
        <v>113690.70631338967</v>
      </c>
      <c r="C18" s="16">
        <v>2.6043271609301013</v>
      </c>
      <c r="D18" s="17">
        <v>296087.79439728806</v>
      </c>
      <c r="E18" s="7">
        <v>11799.210786397336</v>
      </c>
      <c r="F18" s="7">
        <v>1531.6416597140005</v>
      </c>
      <c r="G18" s="16">
        <v>57.960737968132072</v>
      </c>
    </row>
    <row r="19" spans="1:7" ht="13.5" thickBot="1" x14ac:dyDescent="0.25">
      <c r="A19" s="6">
        <v>2003</v>
      </c>
      <c r="B19" s="7">
        <v>113750.68263750366</v>
      </c>
      <c r="C19" s="16">
        <v>2.6164348524003138</v>
      </c>
      <c r="D19" s="17">
        <v>297621.25053709181</v>
      </c>
      <c r="E19" s="7">
        <v>11992.422500779285</v>
      </c>
      <c r="F19" s="7">
        <v>1659.683991560004</v>
      </c>
      <c r="G19" s="16">
        <v>58.860707608965612</v>
      </c>
    </row>
    <row r="20" spans="1:7" ht="13.5" thickBot="1" x14ac:dyDescent="0.25">
      <c r="A20" s="6">
        <v>2004</v>
      </c>
      <c r="B20" s="7">
        <v>113736.96945569842</v>
      </c>
      <c r="C20" s="16">
        <v>2.62208488498006</v>
      </c>
      <c r="D20" s="17">
        <v>298227.98847322556</v>
      </c>
      <c r="E20" s="7">
        <v>12251.126891241496</v>
      </c>
      <c r="F20" s="7">
        <v>1679.81100464937</v>
      </c>
      <c r="G20" s="16">
        <v>59.305207199765597</v>
      </c>
    </row>
    <row r="21" spans="1:7" ht="13.5" thickBot="1" x14ac:dyDescent="0.25">
      <c r="A21" s="6">
        <v>2005</v>
      </c>
      <c r="B21" s="7">
        <v>113585.52148706332</v>
      </c>
      <c r="C21" s="16">
        <v>2.614104818853324</v>
      </c>
      <c r="D21" s="17">
        <v>296924.45907129999</v>
      </c>
      <c r="E21" s="7">
        <v>12520.080045059425</v>
      </c>
      <c r="F21" s="7">
        <v>1821.9387532659493</v>
      </c>
      <c r="G21" s="16">
        <v>59.678237409071059</v>
      </c>
    </row>
    <row r="22" spans="1:7" ht="13.5" thickBot="1" x14ac:dyDescent="0.25">
      <c r="A22" s="6">
        <v>2006</v>
      </c>
      <c r="B22" s="7">
        <v>113709.63262321097</v>
      </c>
      <c r="C22" s="16">
        <v>2.5958053868033857</v>
      </c>
      <c r="D22" s="17">
        <v>295168.07689476502</v>
      </c>
      <c r="E22" s="7">
        <v>13071.945474620761</v>
      </c>
      <c r="F22" s="7">
        <v>1879.3895443276899</v>
      </c>
      <c r="G22" s="16">
        <v>60.135834292698519</v>
      </c>
    </row>
    <row r="23" spans="1:7" ht="13.5" thickBot="1" x14ac:dyDescent="0.25">
      <c r="A23" s="6">
        <v>2007</v>
      </c>
      <c r="B23" s="7">
        <v>113865.34090291627</v>
      </c>
      <c r="C23" s="16">
        <v>2.5809498750164446</v>
      </c>
      <c r="D23" s="17">
        <v>293880.73737208662</v>
      </c>
      <c r="E23" s="7">
        <v>13162.643728760155</v>
      </c>
      <c r="F23" s="7">
        <v>1933.5892126074791</v>
      </c>
      <c r="G23" s="16">
        <v>60.56818342466385</v>
      </c>
    </row>
    <row r="24" spans="1:7" ht="13.5" thickBot="1" x14ac:dyDescent="0.25">
      <c r="A24" s="6">
        <v>2008</v>
      </c>
      <c r="B24" s="7">
        <v>114295.48626676839</v>
      </c>
      <c r="C24" s="16">
        <v>2.5694252350356277</v>
      </c>
      <c r="D24" s="17">
        <v>293673.70666450274</v>
      </c>
      <c r="E24" s="7">
        <v>13124.466691292622</v>
      </c>
      <c r="F24" s="7">
        <v>2020.1762968074388</v>
      </c>
      <c r="G24" s="16">
        <v>60.916072031854483</v>
      </c>
    </row>
    <row r="25" spans="1:7" ht="13.5" thickBot="1" x14ac:dyDescent="0.25">
      <c r="A25" s="6">
        <v>2009</v>
      </c>
      <c r="B25" s="7">
        <v>114181.02004057654</v>
      </c>
      <c r="C25" s="16">
        <v>2.5665907897040801</v>
      </c>
      <c r="D25" s="17">
        <v>293055.95439516072</v>
      </c>
      <c r="E25" s="7">
        <v>12612.532512532915</v>
      </c>
      <c r="F25" s="7">
        <v>1896.0681204062694</v>
      </c>
      <c r="G25" s="16">
        <v>61.385793948274561</v>
      </c>
    </row>
    <row r="26" spans="1:7" ht="13.5" thickBot="1" x14ac:dyDescent="0.25">
      <c r="A26" s="6">
        <v>2010</v>
      </c>
      <c r="B26" s="7">
        <v>114275.19240721523</v>
      </c>
      <c r="C26" s="16">
        <v>2.5659711581399014</v>
      </c>
      <c r="D26" s="17">
        <v>293226.84780780214</v>
      </c>
      <c r="E26" s="7">
        <v>12674.674749927093</v>
      </c>
      <c r="F26" s="7">
        <v>1781.9772708826322</v>
      </c>
      <c r="G26" s="16">
        <v>61.66564014955771</v>
      </c>
    </row>
    <row r="27" spans="1:7" ht="13.5" thickBot="1" x14ac:dyDescent="0.25">
      <c r="A27" s="6">
        <v>2011</v>
      </c>
      <c r="B27" s="7">
        <v>114732.96000163742</v>
      </c>
      <c r="C27" s="16">
        <v>2.5703449600223456</v>
      </c>
      <c r="D27" s="17">
        <v>294903.2854886541</v>
      </c>
      <c r="E27" s="7">
        <v>13043.805767314172</v>
      </c>
      <c r="F27" s="7">
        <v>1641.7666328656996</v>
      </c>
      <c r="G27" s="16">
        <v>61.628936855445893</v>
      </c>
    </row>
    <row r="28" spans="1:7" ht="13.5" thickBot="1" x14ac:dyDescent="0.25">
      <c r="A28" s="6">
        <v>2012</v>
      </c>
      <c r="B28" s="7">
        <v>115244.52914284941</v>
      </c>
      <c r="C28" s="16">
        <v>2.576608891448918</v>
      </c>
      <c r="D28" s="17">
        <v>296940.07848030975</v>
      </c>
      <c r="E28" s="7">
        <v>13692.213301915564</v>
      </c>
      <c r="F28" s="7">
        <v>1674.906405146543</v>
      </c>
      <c r="G28" s="16">
        <v>61.693560765187854</v>
      </c>
    </row>
    <row r="29" spans="1:7" ht="13.5" thickBot="1" x14ac:dyDescent="0.25">
      <c r="A29" s="6">
        <v>2013</v>
      </c>
      <c r="B29" s="7">
        <v>115239.30358027889</v>
      </c>
      <c r="C29" s="16">
        <v>2.5897791621949406</v>
      </c>
      <c r="D29" s="17">
        <v>298444.34707806312</v>
      </c>
      <c r="E29" s="7">
        <v>13816.427973042837</v>
      </c>
      <c r="F29" s="7">
        <v>1709.7012535651563</v>
      </c>
      <c r="G29" s="16">
        <v>62.454683722204926</v>
      </c>
    </row>
    <row r="30" spans="1:7" ht="13.5" thickBot="1" x14ac:dyDescent="0.25">
      <c r="A30" s="6">
        <v>2014</v>
      </c>
      <c r="B30" s="7">
        <v>116347.32996542535</v>
      </c>
      <c r="C30" s="16">
        <v>2.6023681602420328</v>
      </c>
      <c r="D30" s="17">
        <v>302778.58703119669</v>
      </c>
      <c r="E30" s="7">
        <v>14229.399344943875</v>
      </c>
      <c r="F30" s="7">
        <v>1803.8279822325671</v>
      </c>
      <c r="G30" s="16">
        <v>63.326476990576118</v>
      </c>
    </row>
    <row r="31" spans="1:7" ht="13.5" thickBot="1" x14ac:dyDescent="0.25">
      <c r="A31" s="6">
        <v>2015</v>
      </c>
      <c r="B31" s="7">
        <v>117127.75185421013</v>
      </c>
      <c r="C31" s="16">
        <v>2.604614287517192</v>
      </c>
      <c r="D31" s="17">
        <v>305072.61594424397</v>
      </c>
      <c r="E31" s="7">
        <v>14891.708421919091</v>
      </c>
      <c r="F31" s="7">
        <v>1839.953943434735</v>
      </c>
      <c r="G31" s="16">
        <v>64.18780495962875</v>
      </c>
    </row>
    <row r="32" spans="1:7" ht="13.5" thickBot="1" x14ac:dyDescent="0.25">
      <c r="A32" s="6">
        <v>2016</v>
      </c>
      <c r="B32" s="7">
        <v>117922.17173458752</v>
      </c>
      <c r="C32" s="16">
        <v>2.6068623534449262</v>
      </c>
      <c r="D32" s="17">
        <v>307406.87013136357</v>
      </c>
      <c r="E32" s="7">
        <v>15546.638514898206</v>
      </c>
      <c r="F32" s="7">
        <v>1906.5603873174305</v>
      </c>
      <c r="G32" s="16">
        <v>65.031854254837384</v>
      </c>
    </row>
    <row r="33" spans="1:7" ht="13.5" thickBot="1" x14ac:dyDescent="0.25">
      <c r="A33" s="6">
        <v>2017</v>
      </c>
      <c r="B33" s="7">
        <v>118703.44332442411</v>
      </c>
      <c r="C33" s="16">
        <v>2.6091123596985053</v>
      </c>
      <c r="D33" s="17">
        <v>309710.62111652596</v>
      </c>
      <c r="E33" s="7">
        <v>16128.306161795732</v>
      </c>
      <c r="F33" s="7">
        <v>1958.3748974787111</v>
      </c>
      <c r="G33" s="16">
        <v>65.949096459458403</v>
      </c>
    </row>
    <row r="34" spans="1:7" ht="13.5" thickBot="1" x14ac:dyDescent="0.25">
      <c r="A34" s="6">
        <v>2018</v>
      </c>
      <c r="B34" s="7">
        <v>119467.46150502632</v>
      </c>
      <c r="C34" s="16">
        <v>2.6113643079526399</v>
      </c>
      <c r="D34" s="17">
        <v>311973.0649359317</v>
      </c>
      <c r="E34" s="7">
        <v>16611.448494014014</v>
      </c>
      <c r="F34" s="7">
        <v>1998.7309094760451</v>
      </c>
      <c r="G34" s="16">
        <v>66.881653413122677</v>
      </c>
    </row>
    <row r="35" spans="1:7" ht="13.5" thickBot="1" x14ac:dyDescent="0.25">
      <c r="A35" s="6">
        <v>2019</v>
      </c>
      <c r="B35" s="7">
        <v>120191.80579459376</v>
      </c>
      <c r="C35" s="16">
        <v>2.6136181998834895</v>
      </c>
      <c r="D35" s="17">
        <v>314135.4911016121</v>
      </c>
      <c r="E35" s="7">
        <v>16951.267707400111</v>
      </c>
      <c r="F35" s="7">
        <v>2029.8118986592954</v>
      </c>
      <c r="G35" s="16">
        <v>67.790543879946512</v>
      </c>
    </row>
    <row r="36" spans="1:7" ht="13.5" thickBot="1" x14ac:dyDescent="0.25">
      <c r="A36" s="6">
        <v>2020</v>
      </c>
      <c r="B36" s="7">
        <v>120896.24236478825</v>
      </c>
      <c r="C36" s="16">
        <v>2.6158740371686577</v>
      </c>
      <c r="D36" s="17">
        <v>316249.34159329918</v>
      </c>
      <c r="E36" s="7">
        <v>17317.889046332482</v>
      </c>
      <c r="F36" s="7">
        <v>2056.5130128995597</v>
      </c>
      <c r="G36" s="16">
        <v>68.649077721961291</v>
      </c>
    </row>
    <row r="37" spans="1:7" ht="13.5" thickBot="1" x14ac:dyDescent="0.25">
      <c r="A37" s="6">
        <v>2021</v>
      </c>
      <c r="B37" s="7">
        <v>121586.73900365143</v>
      </c>
      <c r="C37" s="16">
        <v>2.6181318214871996</v>
      </c>
      <c r="D37" s="17">
        <v>318330.11045631865</v>
      </c>
      <c r="E37" s="7">
        <v>17743.791842037874</v>
      </c>
      <c r="F37" s="7">
        <v>2087.0832124238705</v>
      </c>
      <c r="G37" s="16">
        <v>69.467716620962307</v>
      </c>
    </row>
    <row r="38" spans="1:7" ht="13.5" thickBot="1" x14ac:dyDescent="0.25">
      <c r="A38" s="6">
        <v>2022</v>
      </c>
      <c r="B38" s="7">
        <v>122267.5167934151</v>
      </c>
      <c r="C38" s="16">
        <v>2.6203915545196148</v>
      </c>
      <c r="D38" s="17">
        <v>320388.7683975501</v>
      </c>
      <c r="E38" s="7">
        <v>18213.631334370762</v>
      </c>
      <c r="F38" s="7">
        <v>2122.1114275006885</v>
      </c>
      <c r="G38" s="16">
        <v>70.274672366458759</v>
      </c>
    </row>
    <row r="39" spans="1:7" ht="13.5" thickBot="1" x14ac:dyDescent="0.25">
      <c r="A39" s="6">
        <v>2023</v>
      </c>
      <c r="B39" s="7">
        <v>122949.21731605944</v>
      </c>
      <c r="C39" s="16">
        <v>2.6226532379478567</v>
      </c>
      <c r="D39" s="17">
        <v>322453.16289711796</v>
      </c>
      <c r="E39" s="7">
        <v>18705.885143390369</v>
      </c>
      <c r="F39" s="7">
        <v>2159.7531903893355</v>
      </c>
      <c r="G39" s="16">
        <v>71.100037145296611</v>
      </c>
    </row>
    <row r="40" spans="1:7" ht="13.5" thickBot="1" x14ac:dyDescent="0.25">
      <c r="A40" s="6">
        <v>2024</v>
      </c>
      <c r="B40" s="7">
        <v>123631.7690808755</v>
      </c>
      <c r="C40" s="16">
        <v>2.6249168734553288</v>
      </c>
      <c r="D40" s="17">
        <v>324523.1167555229</v>
      </c>
      <c r="E40" s="7">
        <v>19203.301572254422</v>
      </c>
      <c r="F40" s="7">
        <v>2198.4984073412861</v>
      </c>
      <c r="G40" s="16">
        <v>71.944399016436577</v>
      </c>
    </row>
    <row r="41" spans="1:7" ht="13.5" thickBot="1" x14ac:dyDescent="0.25">
      <c r="A41" s="6">
        <v>2025</v>
      </c>
      <c r="B41" s="7">
        <v>124275.84183691248</v>
      </c>
      <c r="C41" s="16">
        <v>2.6271824627268887</v>
      </c>
      <c r="D41" s="17">
        <v>326495.31221455702</v>
      </c>
      <c r="E41" s="7">
        <v>19704.139869192633</v>
      </c>
      <c r="F41" s="7">
        <v>2233.9243215943238</v>
      </c>
      <c r="G41" s="16">
        <v>72.796791792709101</v>
      </c>
    </row>
    <row r="42" spans="1:7" ht="14.1" customHeight="1" thickBot="1" x14ac:dyDescent="0.25">
      <c r="A42" s="6">
        <v>2026</v>
      </c>
      <c r="B42" s="7">
        <v>124892.31602168393</v>
      </c>
      <c r="C42" s="16">
        <v>2.6294500074488476</v>
      </c>
      <c r="D42" s="17">
        <v>328398.10129352065</v>
      </c>
      <c r="E42" s="7">
        <v>20223.351362797552</v>
      </c>
      <c r="F42" s="7">
        <v>2267.8300917901292</v>
      </c>
      <c r="G42" s="16">
        <v>73.65032137162757</v>
      </c>
    </row>
    <row r="43" spans="1:7" ht="15.75" customHeight="1" x14ac:dyDescent="0.2">
      <c r="A43" s="4"/>
    </row>
    <row r="44" spans="1:7" ht="15.75" x14ac:dyDescent="0.25">
      <c r="A44" s="19" t="s">
        <v>26</v>
      </c>
      <c r="B44" s="19"/>
      <c r="C44" s="19"/>
      <c r="D44" s="19"/>
      <c r="E44" s="19"/>
      <c r="F44" s="19"/>
      <c r="G44" s="19"/>
    </row>
    <row r="45" spans="1:7" x14ac:dyDescent="0.2">
      <c r="A45" s="8" t="s">
        <v>27</v>
      </c>
      <c r="B45" s="12">
        <f>EXP((LN(B16/B6)/10))-1</f>
        <v>5.0952429184631942E-3</v>
      </c>
      <c r="C45" s="12">
        <f t="shared" ref="C45:G45" si="0">EXP((LN(C16/C6)/10))-1</f>
        <v>2.8398747105298217E-3</v>
      </c>
      <c r="D45" s="12">
        <f t="shared" si="0"/>
        <v>7.9495874805013411E-3</v>
      </c>
      <c r="E45" s="12">
        <f t="shared" si="0"/>
        <v>1.9430853330461018E-2</v>
      </c>
      <c r="F45" s="12">
        <f t="shared" si="0"/>
        <v>4.3809892715341858E-2</v>
      </c>
      <c r="G45" s="12">
        <f t="shared" si="0"/>
        <v>1.1226954230124875E-2</v>
      </c>
    </row>
    <row r="46" spans="1:7" x14ac:dyDescent="0.2">
      <c r="A46" s="8" t="s">
        <v>28</v>
      </c>
      <c r="B46" s="12">
        <f>EXP((LN(B29/B16)/13))-1</f>
        <v>1.0293790221012067E-3</v>
      </c>
      <c r="C46" s="12">
        <f t="shared" ref="C46:G46" si="1">EXP((LN(C29/C16)/13))-1</f>
        <v>5.5623609673460805E-4</v>
      </c>
      <c r="D46" s="12">
        <f t="shared" si="1"/>
        <v>1.5861876966052346E-3</v>
      </c>
      <c r="E46" s="12">
        <f t="shared" si="1"/>
        <v>1.6469856187301124E-2</v>
      </c>
      <c r="F46" s="12">
        <f t="shared" si="1"/>
        <v>-3.6615002324072998E-3</v>
      </c>
      <c r="G46" s="12">
        <f t="shared" si="1"/>
        <v>7.4589007320084999E-3</v>
      </c>
    </row>
    <row r="47" spans="1:7" x14ac:dyDescent="0.2">
      <c r="A47" s="8" t="s">
        <v>29</v>
      </c>
      <c r="B47" s="12">
        <f>EXP((LN(B31/B29)/2))-1</f>
        <v>8.160299369616375E-3</v>
      </c>
      <c r="C47" s="12">
        <f t="shared" ref="C47:G47" si="2">EXP((LN(C31/C29)/2))-1</f>
        <v>2.8600779991991843E-3</v>
      </c>
      <c r="D47" s="12">
        <f t="shared" si="2"/>
        <v>1.1043716461509367E-2</v>
      </c>
      <c r="E47" s="12">
        <f t="shared" si="2"/>
        <v>3.8184100346523087E-2</v>
      </c>
      <c r="F47" s="12">
        <f t="shared" si="2"/>
        <v>3.7393114260108939E-2</v>
      </c>
      <c r="G47" s="12">
        <f t="shared" si="2"/>
        <v>1.3780084766820355E-2</v>
      </c>
    </row>
    <row r="48" spans="1:7" ht="14.1" customHeight="1" x14ac:dyDescent="0.2">
      <c r="A48" s="8" t="s">
        <v>68</v>
      </c>
      <c r="B48" s="12">
        <f>EXP((LN(B42/B29)/13))-1</f>
        <v>6.2069551286945135E-3</v>
      </c>
      <c r="C48" s="12">
        <f t="shared" ref="C48:G48" si="3">EXP((LN(C42/C29)/13))-1</f>
        <v>1.1700759409722927E-3</v>
      </c>
      <c r="D48" s="12">
        <f t="shared" si="3"/>
        <v>7.3842936785295521E-3</v>
      </c>
      <c r="E48" s="12">
        <f t="shared" si="3"/>
        <v>2.9739775541968161E-2</v>
      </c>
      <c r="F48" s="12">
        <f t="shared" si="3"/>
        <v>2.1968980784040859E-2</v>
      </c>
      <c r="G48" s="12">
        <f t="shared" si="3"/>
        <v>1.2764414867369123E-2</v>
      </c>
    </row>
    <row r="49" spans="1:1" x14ac:dyDescent="0.2">
      <c r="A49" s="4"/>
    </row>
  </sheetData>
  <mergeCells count="4">
    <mergeCell ref="A1:G1"/>
    <mergeCell ref="A3:G3"/>
    <mergeCell ref="A2:K2"/>
    <mergeCell ref="A44:G4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2.85546875" style="1" customWidth="1"/>
    <col min="6" max="16384" width="9.140625" style="1"/>
  </cols>
  <sheetData>
    <row r="1" spans="1:5" ht="15.95" customHeight="1" x14ac:dyDescent="0.25">
      <c r="A1" s="18" t="s">
        <v>65</v>
      </c>
      <c r="B1" s="18"/>
      <c r="C1" s="18"/>
      <c r="D1" s="18"/>
    </row>
    <row r="2" spans="1:5" ht="15.75" customHeight="1" x14ac:dyDescent="0.25">
      <c r="A2" s="18" t="s">
        <v>70</v>
      </c>
      <c r="B2" s="18"/>
      <c r="C2" s="18"/>
      <c r="D2" s="18"/>
    </row>
    <row r="3" spans="1:5" ht="15.75" customHeight="1" x14ac:dyDescent="0.25">
      <c r="A3" s="18" t="s">
        <v>66</v>
      </c>
      <c r="B3" s="18"/>
      <c r="C3" s="18"/>
      <c r="D3" s="18"/>
    </row>
    <row r="4" spans="1:5" ht="14.1" customHeight="1" thickBot="1" x14ac:dyDescent="0.25">
      <c r="A4" s="4"/>
    </row>
    <row r="5" spans="1:5" ht="13.5" thickBot="1" x14ac:dyDescent="0.25">
      <c r="A5" s="5" t="s">
        <v>13</v>
      </c>
      <c r="B5" s="5" t="s">
        <v>14</v>
      </c>
      <c r="C5" s="5" t="s">
        <v>16</v>
      </c>
      <c r="D5" s="5" t="s">
        <v>67</v>
      </c>
      <c r="E5" s="5" t="s">
        <v>20</v>
      </c>
    </row>
    <row r="6" spans="1:5" ht="13.5" thickBot="1" x14ac:dyDescent="0.25">
      <c r="A6" s="6">
        <v>1990</v>
      </c>
      <c r="B6" s="11">
        <v>14.091982660740818</v>
      </c>
      <c r="C6" s="11">
        <v>14.330782279995477</v>
      </c>
      <c r="D6" s="11">
        <v>12.506641430603143</v>
      </c>
      <c r="E6" s="11">
        <v>15.526320968287219</v>
      </c>
    </row>
    <row r="7" spans="1:5" ht="13.5" thickBot="1" x14ac:dyDescent="0.25">
      <c r="A7" s="6">
        <v>1991</v>
      </c>
      <c r="B7" s="11">
        <v>13.700274631580459</v>
      </c>
      <c r="C7" s="11">
        <v>13.979839723753274</v>
      </c>
      <c r="D7" s="11">
        <v>11.998876859314791</v>
      </c>
      <c r="E7" s="11">
        <v>15.696614025393917</v>
      </c>
    </row>
    <row r="8" spans="1:5" ht="13.5" thickBot="1" x14ac:dyDescent="0.25">
      <c r="A8" s="6">
        <v>1992</v>
      </c>
      <c r="B8" s="11">
        <v>13.95722486653783</v>
      </c>
      <c r="C8" s="11">
        <v>14.316469818134216</v>
      </c>
      <c r="D8" s="11">
        <v>12.337167407723351</v>
      </c>
      <c r="E8" s="11">
        <v>15.82354594726317</v>
      </c>
    </row>
    <row r="9" spans="1:5" ht="13.5" thickBot="1" x14ac:dyDescent="0.25">
      <c r="A9" s="6">
        <v>1993</v>
      </c>
      <c r="B9" s="11">
        <v>14.203970780289874</v>
      </c>
      <c r="C9" s="11">
        <v>14.629657731418073</v>
      </c>
      <c r="D9" s="11">
        <v>12.680608604016589</v>
      </c>
      <c r="E9" s="11">
        <v>16.291961854601364</v>
      </c>
    </row>
    <row r="10" spans="1:5" ht="13.5" thickBot="1" x14ac:dyDescent="0.25">
      <c r="A10" s="6">
        <v>1994</v>
      </c>
      <c r="B10" s="11">
        <v>14.328969753759317</v>
      </c>
      <c r="C10" s="11">
        <v>15.033671015413915</v>
      </c>
      <c r="D10" s="11">
        <v>13.104102886560792</v>
      </c>
      <c r="E10" s="11">
        <v>15.912700099766896</v>
      </c>
    </row>
    <row r="11" spans="1:5" ht="13.5" thickBot="1" x14ac:dyDescent="0.25">
      <c r="A11" s="6">
        <v>1995</v>
      </c>
      <c r="B11" s="11">
        <v>13.980988703383852</v>
      </c>
      <c r="C11" s="11">
        <v>14.606885136848259</v>
      </c>
      <c r="D11" s="11">
        <v>12.468178315545648</v>
      </c>
      <c r="E11" s="11">
        <v>16.461337511231282</v>
      </c>
    </row>
    <row r="12" spans="1:5" ht="13.5" thickBot="1" x14ac:dyDescent="0.25">
      <c r="A12" s="6">
        <v>1996</v>
      </c>
      <c r="B12" s="11">
        <v>13.462383874386935</v>
      </c>
      <c r="C12" s="11">
        <v>14.231998917541825</v>
      </c>
      <c r="D12" s="11">
        <v>12.560770197260595</v>
      </c>
      <c r="E12" s="11">
        <v>14.957830255149849</v>
      </c>
    </row>
    <row r="13" spans="1:5" ht="13.5" thickBot="1" x14ac:dyDescent="0.25">
      <c r="A13" s="6">
        <v>1997</v>
      </c>
      <c r="B13" s="11">
        <v>13.492630915464703</v>
      </c>
      <c r="C13" s="11">
        <v>14.203289195560446</v>
      </c>
      <c r="D13" s="11">
        <v>11.939839167288087</v>
      </c>
      <c r="E13" s="11">
        <v>13.906918685690963</v>
      </c>
    </row>
    <row r="14" spans="1:5" ht="13.5" thickBot="1" x14ac:dyDescent="0.25">
      <c r="A14" s="6">
        <v>1998</v>
      </c>
      <c r="B14" s="11">
        <v>13.730435589439212</v>
      </c>
      <c r="C14" s="11">
        <v>14.484005016842733</v>
      </c>
      <c r="D14" s="11">
        <v>12.089967996121137</v>
      </c>
      <c r="E14" s="11">
        <v>14.015606558555017</v>
      </c>
    </row>
    <row r="15" spans="1:5" ht="13.5" thickBot="1" x14ac:dyDescent="0.25">
      <c r="A15" s="6">
        <v>1999</v>
      </c>
      <c r="B15" s="11">
        <v>14.548624059192854</v>
      </c>
      <c r="C15" s="11">
        <v>15.28994350179812</v>
      </c>
      <c r="D15" s="11">
        <v>12.669182375541322</v>
      </c>
      <c r="E15" s="11">
        <v>12.762541700476241</v>
      </c>
    </row>
    <row r="16" spans="1:5" ht="13.5" thickBot="1" x14ac:dyDescent="0.25">
      <c r="A16" s="6">
        <v>2000</v>
      </c>
      <c r="B16" s="11">
        <v>15.485132506481056</v>
      </c>
      <c r="C16" s="11">
        <v>16.014284574019321</v>
      </c>
      <c r="D16" s="11">
        <v>13.078260739898907</v>
      </c>
      <c r="E16" s="11">
        <v>12.183687203193584</v>
      </c>
    </row>
    <row r="17" spans="1:5" ht="13.5" thickBot="1" x14ac:dyDescent="0.25">
      <c r="A17" s="6">
        <v>2001</v>
      </c>
      <c r="B17" s="11">
        <v>14.478632300248192</v>
      </c>
      <c r="C17" s="11">
        <v>15.106738772275834</v>
      </c>
      <c r="D17" s="11">
        <v>12.414415399345891</v>
      </c>
      <c r="E17" s="11">
        <v>14.811809926398398</v>
      </c>
    </row>
    <row r="18" spans="1:5" ht="13.5" thickBot="1" x14ac:dyDescent="0.25">
      <c r="A18" s="6">
        <v>2002</v>
      </c>
      <c r="B18" s="11">
        <v>14.695187004796736</v>
      </c>
      <c r="C18" s="11">
        <v>15.038055185245268</v>
      </c>
      <c r="D18" s="11">
        <v>13.090952077929243</v>
      </c>
      <c r="E18" s="11">
        <v>15.463845888988612</v>
      </c>
    </row>
    <row r="19" spans="1:5" ht="13.5" thickBot="1" x14ac:dyDescent="0.25">
      <c r="A19" s="6">
        <v>2003</v>
      </c>
      <c r="B19" s="11">
        <v>17.185988137684664</v>
      </c>
      <c r="C19" s="11">
        <v>17.961794881656708</v>
      </c>
      <c r="D19" s="11">
        <v>14.030892878413935</v>
      </c>
      <c r="E19" s="11">
        <v>14.960686936508221</v>
      </c>
    </row>
    <row r="20" spans="1:5" ht="13.5" thickBot="1" x14ac:dyDescent="0.25">
      <c r="A20" s="6">
        <v>2004</v>
      </c>
      <c r="B20" s="11">
        <v>15.714517826354891</v>
      </c>
      <c r="C20" s="11">
        <v>17.41796115175087</v>
      </c>
      <c r="D20" s="11">
        <v>12.833125005047689</v>
      </c>
      <c r="E20" s="11">
        <v>12.881578715898808</v>
      </c>
    </row>
    <row r="21" spans="1:5" ht="13.5" thickBot="1" x14ac:dyDescent="0.25">
      <c r="A21" s="6">
        <v>2005</v>
      </c>
      <c r="B21" s="11">
        <v>15.004567774581506</v>
      </c>
      <c r="C21" s="11">
        <v>15.635265593047981</v>
      </c>
      <c r="D21" s="11">
        <v>13.085024423482738</v>
      </c>
      <c r="E21" s="11">
        <v>12.507561809289918</v>
      </c>
    </row>
    <row r="22" spans="1:5" ht="13.5" thickBot="1" x14ac:dyDescent="0.25">
      <c r="A22" s="6">
        <v>2006</v>
      </c>
      <c r="B22" s="11">
        <v>15.490608000283304</v>
      </c>
      <c r="C22" s="11">
        <v>15.673138441493608</v>
      </c>
      <c r="D22" s="11">
        <v>13.625651864150054</v>
      </c>
      <c r="E22" s="11">
        <v>14.39306752374724</v>
      </c>
    </row>
    <row r="23" spans="1:5" ht="13.5" thickBot="1" x14ac:dyDescent="0.25">
      <c r="A23" s="6">
        <v>2007</v>
      </c>
      <c r="B23" s="11">
        <v>15.369160218435221</v>
      </c>
      <c r="C23" s="11">
        <v>16.957290864825449</v>
      </c>
      <c r="D23" s="11">
        <v>13.797854733025822</v>
      </c>
      <c r="E23" s="11">
        <v>13.615623471978889</v>
      </c>
    </row>
    <row r="24" spans="1:5" ht="13.5" thickBot="1" x14ac:dyDescent="0.25">
      <c r="A24" s="6">
        <v>2008</v>
      </c>
      <c r="B24" s="11">
        <v>16.053163593571185</v>
      </c>
      <c r="C24" s="11">
        <v>17.664115929298706</v>
      </c>
      <c r="D24" s="11">
        <v>13.961836786545129</v>
      </c>
      <c r="E24" s="11">
        <v>12.636353741459857</v>
      </c>
    </row>
    <row r="25" spans="1:5" ht="13.5" thickBot="1" x14ac:dyDescent="0.25">
      <c r="A25" s="6">
        <v>2009</v>
      </c>
      <c r="B25" s="11">
        <v>15.840061820869037</v>
      </c>
      <c r="C25" s="11">
        <v>14.622266973270799</v>
      </c>
      <c r="D25" s="11">
        <v>14.705205980471998</v>
      </c>
      <c r="E25" s="11">
        <v>14.029743022411788</v>
      </c>
    </row>
    <row r="26" spans="1:5" ht="13.5" thickBot="1" x14ac:dyDescent="0.25">
      <c r="A26" s="6">
        <v>2010</v>
      </c>
      <c r="B26" s="11">
        <v>15.840061820869037</v>
      </c>
      <c r="C26" s="11">
        <v>14.622266973270799</v>
      </c>
      <c r="D26" s="11">
        <v>14.705205980471995</v>
      </c>
      <c r="E26" s="11">
        <v>14.029743022411788</v>
      </c>
    </row>
    <row r="27" spans="1:5" ht="13.5" thickBot="1" x14ac:dyDescent="0.25">
      <c r="A27" s="6">
        <v>2011</v>
      </c>
      <c r="B27" s="11">
        <v>15.886921205403118</v>
      </c>
      <c r="C27" s="11">
        <v>14.951514578657662</v>
      </c>
      <c r="D27" s="11">
        <v>14.033611622956698</v>
      </c>
      <c r="E27" s="11">
        <v>14.029743022411788</v>
      </c>
    </row>
    <row r="28" spans="1:5" ht="13.5" thickBot="1" x14ac:dyDescent="0.25">
      <c r="A28" s="6">
        <v>2012</v>
      </c>
      <c r="B28" s="11">
        <v>14.846</v>
      </c>
      <c r="C28" s="11">
        <v>14.285999999999998</v>
      </c>
      <c r="D28" s="11">
        <v>12.706999999999999</v>
      </c>
      <c r="E28" s="11">
        <v>14.029743022411788</v>
      </c>
    </row>
    <row r="29" spans="1:5" ht="13.5" thickBot="1" x14ac:dyDescent="0.25">
      <c r="A29" s="6">
        <v>2013</v>
      </c>
      <c r="B29" s="11">
        <v>14.99</v>
      </c>
      <c r="C29" s="11">
        <v>14.249999999999998</v>
      </c>
      <c r="D29" s="11">
        <v>13.419</v>
      </c>
      <c r="E29" s="11">
        <v>15.099808168188956</v>
      </c>
    </row>
    <row r="30" spans="1:5" ht="13.5" thickBot="1" x14ac:dyDescent="0.25">
      <c r="A30" s="6">
        <v>2014</v>
      </c>
      <c r="B30" s="11">
        <v>16.558247282608693</v>
      </c>
      <c r="C30" s="11">
        <v>15.740828804347821</v>
      </c>
      <c r="D30" s="11">
        <v>14.822889945652172</v>
      </c>
      <c r="E30" s="11">
        <v>16.679543533610897</v>
      </c>
    </row>
    <row r="31" spans="1:5" ht="13.5" thickBot="1" x14ac:dyDescent="0.25">
      <c r="A31" s="6">
        <v>2015</v>
      </c>
      <c r="B31" s="11">
        <v>15.81485733695652</v>
      </c>
      <c r="C31" s="11">
        <v>15.034137228260864</v>
      </c>
      <c r="D31" s="11">
        <v>14.157409646739127</v>
      </c>
      <c r="E31" s="11">
        <v>15.930707938313482</v>
      </c>
    </row>
    <row r="32" spans="1:5" ht="13.5" thickBot="1" x14ac:dyDescent="0.25">
      <c r="A32" s="6">
        <v>2016</v>
      </c>
      <c r="B32" s="11">
        <v>16.588797554347824</v>
      </c>
      <c r="C32" s="11">
        <v>15.769870923913038</v>
      </c>
      <c r="D32" s="11">
        <v>14.850238451086954</v>
      </c>
      <c r="E32" s="11">
        <v>16.710317599171063</v>
      </c>
    </row>
    <row r="33" spans="1:5" ht="13.5" thickBot="1" x14ac:dyDescent="0.25">
      <c r="A33" s="6">
        <v>2017</v>
      </c>
      <c r="B33" s="11">
        <v>17.28127038043478</v>
      </c>
      <c r="C33" s="11">
        <v>16.428158967391298</v>
      </c>
      <c r="D33" s="11">
        <v>15.470137907608692</v>
      </c>
      <c r="E33" s="11">
        <v>17.40786308520153</v>
      </c>
    </row>
    <row r="34" spans="1:5" ht="13.5" thickBot="1" x14ac:dyDescent="0.25">
      <c r="A34" s="6">
        <v>2018</v>
      </c>
      <c r="B34" s="11">
        <v>17.413654891304347</v>
      </c>
      <c r="C34" s="11">
        <v>16.55400815217391</v>
      </c>
      <c r="D34" s="11">
        <v>15.588648097826086</v>
      </c>
      <c r="E34" s="11">
        <v>17.541217369295595</v>
      </c>
    </row>
    <row r="35" spans="1:5" ht="13.5" thickBot="1" x14ac:dyDescent="0.25">
      <c r="A35" s="6">
        <v>2019</v>
      </c>
      <c r="B35" s="11">
        <v>17.871908967391303</v>
      </c>
      <c r="C35" s="11">
        <v>16.989639945652169</v>
      </c>
      <c r="D35" s="11">
        <v>15.998875679347822</v>
      </c>
      <c r="E35" s="11">
        <v>18.002828352698106</v>
      </c>
    </row>
    <row r="36" spans="1:5" ht="13.5" thickBot="1" x14ac:dyDescent="0.25">
      <c r="A36" s="6">
        <v>2020</v>
      </c>
      <c r="B36" s="11">
        <v>18.014476902173911</v>
      </c>
      <c r="C36" s="11">
        <v>17.125169836956516</v>
      </c>
      <c r="D36" s="11">
        <v>16.126502038043476</v>
      </c>
      <c r="E36" s="11">
        <v>18.146440658645556</v>
      </c>
    </row>
    <row r="37" spans="1:5" ht="13.5" thickBot="1" x14ac:dyDescent="0.25">
      <c r="A37" s="6">
        <v>2021</v>
      </c>
      <c r="B37" s="11">
        <v>18.116311141304344</v>
      </c>
      <c r="C37" s="11">
        <v>17.221976902173907</v>
      </c>
      <c r="D37" s="11">
        <v>16.217663722826085</v>
      </c>
      <c r="E37" s="11">
        <v>18.249020877179447</v>
      </c>
    </row>
    <row r="38" spans="1:5" ht="13.5" thickBot="1" x14ac:dyDescent="0.25">
      <c r="A38" s="6">
        <v>2022</v>
      </c>
      <c r="B38" s="11">
        <v>18.258879076086956</v>
      </c>
      <c r="C38" s="11">
        <v>17.357506793478255</v>
      </c>
      <c r="D38" s="11">
        <v>16.345290081521739</v>
      </c>
      <c r="E38" s="11">
        <v>18.392633183126897</v>
      </c>
    </row>
    <row r="39" spans="1:5" ht="13.5" thickBot="1" x14ac:dyDescent="0.25">
      <c r="A39" s="6">
        <v>2023</v>
      </c>
      <c r="B39" s="11">
        <v>18.401447010869568</v>
      </c>
      <c r="C39" s="11">
        <v>17.493036684782606</v>
      </c>
      <c r="D39" s="11">
        <v>16.472916440217393</v>
      </c>
      <c r="E39" s="11">
        <v>18.53624548907435</v>
      </c>
    </row>
    <row r="40" spans="1:5" ht="13.5" thickBot="1" x14ac:dyDescent="0.25">
      <c r="A40" s="6">
        <v>2024</v>
      </c>
      <c r="B40" s="11">
        <v>18.574565217391307</v>
      </c>
      <c r="C40" s="11">
        <v>17.657608695652169</v>
      </c>
      <c r="D40" s="11">
        <v>16.627891304347827</v>
      </c>
      <c r="E40" s="11">
        <v>18.710631860581966</v>
      </c>
    </row>
    <row r="41" spans="1:5" ht="13.5" thickBot="1" x14ac:dyDescent="0.25">
      <c r="A41" s="6">
        <v>2025</v>
      </c>
      <c r="B41" s="11">
        <v>18.778233695652176</v>
      </c>
      <c r="C41" s="11">
        <v>17.851222826086953</v>
      </c>
      <c r="D41" s="11">
        <v>16.810214673913045</v>
      </c>
      <c r="E41" s="11">
        <v>18.915792297649752</v>
      </c>
    </row>
    <row r="42" spans="1:5" ht="14.1" customHeight="1" thickBot="1" x14ac:dyDescent="0.25">
      <c r="A42" s="6">
        <v>2026</v>
      </c>
      <c r="B42" s="11">
        <v>18.984135380911521</v>
      </c>
      <c r="C42" s="11">
        <v>18.046959918478258</v>
      </c>
      <c r="D42" s="11">
        <v>16.994537203232269</v>
      </c>
      <c r="E42" s="11">
        <v>19.123202300913455</v>
      </c>
    </row>
    <row r="43" spans="1:5" ht="15.75" customHeight="1" x14ac:dyDescent="0.2">
      <c r="A43" s="4"/>
    </row>
    <row r="44" spans="1:5" ht="15.75" x14ac:dyDescent="0.25">
      <c r="A44" s="19" t="s">
        <v>26</v>
      </c>
      <c r="B44" s="19"/>
      <c r="C44" s="19"/>
      <c r="D44" s="19"/>
    </row>
    <row r="45" spans="1:5" x14ac:dyDescent="0.2">
      <c r="A45" s="8" t="s">
        <v>27</v>
      </c>
      <c r="B45" s="12">
        <f>EXP((LN(B16/B6)/10))-1</f>
        <v>9.4720122752496305E-3</v>
      </c>
      <c r="C45" s="12">
        <f t="shared" ref="C45:E45" si="0">EXP((LN(C16/C6)/10))-1</f>
        <v>1.1169041068679109E-2</v>
      </c>
      <c r="D45" s="12">
        <f t="shared" si="0"/>
        <v>4.4791564238280124E-3</v>
      </c>
      <c r="E45" s="12">
        <f t="shared" si="0"/>
        <v>-2.3952354667230114E-2</v>
      </c>
    </row>
    <row r="46" spans="1:5" x14ac:dyDescent="0.2">
      <c r="A46" s="8" t="s">
        <v>28</v>
      </c>
      <c r="B46" s="12">
        <f>EXP((LN(B29/B16)/13))-1</f>
        <v>-2.4966518875330079E-3</v>
      </c>
      <c r="C46" s="12">
        <f t="shared" ref="C46:E46" si="1">EXP((LN(C29/C16)/13))-1</f>
        <v>-8.9385959379958413E-3</v>
      </c>
      <c r="D46" s="12">
        <f t="shared" si="1"/>
        <v>1.980439013761659E-3</v>
      </c>
      <c r="E46" s="12">
        <f t="shared" si="1"/>
        <v>1.6643453441848921E-2</v>
      </c>
    </row>
    <row r="47" spans="1:5" x14ac:dyDescent="0.2">
      <c r="A47" s="8" t="s">
        <v>29</v>
      </c>
      <c r="B47" s="12">
        <f>EXP((LN(B31/B29)/2))-1</f>
        <v>2.7145157177427937E-2</v>
      </c>
      <c r="C47" s="12">
        <f t="shared" ref="C47:E47" si="2">EXP((LN(C31/C29)/2))-1</f>
        <v>2.7145157177427937E-2</v>
      </c>
      <c r="D47" s="12">
        <f t="shared" si="2"/>
        <v>2.7145157177427937E-2</v>
      </c>
      <c r="E47" s="12">
        <f t="shared" si="2"/>
        <v>2.7145157177428159E-2</v>
      </c>
    </row>
    <row r="48" spans="1:5" ht="14.1" customHeight="1" x14ac:dyDescent="0.2">
      <c r="A48" s="8" t="s">
        <v>68</v>
      </c>
      <c r="B48" s="12">
        <f>EXP((LN(B42/B29)/13))-1</f>
        <v>1.833688864585592E-2</v>
      </c>
      <c r="C48" s="12">
        <f t="shared" ref="C48:E48" si="3">EXP((LN(C42/C29)/13))-1</f>
        <v>1.833688864585592E-2</v>
      </c>
      <c r="D48" s="12">
        <f t="shared" si="3"/>
        <v>1.833688864585592E-2</v>
      </c>
      <c r="E48" s="12">
        <f t="shared" si="3"/>
        <v>1.833688864585592E-2</v>
      </c>
    </row>
  </sheetData>
  <mergeCells count="4">
    <mergeCell ref="A1:D1"/>
    <mergeCell ref="A2:D2"/>
    <mergeCell ref="A3:D3"/>
    <mergeCell ref="A44:D4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Z5JXHV6S7NA6-3-72582</_dlc_DocId>
    <_dlc_DocIdUrl xmlns="8eef3743-c7b3-4cbe-8837-b6e805be353c">
      <Url>http://efilingspinternal/_layouts/DocIdRedir.aspx?ID=Z5JXHV6S7NA6-3-72582</Url>
      <Description>Z5JXHV6S7NA6-3-72582</Description>
    </_dlc_DocIdUrl>
  </documentManagement>
</p:properties>
</file>

<file path=customXml/itemProps1.xml><?xml version="1.0" encoding="utf-8"?>
<ds:datastoreItem xmlns:ds="http://schemas.openxmlformats.org/officeDocument/2006/customXml" ds:itemID="{383CA8A7-8809-4042-80AC-D428E1B102DC}"/>
</file>

<file path=customXml/itemProps2.xml><?xml version="1.0" encoding="utf-8"?>
<ds:datastoreItem xmlns:ds="http://schemas.openxmlformats.org/officeDocument/2006/customXml" ds:itemID="{6C769C61-5403-4CDF-B84B-8CB04CCF6D0A}"/>
</file>

<file path=customXml/itemProps3.xml><?xml version="1.0" encoding="utf-8"?>
<ds:datastoreItem xmlns:ds="http://schemas.openxmlformats.org/officeDocument/2006/customXml" ds:itemID="{E88DEB27-9753-4181-A830-356B6DC35FBF}"/>
</file>

<file path=customXml/itemProps4.xml><?xml version="1.0" encoding="utf-8"?>
<ds:datastoreItem xmlns:ds="http://schemas.openxmlformats.org/officeDocument/2006/customXml" ds:itemID="{14C3A936-D949-4BAE-BFA6-0C39587CEF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1.1-Mid</vt:lpstr>
      <vt:lpstr>Form 1.1b-Mid</vt:lpstr>
      <vt:lpstr>Form 1.2-Mid</vt:lpstr>
      <vt:lpstr>Form 1.4-Mid</vt:lpstr>
      <vt:lpstr>Form 1.5-Mid</vt:lpstr>
      <vt:lpstr>Form 1.7a-Mid</vt:lpstr>
      <vt:lpstr>Form 2.2-Mid</vt:lpstr>
      <vt:lpstr>Form 2.3-Mid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1.1 - BUGL Planning Area</dc:title>
  <cp:lastModifiedBy>agough</cp:lastModifiedBy>
  <dcterms:created xsi:type="dcterms:W3CDTF">2014-11-20T23:26:49Z</dcterms:created>
  <dcterms:modified xsi:type="dcterms:W3CDTF">2015-05-28T18:01:50Z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b07a6fdb-7236-438b-9d7c-33c3eb2b00a5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http://efilingspinternal/PendingDocuments/15-IEPR-03/20150601T153108_Form_11__BUGL_Planning_Area.xlsx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555500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