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5-Mid" sheetId="6" r:id="rId6"/>
    <sheet name="Form 1.7a-Mid" sheetId="7" r:id="rId7"/>
    <sheet name="Form 2.2-Mid" sheetId="8" r:id="rId8"/>
    <sheet name="Form 2.3-Mid" sheetId="9" r:id="rId9"/>
  </sheets>
  <calcPr calcId="145621"/>
</workbook>
</file>

<file path=xl/calcChain.xml><?xml version="1.0" encoding="utf-8"?>
<calcChain xmlns="http://schemas.openxmlformats.org/spreadsheetml/2006/main">
  <c r="E48" i="9" l="1"/>
  <c r="D48" i="9"/>
  <c r="C48" i="9"/>
  <c r="B48" i="9"/>
  <c r="E47" i="9"/>
  <c r="D47" i="9"/>
  <c r="C47" i="9"/>
  <c r="B47" i="9"/>
  <c r="E46" i="9"/>
  <c r="D46" i="9"/>
  <c r="C46" i="9"/>
  <c r="B46" i="9"/>
  <c r="E45" i="9"/>
  <c r="D45" i="9"/>
  <c r="C45" i="9"/>
  <c r="B45" i="9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G6" i="7"/>
  <c r="F6" i="7"/>
  <c r="E6" i="7"/>
  <c r="D6" i="7"/>
  <c r="C6" i="7"/>
  <c r="B6" i="7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D48" i="5"/>
  <c r="C48" i="5"/>
  <c r="B48" i="5"/>
  <c r="I47" i="5"/>
  <c r="H47" i="5"/>
  <c r="D47" i="5"/>
  <c r="C47" i="5"/>
  <c r="B47" i="5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D46" i="4"/>
  <c r="C46" i="4"/>
  <c r="B46" i="4"/>
  <c r="H45" i="4"/>
  <c r="D45" i="4"/>
  <c r="C45" i="4"/>
  <c r="B45" i="4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  <c r="H36" i="7" l="1"/>
  <c r="H8" i="7"/>
  <c r="H20" i="7"/>
  <c r="H12" i="7"/>
  <c r="H16" i="7"/>
  <c r="H24" i="7"/>
  <c r="H28" i="7"/>
  <c r="H32" i="7"/>
  <c r="H40" i="7"/>
  <c r="H7" i="7"/>
  <c r="H9" i="7"/>
  <c r="H10" i="7"/>
  <c r="H11" i="7"/>
  <c r="H13" i="7"/>
  <c r="H14" i="7"/>
  <c r="H15" i="7"/>
  <c r="H17" i="7"/>
  <c r="H18" i="7"/>
  <c r="H19" i="7"/>
  <c r="H21" i="7"/>
  <c r="H22" i="7"/>
  <c r="H23" i="7"/>
  <c r="H25" i="7"/>
  <c r="H26" i="7"/>
  <c r="H27" i="7"/>
  <c r="H29" i="7"/>
  <c r="H30" i="7"/>
  <c r="H31" i="7"/>
  <c r="H33" i="7"/>
  <c r="H34" i="7"/>
  <c r="H35" i="7"/>
  <c r="H37" i="7"/>
  <c r="H38" i="7"/>
  <c r="H39" i="7"/>
  <c r="H41" i="7"/>
  <c r="H42" i="7"/>
  <c r="H6" i="7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<sst xmlns="http://schemas.openxmlformats.org/spreadsheetml/2006/main" count="153" uniqueCount="79">
  <si>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</si>
  <si>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</si>
  <si>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</si>
  <si>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</si>
  <si>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</si>
  <si>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</si>
  <si>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</si>
  <si>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</si>
  <si>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</si>
  <si>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</si>
  <si>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</si>
  <si>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</si>
  <si>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</si>
  <si>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</si>
  <si>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</si>
  <si>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</si>
  <si>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</si>
  <si>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</si>
  <si>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</si>
  <si>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</si>
  <si>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</si>
  <si>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</si>
  <si>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</si>
  <si>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</si>
  <si>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</si>
  <si>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</si>
  <si>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</si>
  <si>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</si>
  <si>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</si>
  <si>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</si>
  <si>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</si>
  <si>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</si>
  <si>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</si>
  <si>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</si>
  <si>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</si>
  <si>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</si>
  <si>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</si>
  <si>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</si>
  <si>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</si>
  <si>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</si>
  <si>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</si>
  <si>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</si>
  <si>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</si>
  <si>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</si>
  <si>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</si>
  <si>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</si>
  <si>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</si>
  <si>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</si>
  <si>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</si>
  <si>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</si>
  <si>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</si>
  <si>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</si>
  <si>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</si>
  <si>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</si>
  <si>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</si>
  <si>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</si>
  <si>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</si>
  <si>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</si>
  <si>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</si>
  <si>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</si>
  <si>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</si>
  <si>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</si>
  <si>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</si>
  <si>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</si>
  <si>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</si>
  <si>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</si>
  <si>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</si>
  <si>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</si>
  <si>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</si>
  <si>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</si>
  <si>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SMUD Service Territory</t>
  </si>
  <si>
    <t>Form 1.1b - SMUD Service Territory</t>
  </si>
  <si>
    <t>Form 1.2 - SMUD Service Territory</t>
  </si>
  <si>
    <t>Form 1.4 - SMUD Service Territory</t>
  </si>
  <si>
    <t>Form 1.5 - SMUD Service Territory</t>
  </si>
  <si>
    <t>Form 1.7a - SMUD Service Territory</t>
  </si>
  <si>
    <t>Form 2.2 - SMUD Service Territory</t>
  </si>
  <si>
    <t>Form 2.3 - SMUD Service Territory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</si>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</sst>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14" t="s">
        <v>78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B6" sqref="B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3610.5625650000006</v>
      </c>
      <c r="C6" s="7">
        <v>0</v>
      </c>
      <c r="D6" s="7">
        <v>3138.0454843939524</v>
      </c>
      <c r="E6" s="7">
        <v>0</v>
      </c>
      <c r="F6" s="7">
        <v>721.47717713335499</v>
      </c>
      <c r="G6" s="7">
        <v>124.16834900000002</v>
      </c>
      <c r="H6" s="7">
        <v>107.497934</v>
      </c>
      <c r="I6" s="7">
        <v>589.10596447269086</v>
      </c>
      <c r="J6" s="7">
        <v>66.836428999999995</v>
      </c>
      <c r="K6" s="7">
        <v>8357.6939029999994</v>
      </c>
    </row>
    <row r="7" spans="1:11" ht="13.5" thickBot="1" x14ac:dyDescent="0.25">
      <c r="A7" s="6">
        <v>1991</v>
      </c>
      <c r="B7" s="7">
        <v>3602.8997920000002</v>
      </c>
      <c r="C7" s="7">
        <v>0</v>
      </c>
      <c r="D7" s="7">
        <v>3083.2821851604031</v>
      </c>
      <c r="E7" s="7">
        <v>0</v>
      </c>
      <c r="F7" s="7">
        <v>721.17155511463454</v>
      </c>
      <c r="G7" s="7">
        <v>133.06032300000001</v>
      </c>
      <c r="H7" s="7">
        <v>120.17603200000001</v>
      </c>
      <c r="I7" s="7">
        <v>620.29254272496041</v>
      </c>
      <c r="J7" s="7">
        <v>68.424576000000002</v>
      </c>
      <c r="K7" s="7">
        <v>8349.3070059999973</v>
      </c>
    </row>
    <row r="8" spans="1:11" ht="13.5" thickBot="1" x14ac:dyDescent="0.25">
      <c r="A8" s="6">
        <v>1992</v>
      </c>
      <c r="B8" s="7">
        <v>3626.2819004384996</v>
      </c>
      <c r="C8" s="7">
        <v>0</v>
      </c>
      <c r="D8" s="7">
        <v>3207.7732477965214</v>
      </c>
      <c r="E8" s="7">
        <v>0</v>
      </c>
      <c r="F8" s="7">
        <v>748.10000000000025</v>
      </c>
      <c r="G8" s="7">
        <v>102.84</v>
      </c>
      <c r="H8" s="7">
        <v>131.32945000000001</v>
      </c>
      <c r="I8" s="7">
        <v>611.41010216804852</v>
      </c>
      <c r="J8" s="7">
        <v>68.45393</v>
      </c>
      <c r="K8" s="7">
        <v>8496.1886304030704</v>
      </c>
    </row>
    <row r="9" spans="1:11" ht="13.5" thickBot="1" x14ac:dyDescent="0.25">
      <c r="A9" s="6">
        <v>1993</v>
      </c>
      <c r="B9" s="7">
        <v>3635.6678651486191</v>
      </c>
      <c r="C9" s="7">
        <v>0</v>
      </c>
      <c r="D9" s="7">
        <v>3215.819871393589</v>
      </c>
      <c r="E9" s="7">
        <v>0</v>
      </c>
      <c r="F9" s="7">
        <v>734.50000000000011</v>
      </c>
      <c r="G9" s="7">
        <v>99.539999999999992</v>
      </c>
      <c r="H9" s="7">
        <v>134.315415</v>
      </c>
      <c r="I9" s="7">
        <v>547.03952002040705</v>
      </c>
      <c r="J9" s="7">
        <v>67.796999999999997</v>
      </c>
      <c r="K9" s="7">
        <v>8434.6796715626151</v>
      </c>
    </row>
    <row r="10" spans="1:11" ht="13.5" thickBot="1" x14ac:dyDescent="0.25">
      <c r="A10" s="6">
        <v>1994</v>
      </c>
      <c r="B10" s="7">
        <v>3662.7280080321871</v>
      </c>
      <c r="C10" s="7">
        <v>0</v>
      </c>
      <c r="D10" s="7">
        <v>3207.0637345839955</v>
      </c>
      <c r="E10" s="7">
        <v>0</v>
      </c>
      <c r="F10" s="7">
        <v>727.01</v>
      </c>
      <c r="G10" s="7">
        <v>110.39</v>
      </c>
      <c r="H10" s="7">
        <v>145.91677500000003</v>
      </c>
      <c r="I10" s="7">
        <v>494.7665284245532</v>
      </c>
      <c r="J10" s="7">
        <v>71.188999999999993</v>
      </c>
      <c r="K10" s="7">
        <v>8419.0640460407358</v>
      </c>
    </row>
    <row r="11" spans="1:11" ht="13.5" thickBot="1" x14ac:dyDescent="0.25">
      <c r="A11" s="6">
        <v>1995</v>
      </c>
      <c r="B11" s="7">
        <v>3604.2758918248974</v>
      </c>
      <c r="C11" s="7">
        <v>0</v>
      </c>
      <c r="D11" s="7">
        <v>3269.4048851629386</v>
      </c>
      <c r="E11" s="7">
        <v>0</v>
      </c>
      <c r="F11" s="7">
        <v>718.9599999999997</v>
      </c>
      <c r="G11" s="7">
        <v>112.07</v>
      </c>
      <c r="H11" s="7">
        <v>140.12486999999999</v>
      </c>
      <c r="I11" s="7">
        <v>541.88994562604216</v>
      </c>
      <c r="J11" s="7">
        <v>72.433000000000007</v>
      </c>
      <c r="K11" s="7">
        <v>8459.1585926138778</v>
      </c>
    </row>
    <row r="12" spans="1:11" ht="13.5" thickBot="1" x14ac:dyDescent="0.25">
      <c r="A12" s="6">
        <v>1996</v>
      </c>
      <c r="B12" s="7">
        <v>3808.4346400252202</v>
      </c>
      <c r="C12" s="7">
        <v>0</v>
      </c>
      <c r="D12" s="7">
        <v>3343.1938375987725</v>
      </c>
      <c r="E12" s="7">
        <v>0</v>
      </c>
      <c r="F12" s="7">
        <v>767.96999999999991</v>
      </c>
      <c r="G12" s="7">
        <v>115.52999999999999</v>
      </c>
      <c r="H12" s="7">
        <v>150.66613000000004</v>
      </c>
      <c r="I12" s="7">
        <v>546.78435126532111</v>
      </c>
      <c r="J12" s="7">
        <v>74.763999999999996</v>
      </c>
      <c r="K12" s="7">
        <v>8807.3429588893123</v>
      </c>
    </row>
    <row r="13" spans="1:11" ht="13.5" thickBot="1" x14ac:dyDescent="0.25">
      <c r="A13" s="6">
        <v>1997</v>
      </c>
      <c r="B13" s="7">
        <v>3839.7227444955979</v>
      </c>
      <c r="C13" s="7">
        <v>0</v>
      </c>
      <c r="D13" s="7">
        <v>3466.4575654370515</v>
      </c>
      <c r="E13" s="7">
        <v>0</v>
      </c>
      <c r="F13" s="7">
        <v>771.93000000000006</v>
      </c>
      <c r="G13" s="7">
        <v>119.44</v>
      </c>
      <c r="H13" s="7">
        <v>164.24069499999996</v>
      </c>
      <c r="I13" s="7">
        <v>572.35683192713191</v>
      </c>
      <c r="J13" s="7">
        <v>75.057863999999995</v>
      </c>
      <c r="K13" s="7">
        <v>9009.205700859784</v>
      </c>
    </row>
    <row r="14" spans="1:11" ht="13.5" thickBot="1" x14ac:dyDescent="0.25">
      <c r="A14" s="6">
        <v>1998</v>
      </c>
      <c r="B14" s="7">
        <v>3960.3011102186051</v>
      </c>
      <c r="C14" s="7">
        <v>0</v>
      </c>
      <c r="D14" s="7">
        <v>3439.1584311156084</v>
      </c>
      <c r="E14" s="7">
        <v>0</v>
      </c>
      <c r="F14" s="7">
        <v>827.74999999999989</v>
      </c>
      <c r="G14" s="7">
        <v>137.51</v>
      </c>
      <c r="H14" s="7">
        <v>121.915003</v>
      </c>
      <c r="I14" s="7">
        <v>564.21307881307348</v>
      </c>
      <c r="J14" s="7">
        <v>75.299944999999994</v>
      </c>
      <c r="K14" s="7">
        <v>9126.1475681472893</v>
      </c>
    </row>
    <row r="15" spans="1:11" ht="13.5" thickBot="1" x14ac:dyDescent="0.25">
      <c r="A15" s="6">
        <v>1999</v>
      </c>
      <c r="B15" s="7">
        <v>3966.742140634396</v>
      </c>
      <c r="C15" s="7">
        <v>0</v>
      </c>
      <c r="D15" s="7">
        <v>3553.6814152153452</v>
      </c>
      <c r="E15" s="7">
        <v>0</v>
      </c>
      <c r="F15" s="7">
        <v>848.93</v>
      </c>
      <c r="G15" s="7">
        <v>165.12</v>
      </c>
      <c r="H15" s="7">
        <v>162.22633500000001</v>
      </c>
      <c r="I15" s="7">
        <v>553.18339907132781</v>
      </c>
      <c r="J15" s="7">
        <v>79.890738999999996</v>
      </c>
      <c r="K15" s="7">
        <v>9329.7740289210687</v>
      </c>
    </row>
    <row r="16" spans="1:11" ht="13.5" thickBot="1" x14ac:dyDescent="0.25">
      <c r="A16" s="6">
        <v>2000</v>
      </c>
      <c r="B16" s="7">
        <v>4115.5024453549076</v>
      </c>
      <c r="C16" s="7">
        <v>0</v>
      </c>
      <c r="D16" s="7">
        <v>3649.3152041645117</v>
      </c>
      <c r="E16" s="7">
        <v>0</v>
      </c>
      <c r="F16" s="7">
        <v>853.40000000000009</v>
      </c>
      <c r="G16" s="7">
        <v>169.7</v>
      </c>
      <c r="H16" s="7">
        <v>149.52470494460314</v>
      </c>
      <c r="I16" s="7">
        <v>529.99384057136251</v>
      </c>
      <c r="J16" s="7">
        <v>82.05859019408129</v>
      </c>
      <c r="K16" s="7">
        <v>9549.4947852294663</v>
      </c>
    </row>
    <row r="17" spans="1:11" ht="13.5" thickBot="1" x14ac:dyDescent="0.25">
      <c r="A17" s="6">
        <v>2001</v>
      </c>
      <c r="B17" s="7">
        <v>3944.0288357143399</v>
      </c>
      <c r="C17" s="7">
        <v>0</v>
      </c>
      <c r="D17" s="7">
        <v>3734.1388827816331</v>
      </c>
      <c r="E17" s="7">
        <v>0</v>
      </c>
      <c r="F17" s="7">
        <v>780.5</v>
      </c>
      <c r="G17" s="7">
        <v>154.87</v>
      </c>
      <c r="H17" s="7">
        <v>154.15572273744715</v>
      </c>
      <c r="I17" s="7">
        <v>462.89213229983267</v>
      </c>
      <c r="J17" s="7">
        <v>83.473570885466714</v>
      </c>
      <c r="K17" s="7">
        <v>9314.0591444187194</v>
      </c>
    </row>
    <row r="18" spans="1:11" ht="13.5" thickBot="1" x14ac:dyDescent="0.25">
      <c r="A18" s="6">
        <v>2002</v>
      </c>
      <c r="B18" s="7">
        <v>4093.4994531333459</v>
      </c>
      <c r="C18" s="7">
        <v>0</v>
      </c>
      <c r="D18" s="7">
        <v>3758.188468198673</v>
      </c>
      <c r="E18" s="7">
        <v>0</v>
      </c>
      <c r="F18" s="7">
        <v>790.38000000000011</v>
      </c>
      <c r="G18" s="7">
        <v>147.55000000000001</v>
      </c>
      <c r="H18" s="7">
        <v>164.41354079967934</v>
      </c>
      <c r="I18" s="7">
        <v>447.79438184785624</v>
      </c>
      <c r="J18" s="7">
        <v>80.605834840275563</v>
      </c>
      <c r="K18" s="7">
        <v>9482.4316788198284</v>
      </c>
    </row>
    <row r="19" spans="1:11" ht="13.5" thickBot="1" x14ac:dyDescent="0.25">
      <c r="A19" s="6">
        <v>2003</v>
      </c>
      <c r="B19" s="7">
        <v>4367.7911846060042</v>
      </c>
      <c r="C19" s="7">
        <v>0</v>
      </c>
      <c r="D19" s="7">
        <v>3923.1939906768857</v>
      </c>
      <c r="E19" s="7">
        <v>0</v>
      </c>
      <c r="F19" s="7">
        <v>779.31999999999994</v>
      </c>
      <c r="G19" s="7">
        <v>124.94</v>
      </c>
      <c r="H19" s="7">
        <v>181.25026283355828</v>
      </c>
      <c r="I19" s="7">
        <v>475.77819365310103</v>
      </c>
      <c r="J19" s="7">
        <v>79.481182334993647</v>
      </c>
      <c r="K19" s="7">
        <v>9931.7548141045445</v>
      </c>
    </row>
    <row r="20" spans="1:11" ht="13.5" thickBot="1" x14ac:dyDescent="0.25">
      <c r="A20" s="6">
        <v>2004</v>
      </c>
      <c r="B20" s="7">
        <v>4433.8608330741972</v>
      </c>
      <c r="C20" s="7">
        <v>0</v>
      </c>
      <c r="D20" s="7">
        <v>4072.6539507446237</v>
      </c>
      <c r="E20" s="7">
        <v>0</v>
      </c>
      <c r="F20" s="7">
        <v>772.13</v>
      </c>
      <c r="G20" s="7">
        <v>129.26</v>
      </c>
      <c r="H20" s="7">
        <v>189.60913046784157</v>
      </c>
      <c r="I20" s="7">
        <v>481.37387547556324</v>
      </c>
      <c r="J20" s="7">
        <v>79.563123330532335</v>
      </c>
      <c r="K20" s="7">
        <v>10158.450913092756</v>
      </c>
    </row>
    <row r="21" spans="1:11" ht="13.5" thickBot="1" x14ac:dyDescent="0.25">
      <c r="A21" s="6">
        <v>2005</v>
      </c>
      <c r="B21" s="7">
        <v>4562.5187359475058</v>
      </c>
      <c r="C21" s="7">
        <v>0</v>
      </c>
      <c r="D21" s="7">
        <v>4317.8038524180574</v>
      </c>
      <c r="E21" s="7">
        <v>0</v>
      </c>
      <c r="F21" s="7">
        <v>780.77000000000021</v>
      </c>
      <c r="G21" s="7">
        <v>127.93</v>
      </c>
      <c r="H21" s="7">
        <v>176.62865325090735</v>
      </c>
      <c r="I21" s="7">
        <v>489.72900118529452</v>
      </c>
      <c r="J21" s="7">
        <v>81.173423963326513</v>
      </c>
      <c r="K21" s="7">
        <v>10536.553666765092</v>
      </c>
    </row>
    <row r="22" spans="1:11" ht="13.5" thickBot="1" x14ac:dyDescent="0.25">
      <c r="A22" s="6">
        <v>2006</v>
      </c>
      <c r="B22" s="7">
        <v>4731.5971817126328</v>
      </c>
      <c r="C22" s="7">
        <v>0</v>
      </c>
      <c r="D22" s="7">
        <v>4299.6463580546797</v>
      </c>
      <c r="E22" s="7">
        <v>0</v>
      </c>
      <c r="F22" s="7">
        <v>850.97</v>
      </c>
      <c r="G22" s="7">
        <v>127.42000000000002</v>
      </c>
      <c r="H22" s="7">
        <v>182.46705888457663</v>
      </c>
      <c r="I22" s="7">
        <v>488.08096270873619</v>
      </c>
      <c r="J22" s="7">
        <v>79.230289026153784</v>
      </c>
      <c r="K22" s="7">
        <v>10759.411850386779</v>
      </c>
    </row>
    <row r="23" spans="1:11" ht="13.5" thickBot="1" x14ac:dyDescent="0.25">
      <c r="A23" s="6">
        <v>2007</v>
      </c>
      <c r="B23" s="7">
        <v>4639.429649178117</v>
      </c>
      <c r="C23" s="7">
        <v>0</v>
      </c>
      <c r="D23" s="7">
        <v>4369.766365586087</v>
      </c>
      <c r="E23" s="7">
        <v>0</v>
      </c>
      <c r="F23" s="7">
        <v>911.31</v>
      </c>
      <c r="G23" s="7">
        <v>135.12</v>
      </c>
      <c r="H23" s="7">
        <v>207.26559582637634</v>
      </c>
      <c r="I23" s="7">
        <v>524.34872708556725</v>
      </c>
      <c r="J23" s="7">
        <v>84.70096112014879</v>
      </c>
      <c r="K23" s="7">
        <v>10871.941298796297</v>
      </c>
    </row>
    <row r="24" spans="1:11" ht="13.5" thickBot="1" x14ac:dyDescent="0.25">
      <c r="A24" s="6">
        <v>2008</v>
      </c>
      <c r="B24" s="7">
        <v>4715.0917306558886</v>
      </c>
      <c r="C24" s="7">
        <v>0</v>
      </c>
      <c r="D24" s="7">
        <v>4467.6040875572071</v>
      </c>
      <c r="E24" s="7">
        <v>0</v>
      </c>
      <c r="F24" s="7">
        <v>817.86099999999999</v>
      </c>
      <c r="G24" s="7">
        <v>128.94</v>
      </c>
      <c r="H24" s="7">
        <v>204.38095730650736</v>
      </c>
      <c r="I24" s="7">
        <v>539.98729154851605</v>
      </c>
      <c r="J24" s="7">
        <v>85.287662483623564</v>
      </c>
      <c r="K24" s="7">
        <v>10959.152729551744</v>
      </c>
    </row>
    <row r="25" spans="1:11" ht="13.5" thickBot="1" x14ac:dyDescent="0.25">
      <c r="A25" s="6">
        <v>2009</v>
      </c>
      <c r="B25" s="7">
        <v>4715.9833387070121</v>
      </c>
      <c r="C25" s="7">
        <v>0</v>
      </c>
      <c r="D25" s="7">
        <v>4357.1125147029516</v>
      </c>
      <c r="E25" s="7">
        <v>0</v>
      </c>
      <c r="F25" s="7">
        <v>758.78</v>
      </c>
      <c r="G25" s="7">
        <v>119.86</v>
      </c>
      <c r="H25" s="7">
        <v>189.4346083733835</v>
      </c>
      <c r="I25" s="7">
        <v>505.10488873253922</v>
      </c>
      <c r="J25" s="7">
        <v>87.746232737620602</v>
      </c>
      <c r="K25" s="7">
        <v>10734.021583253507</v>
      </c>
    </row>
    <row r="26" spans="1:11" ht="13.5" thickBot="1" x14ac:dyDescent="0.25">
      <c r="A26" s="6">
        <v>2010</v>
      </c>
      <c r="B26" s="7">
        <v>4497.9840501646431</v>
      </c>
      <c r="C26" s="7">
        <v>0</v>
      </c>
      <c r="D26" s="7">
        <v>4133.1353795561872</v>
      </c>
      <c r="E26" s="7">
        <v>0</v>
      </c>
      <c r="F26" s="7">
        <v>834.27</v>
      </c>
      <c r="G26" s="7">
        <v>118.11</v>
      </c>
      <c r="H26" s="7">
        <v>182.71519000000001</v>
      </c>
      <c r="I26" s="7">
        <v>492.23966650126704</v>
      </c>
      <c r="J26" s="7">
        <v>86.230975999999998</v>
      </c>
      <c r="K26" s="7">
        <v>10344.685262222101</v>
      </c>
    </row>
    <row r="27" spans="1:11" ht="13.5" thickBot="1" x14ac:dyDescent="0.25">
      <c r="A27" s="6">
        <v>2011</v>
      </c>
      <c r="B27" s="7">
        <v>4615.76764757001</v>
      </c>
      <c r="C27" s="7">
        <v>0</v>
      </c>
      <c r="D27" s="7">
        <v>4180.8386973448669</v>
      </c>
      <c r="E27" s="7">
        <v>0</v>
      </c>
      <c r="F27" s="7">
        <v>851.69</v>
      </c>
      <c r="G27" s="7">
        <v>116.68999999999998</v>
      </c>
      <c r="H27" s="7">
        <v>187.54248716365768</v>
      </c>
      <c r="I27" s="7">
        <v>492.45805149648976</v>
      </c>
      <c r="J27" s="7">
        <v>85.220303999999999</v>
      </c>
      <c r="K27" s="7">
        <v>10530.207187575024</v>
      </c>
    </row>
    <row r="28" spans="1:11" ht="13.5" thickBot="1" x14ac:dyDescent="0.25">
      <c r="A28" s="6">
        <v>2012</v>
      </c>
      <c r="B28" s="7">
        <v>4665.9431903944687</v>
      </c>
      <c r="C28" s="7">
        <v>0</v>
      </c>
      <c r="D28" s="7">
        <v>4213.7500769214193</v>
      </c>
      <c r="E28" s="7">
        <v>0</v>
      </c>
      <c r="F28" s="7">
        <v>823.98</v>
      </c>
      <c r="G28" s="7">
        <v>117.26</v>
      </c>
      <c r="H28" s="7">
        <v>207.437888254212</v>
      </c>
      <c r="I28" s="7">
        <v>497.30874425691781</v>
      </c>
      <c r="J28" s="7">
        <v>83.464984999999999</v>
      </c>
      <c r="K28" s="7">
        <v>10609.144884827017</v>
      </c>
    </row>
    <row r="29" spans="1:11" ht="13.5" thickBot="1" x14ac:dyDescent="0.25">
      <c r="A29" s="6">
        <v>2013</v>
      </c>
      <c r="B29" s="7">
        <v>4663.2556099151598</v>
      </c>
      <c r="C29" s="7">
        <v>2.9650979662480972</v>
      </c>
      <c r="D29" s="7">
        <v>4233.6548404724081</v>
      </c>
      <c r="E29" s="7">
        <v>3.2113158535230393</v>
      </c>
      <c r="F29" s="7">
        <v>764.5300000000002</v>
      </c>
      <c r="G29" s="7">
        <v>123.14</v>
      </c>
      <c r="H29" s="7">
        <v>216.77028326873634</v>
      </c>
      <c r="I29" s="7">
        <v>481.42183441474992</v>
      </c>
      <c r="J29" s="7">
        <v>81.583021502254311</v>
      </c>
      <c r="K29" s="7">
        <v>10564.355589573308</v>
      </c>
    </row>
    <row r="30" spans="1:11" ht="13.5" thickBot="1" x14ac:dyDescent="0.25">
      <c r="A30" s="6">
        <v>2014</v>
      </c>
      <c r="B30" s="7">
        <v>4691.2002563348224</v>
      </c>
      <c r="C30" s="7">
        <v>3.707083002203007</v>
      </c>
      <c r="D30" s="7">
        <v>4276.2909958826313</v>
      </c>
      <c r="E30" s="7">
        <v>4.9443526234881299</v>
      </c>
      <c r="F30" s="7">
        <v>802.97013158218238</v>
      </c>
      <c r="G30" s="7">
        <v>124.92622931223467</v>
      </c>
      <c r="H30" s="7">
        <v>203.64023368527486</v>
      </c>
      <c r="I30" s="7">
        <v>486.67996756947184</v>
      </c>
      <c r="J30" s="7">
        <v>81.583021502254311</v>
      </c>
      <c r="K30" s="7">
        <v>10667.290835868869</v>
      </c>
    </row>
    <row r="31" spans="1:11" ht="13.5" thickBot="1" x14ac:dyDescent="0.25">
      <c r="A31" s="6">
        <v>2015</v>
      </c>
      <c r="B31" s="7">
        <v>4850.2147038627572</v>
      </c>
      <c r="C31" s="7">
        <v>6.0424342114840632</v>
      </c>
      <c r="D31" s="7">
        <v>4384.4831692337902</v>
      </c>
      <c r="E31" s="7">
        <v>6.5157031171608848</v>
      </c>
      <c r="F31" s="7">
        <v>810.78334090144949</v>
      </c>
      <c r="G31" s="7">
        <v>125.14141678560382</v>
      </c>
      <c r="H31" s="7">
        <v>205.19231611671552</v>
      </c>
      <c r="I31" s="7">
        <v>489.01905830745795</v>
      </c>
      <c r="J31" s="7">
        <v>81.583021502254311</v>
      </c>
      <c r="K31" s="7">
        <v>10946.417026710029</v>
      </c>
    </row>
    <row r="32" spans="1:11" ht="13.5" thickBot="1" x14ac:dyDescent="0.25">
      <c r="A32" s="6">
        <v>2016</v>
      </c>
      <c r="B32" s="7">
        <v>4954.5093691832708</v>
      </c>
      <c r="C32" s="7">
        <v>8.1277605049438222</v>
      </c>
      <c r="D32" s="7">
        <v>4400.9342557756363</v>
      </c>
      <c r="E32" s="7">
        <v>8.0797782106218428</v>
      </c>
      <c r="F32" s="7">
        <v>811.90162199998542</v>
      </c>
      <c r="G32" s="7">
        <v>125.49514646713278</v>
      </c>
      <c r="H32" s="7">
        <v>205.58549036406737</v>
      </c>
      <c r="I32" s="7">
        <v>493.22284792782085</v>
      </c>
      <c r="J32" s="7">
        <v>81.583021502254311</v>
      </c>
      <c r="K32" s="7">
        <v>11073.231753220165</v>
      </c>
    </row>
    <row r="33" spans="1:11" ht="13.5" thickBot="1" x14ac:dyDescent="0.25">
      <c r="A33" s="6">
        <v>2017</v>
      </c>
      <c r="B33" s="7">
        <v>5087.4938094347399</v>
      </c>
      <c r="C33" s="7">
        <v>10.364540898718236</v>
      </c>
      <c r="D33" s="7">
        <v>4470.505365275827</v>
      </c>
      <c r="E33" s="7">
        <v>9.7461066901645204</v>
      </c>
      <c r="F33" s="7">
        <v>815.28159786073059</v>
      </c>
      <c r="G33" s="7">
        <v>126.96066745413454</v>
      </c>
      <c r="H33" s="7">
        <v>207.04240785786484</v>
      </c>
      <c r="I33" s="7">
        <v>496.52541122558478</v>
      </c>
      <c r="J33" s="7">
        <v>81.583021502254311</v>
      </c>
      <c r="K33" s="7">
        <v>11285.392280611135</v>
      </c>
    </row>
    <row r="34" spans="1:11" ht="13.5" thickBot="1" x14ac:dyDescent="0.25">
      <c r="A34" s="6">
        <v>2018</v>
      </c>
      <c r="B34" s="7">
        <v>5196.2495593888498</v>
      </c>
      <c r="C34" s="7">
        <v>12.612094687683507</v>
      </c>
      <c r="D34" s="7">
        <v>4553.9897712546726</v>
      </c>
      <c r="E34" s="7">
        <v>11.296239802598198</v>
      </c>
      <c r="F34" s="7">
        <v>816.29800066915016</v>
      </c>
      <c r="G34" s="7">
        <v>128.4090506296161</v>
      </c>
      <c r="H34" s="7">
        <v>208.97824932553138</v>
      </c>
      <c r="I34" s="7">
        <v>499.58197277978809</v>
      </c>
      <c r="J34" s="7">
        <v>81.583021502254311</v>
      </c>
      <c r="K34" s="7">
        <v>11485.089625549863</v>
      </c>
    </row>
    <row r="35" spans="1:11" ht="13.5" thickBot="1" x14ac:dyDescent="0.25">
      <c r="A35" s="6">
        <v>2019</v>
      </c>
      <c r="B35" s="7">
        <v>5293.0048746155608</v>
      </c>
      <c r="C35" s="7">
        <v>14.844313164595233</v>
      </c>
      <c r="D35" s="7">
        <v>4622.2860606627937</v>
      </c>
      <c r="E35" s="7">
        <v>12.754614058116132</v>
      </c>
      <c r="F35" s="7">
        <v>813.49521429877439</v>
      </c>
      <c r="G35" s="7">
        <v>128.74510482527967</v>
      </c>
      <c r="H35" s="7">
        <v>210.75599373878597</v>
      </c>
      <c r="I35" s="7">
        <v>503.02534140223662</v>
      </c>
      <c r="J35" s="7">
        <v>81.583021502254311</v>
      </c>
      <c r="K35" s="7">
        <v>11652.895611045687</v>
      </c>
    </row>
    <row r="36" spans="1:11" ht="13.5" thickBot="1" x14ac:dyDescent="0.25">
      <c r="A36" s="6">
        <v>2020</v>
      </c>
      <c r="B36" s="7">
        <v>5408.244845400437</v>
      </c>
      <c r="C36" s="7">
        <v>17.055292938805785</v>
      </c>
      <c r="D36" s="7">
        <v>4690.358785632252</v>
      </c>
      <c r="E36" s="7">
        <v>14.224532471283339</v>
      </c>
      <c r="F36" s="7">
        <v>813.06772015452145</v>
      </c>
      <c r="G36" s="7">
        <v>129.24750933293322</v>
      </c>
      <c r="H36" s="7">
        <v>212.66135476572359</v>
      </c>
      <c r="I36" s="7">
        <v>506.1136844380087</v>
      </c>
      <c r="J36" s="7">
        <v>81.583021502254311</v>
      </c>
      <c r="K36" s="7">
        <v>11841.276921226132</v>
      </c>
    </row>
    <row r="37" spans="1:11" ht="13.5" thickBot="1" x14ac:dyDescent="0.25">
      <c r="A37" s="6">
        <v>2021</v>
      </c>
      <c r="B37" s="7">
        <v>5523.7511347848986</v>
      </c>
      <c r="C37" s="7">
        <v>19.520752391648863</v>
      </c>
      <c r="D37" s="7">
        <v>4756.3088582195869</v>
      </c>
      <c r="E37" s="7">
        <v>15.863952123120402</v>
      </c>
      <c r="F37" s="7">
        <v>816.15672210397497</v>
      </c>
      <c r="G37" s="7">
        <v>129.45287802877601</v>
      </c>
      <c r="H37" s="7">
        <v>214.62053941015304</v>
      </c>
      <c r="I37" s="7">
        <v>509.1521879832286</v>
      </c>
      <c r="J37" s="7">
        <v>81.583021502254311</v>
      </c>
      <c r="K37" s="7">
        <v>12031.025342032872</v>
      </c>
    </row>
    <row r="38" spans="1:11" ht="13.5" thickBot="1" x14ac:dyDescent="0.25">
      <c r="A38" s="6">
        <v>2022</v>
      </c>
      <c r="B38" s="7">
        <v>5636.8852962006949</v>
      </c>
      <c r="C38" s="7">
        <v>22.106323768315821</v>
      </c>
      <c r="D38" s="7">
        <v>4823.0955298108456</v>
      </c>
      <c r="E38" s="7">
        <v>17.442218699100156</v>
      </c>
      <c r="F38" s="7">
        <v>821.37735728453663</v>
      </c>
      <c r="G38" s="7">
        <v>129.75193873183835</v>
      </c>
      <c r="H38" s="7">
        <v>216.61164634439334</v>
      </c>
      <c r="I38" s="7">
        <v>512.38166713739099</v>
      </c>
      <c r="J38" s="7">
        <v>81.583021502254311</v>
      </c>
      <c r="K38" s="7">
        <v>12221.686457011956</v>
      </c>
    </row>
    <row r="39" spans="1:11" ht="13.5" thickBot="1" x14ac:dyDescent="0.25">
      <c r="A39" s="6">
        <v>2023</v>
      </c>
      <c r="B39" s="7">
        <v>5753.3146586022685</v>
      </c>
      <c r="C39" s="7">
        <v>24.824423367397106</v>
      </c>
      <c r="D39" s="7">
        <v>4878.5381629337762</v>
      </c>
      <c r="E39" s="7">
        <v>18.977581163816861</v>
      </c>
      <c r="F39" s="7">
        <v>826.97807361515106</v>
      </c>
      <c r="G39" s="7">
        <v>130.35953569534618</v>
      </c>
      <c r="H39" s="7">
        <v>218.64653007153024</v>
      </c>
      <c r="I39" s="7">
        <v>515.63772709612022</v>
      </c>
      <c r="J39" s="7">
        <v>81.583021502254311</v>
      </c>
      <c r="K39" s="7">
        <v>12405.057709516448</v>
      </c>
    </row>
    <row r="40" spans="1:11" ht="13.5" thickBot="1" x14ac:dyDescent="0.25">
      <c r="A40" s="6">
        <v>2024</v>
      </c>
      <c r="B40" s="7">
        <v>5866.0010678586532</v>
      </c>
      <c r="C40" s="7">
        <v>27.571103256848676</v>
      </c>
      <c r="D40" s="7">
        <v>4934.9425591724839</v>
      </c>
      <c r="E40" s="7">
        <v>23.621387447805919</v>
      </c>
      <c r="F40" s="7">
        <v>831.2666467875016</v>
      </c>
      <c r="G40" s="7">
        <v>130.99076744746571</v>
      </c>
      <c r="H40" s="7">
        <v>220.60086868153658</v>
      </c>
      <c r="I40" s="7">
        <v>518.57387353702859</v>
      </c>
      <c r="J40" s="7">
        <v>81.583021502254311</v>
      </c>
      <c r="K40" s="7">
        <v>12583.958804986925</v>
      </c>
    </row>
    <row r="41" spans="1:11" ht="13.5" thickBot="1" x14ac:dyDescent="0.25">
      <c r="A41" s="6">
        <v>2025</v>
      </c>
      <c r="B41" s="7">
        <v>5976.2567182278071</v>
      </c>
      <c r="C41" s="7">
        <v>30.207567232020192</v>
      </c>
      <c r="D41" s="7">
        <v>4988.3402552854841</v>
      </c>
      <c r="E41" s="7">
        <v>25.142148939601505</v>
      </c>
      <c r="F41" s="7">
        <v>833.95090183092987</v>
      </c>
      <c r="G41" s="7">
        <v>131.40662185857062</v>
      </c>
      <c r="H41" s="7">
        <v>222.53558079268433</v>
      </c>
      <c r="I41" s="7">
        <v>521.24750053661</v>
      </c>
      <c r="J41" s="7">
        <v>81.583021502254311</v>
      </c>
      <c r="K41" s="7">
        <v>12755.32060003434</v>
      </c>
    </row>
    <row r="42" spans="1:11" ht="13.5" thickBot="1" x14ac:dyDescent="0.25">
      <c r="A42" s="6">
        <v>2026</v>
      </c>
      <c r="B42" s="7">
        <v>6086.4034424648398</v>
      </c>
      <c r="C42" s="7">
        <v>32.701559352332687</v>
      </c>
      <c r="D42" s="7">
        <v>5041.8915694824782</v>
      </c>
      <c r="E42" s="7">
        <v>26.61795097841582</v>
      </c>
      <c r="F42" s="7">
        <v>835.39473344917621</v>
      </c>
      <c r="G42" s="7">
        <v>131.60759605857052</v>
      </c>
      <c r="H42" s="7">
        <v>224.48486768793859</v>
      </c>
      <c r="I42" s="7">
        <v>524.06367147773915</v>
      </c>
      <c r="J42" s="7">
        <v>81.583021502254311</v>
      </c>
      <c r="K42" s="7">
        <v>12925.428902122998</v>
      </c>
    </row>
    <row r="43" spans="1:11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4.1" customHeight="1" x14ac:dyDescent="0.2">
      <c r="A44" s="20" t="s">
        <v>23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4"/>
    </row>
    <row r="47" spans="1:11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x14ac:dyDescent="0.2">
      <c r="A48" s="8" t="s">
        <v>26</v>
      </c>
      <c r="B48" s="12">
        <f>EXP((LN(B16/B6)/10))-1</f>
        <v>1.3175778808786287E-2</v>
      </c>
      <c r="C48" s="13" t="s">
        <v>61</v>
      </c>
      <c r="D48" s="12">
        <f>EXP((LN(D16/D6)/10))-1</f>
        <v>1.5208427372688904E-2</v>
      </c>
      <c r="E48" s="13" t="s">
        <v>61</v>
      </c>
      <c r="F48" s="12">
        <f t="shared" ref="F48:K48" si="0">EXP((LN(F16/F6)/10))-1</f>
        <v>1.6934553569327271E-2</v>
      </c>
      <c r="G48" s="12">
        <f t="shared" si="0"/>
        <v>3.1732458096428662E-2</v>
      </c>
      <c r="H48" s="12">
        <f t="shared" si="0"/>
        <v>3.3549505780744227E-2</v>
      </c>
      <c r="I48" s="12">
        <f t="shared" si="0"/>
        <v>-1.0518359891964701E-2</v>
      </c>
      <c r="J48" s="12">
        <f t="shared" si="0"/>
        <v>2.0730475107101576E-2</v>
      </c>
      <c r="K48" s="12">
        <f t="shared" si="0"/>
        <v>1.3419819288661872E-2</v>
      </c>
    </row>
    <row r="49" spans="1:11" x14ac:dyDescent="0.2">
      <c r="A49" s="8" t="s">
        <v>27</v>
      </c>
      <c r="B49" s="12">
        <f>EXP((LN(B29/B16)/13))-1</f>
        <v>9.6581032877096629E-3</v>
      </c>
      <c r="C49" s="13" t="s">
        <v>61</v>
      </c>
      <c r="D49" s="12">
        <f>EXP((LN(D29/D16)/13))-1</f>
        <v>1.1490601236416653E-2</v>
      </c>
      <c r="E49" s="13" t="s">
        <v>61</v>
      </c>
      <c r="F49" s="12">
        <f t="shared" ref="F49:K49" si="1">EXP((LN(F29/F16)/13))-1</f>
        <v>-8.4233313218954331E-3</v>
      </c>
      <c r="G49" s="12">
        <f t="shared" si="1"/>
        <v>-2.4368201558299107E-2</v>
      </c>
      <c r="H49" s="12">
        <f t="shared" si="1"/>
        <v>2.8979390259181059E-2</v>
      </c>
      <c r="I49" s="12">
        <f t="shared" si="1"/>
        <v>-7.3666937977010516E-3</v>
      </c>
      <c r="J49" s="12">
        <f t="shared" si="1"/>
        <v>-4.4700284806031831E-4</v>
      </c>
      <c r="K49" s="12">
        <f t="shared" si="1"/>
        <v>7.7992882541755293E-3</v>
      </c>
    </row>
    <row r="50" spans="1:11" x14ac:dyDescent="0.2">
      <c r="A50" s="8" t="s">
        <v>28</v>
      </c>
      <c r="B50" s="12">
        <f t="shared" ref="B50:K50" si="2">EXP((LN(B31/B29)/2))-1</f>
        <v>1.9848992665635112E-2</v>
      </c>
      <c r="C50" s="12">
        <f t="shared" si="2"/>
        <v>0.42753393779646442</v>
      </c>
      <c r="D50" s="12">
        <f t="shared" si="2"/>
        <v>1.7657129588602327E-2</v>
      </c>
      <c r="E50" s="12">
        <f t="shared" si="2"/>
        <v>0.42442350732825052</v>
      </c>
      <c r="F50" s="12">
        <f t="shared" si="2"/>
        <v>2.9805347084612244E-2</v>
      </c>
      <c r="G50" s="12">
        <f t="shared" si="2"/>
        <v>8.0938357253490523E-3</v>
      </c>
      <c r="H50" s="12">
        <f t="shared" si="2"/>
        <v>-2.7072062583180512E-2</v>
      </c>
      <c r="I50" s="12">
        <f t="shared" si="2"/>
        <v>7.8595162951924369E-3</v>
      </c>
      <c r="J50" s="12">
        <f t="shared" si="2"/>
        <v>0</v>
      </c>
      <c r="K50" s="12">
        <f t="shared" si="2"/>
        <v>1.7921973246856737E-2</v>
      </c>
    </row>
    <row r="51" spans="1:11" x14ac:dyDescent="0.2">
      <c r="A51" s="8" t="s">
        <v>60</v>
      </c>
      <c r="B51" s="12">
        <f t="shared" ref="B51:K51" si="3">EXP((LN(B42/B29)/13))-1</f>
        <v>2.069928103690688E-2</v>
      </c>
      <c r="C51" s="12">
        <f t="shared" si="3"/>
        <v>0.20280318768938277</v>
      </c>
      <c r="D51" s="12">
        <f t="shared" si="3"/>
        <v>1.3530385557122715E-2</v>
      </c>
      <c r="E51" s="12">
        <f t="shared" si="3"/>
        <v>0.17666598700860203</v>
      </c>
      <c r="F51" s="12">
        <f t="shared" si="3"/>
        <v>6.8419988607808513E-3</v>
      </c>
      <c r="G51" s="12">
        <f t="shared" si="3"/>
        <v>5.1287084566529195E-3</v>
      </c>
      <c r="H51" s="12">
        <f t="shared" si="3"/>
        <v>2.6936297826680722E-3</v>
      </c>
      <c r="I51" s="12">
        <f t="shared" si="3"/>
        <v>6.5497647369214818E-3</v>
      </c>
      <c r="J51" s="12">
        <f t="shared" si="3"/>
        <v>0</v>
      </c>
      <c r="K51" s="12">
        <f t="shared" si="3"/>
        <v>1.5637228543914805E-2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"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3610.5625650000006</v>
      </c>
      <c r="C6" s="7">
        <v>3138.0454843939524</v>
      </c>
      <c r="D6" s="7">
        <v>721.47717713335499</v>
      </c>
      <c r="E6" s="7">
        <v>124.16834900000002</v>
      </c>
      <c r="F6" s="7">
        <v>107.497934</v>
      </c>
      <c r="G6" s="7">
        <v>589.10596447269086</v>
      </c>
      <c r="H6" s="7">
        <v>66.836428999999995</v>
      </c>
      <c r="I6" s="7">
        <v>8357.6939029999994</v>
      </c>
    </row>
    <row r="7" spans="1:11" ht="13.5" thickBot="1" x14ac:dyDescent="0.25">
      <c r="A7" s="6">
        <v>1991</v>
      </c>
      <c r="B7" s="7">
        <v>3602.8997920000002</v>
      </c>
      <c r="C7" s="7">
        <v>3083.2821851604031</v>
      </c>
      <c r="D7" s="7">
        <v>721.17155511463477</v>
      </c>
      <c r="E7" s="7">
        <v>133.06032300000001</v>
      </c>
      <c r="F7" s="7">
        <v>120.17603200000001</v>
      </c>
      <c r="G7" s="7">
        <v>620.2925427249603</v>
      </c>
      <c r="H7" s="7">
        <v>68.424576000000002</v>
      </c>
      <c r="I7" s="7">
        <v>8349.3070059999973</v>
      </c>
    </row>
    <row r="8" spans="1:11" ht="13.5" thickBot="1" x14ac:dyDescent="0.25">
      <c r="A8" s="6">
        <v>1992</v>
      </c>
      <c r="B8" s="7">
        <v>3626.2783519999998</v>
      </c>
      <c r="C8" s="7">
        <v>3207.7649681066891</v>
      </c>
      <c r="D8" s="7">
        <v>748.09834172526098</v>
      </c>
      <c r="E8" s="7">
        <v>102.83088900000001</v>
      </c>
      <c r="F8" s="7">
        <v>131.32945000000001</v>
      </c>
      <c r="G8" s="7">
        <v>611.41010216804852</v>
      </c>
      <c r="H8" s="7">
        <v>68.45393</v>
      </c>
      <c r="I8" s="7">
        <v>8496.1660329999977</v>
      </c>
    </row>
    <row r="9" spans="1:11" ht="13.5" thickBot="1" x14ac:dyDescent="0.25">
      <c r="A9" s="6">
        <v>1993</v>
      </c>
      <c r="B9" s="7">
        <v>3635.6622139999999</v>
      </c>
      <c r="C9" s="7">
        <v>3215.8066853801442</v>
      </c>
      <c r="D9" s="7">
        <v>734.4926835994487</v>
      </c>
      <c r="E9" s="7">
        <v>99.532482000000002</v>
      </c>
      <c r="F9" s="7">
        <v>134.31541499999997</v>
      </c>
      <c r="G9" s="7">
        <v>547.03952002040705</v>
      </c>
      <c r="H9" s="7">
        <v>67.796999999999997</v>
      </c>
      <c r="I9" s="7">
        <v>8434.6460000000006</v>
      </c>
    </row>
    <row r="10" spans="1:11" ht="13.5" thickBot="1" x14ac:dyDescent="0.25">
      <c r="A10" s="6">
        <v>1994</v>
      </c>
      <c r="B10" s="7">
        <v>3662.4883590000004</v>
      </c>
      <c r="C10" s="7">
        <v>3206.504553508893</v>
      </c>
      <c r="D10" s="7">
        <v>726.97448406655462</v>
      </c>
      <c r="E10" s="7">
        <v>110.3853</v>
      </c>
      <c r="F10" s="7">
        <v>145.91677500000003</v>
      </c>
      <c r="G10" s="7">
        <v>494.7665284245532</v>
      </c>
      <c r="H10" s="7">
        <v>71.188999999999993</v>
      </c>
      <c r="I10" s="7">
        <v>8418.2250000000004</v>
      </c>
    </row>
    <row r="11" spans="1:11" ht="13.5" thickBot="1" x14ac:dyDescent="0.25">
      <c r="A11" s="6">
        <v>1995</v>
      </c>
      <c r="B11" s="7">
        <v>3603.7920650000001</v>
      </c>
      <c r="C11" s="7">
        <v>3268.275955904845</v>
      </c>
      <c r="D11" s="7">
        <v>718.95682746911575</v>
      </c>
      <c r="E11" s="7">
        <v>112.076336</v>
      </c>
      <c r="F11" s="7">
        <v>140.12486999999999</v>
      </c>
      <c r="G11" s="7">
        <v>541.88994562604205</v>
      </c>
      <c r="H11" s="7">
        <v>72.433000000000007</v>
      </c>
      <c r="I11" s="7">
        <v>8457.5490000000027</v>
      </c>
    </row>
    <row r="12" spans="1:11" ht="13.5" thickBot="1" x14ac:dyDescent="0.25">
      <c r="A12" s="6">
        <v>1996</v>
      </c>
      <c r="B12" s="7">
        <v>3807.7518789999995</v>
      </c>
      <c r="C12" s="7">
        <v>3341.6007285399255</v>
      </c>
      <c r="D12" s="7">
        <v>767.94526719475118</v>
      </c>
      <c r="E12" s="7">
        <v>115.533124</v>
      </c>
      <c r="F12" s="7">
        <v>150.66613000000004</v>
      </c>
      <c r="G12" s="7">
        <v>546.78435126532111</v>
      </c>
      <c r="H12" s="7">
        <v>74.763999999999996</v>
      </c>
      <c r="I12" s="7">
        <v>8805.0454799999952</v>
      </c>
    </row>
    <row r="13" spans="1:11" ht="13.5" thickBot="1" x14ac:dyDescent="0.25">
      <c r="A13" s="6">
        <v>1997</v>
      </c>
      <c r="B13" s="7">
        <v>3838.8713259999995</v>
      </c>
      <c r="C13" s="7">
        <v>3464.4709222806569</v>
      </c>
      <c r="D13" s="7">
        <v>771.94166479221053</v>
      </c>
      <c r="E13" s="7">
        <v>119.43817900000001</v>
      </c>
      <c r="F13" s="7">
        <v>164.24069499999996</v>
      </c>
      <c r="G13" s="7">
        <v>572.35683192713202</v>
      </c>
      <c r="H13" s="7">
        <v>75.057863999999995</v>
      </c>
      <c r="I13" s="7">
        <v>9006.3774830000002</v>
      </c>
    </row>
    <row r="14" spans="1:11" ht="13.5" thickBot="1" x14ac:dyDescent="0.25">
      <c r="A14" s="6">
        <v>1998</v>
      </c>
      <c r="B14" s="7">
        <v>3959.3599559999998</v>
      </c>
      <c r="C14" s="7">
        <v>3436.9624046055301</v>
      </c>
      <c r="D14" s="7">
        <v>827.74521058139953</v>
      </c>
      <c r="E14" s="7">
        <v>137.50913200000002</v>
      </c>
      <c r="F14" s="7">
        <v>121.91500299999998</v>
      </c>
      <c r="G14" s="7">
        <v>564.21307881307359</v>
      </c>
      <c r="H14" s="7">
        <v>75.299944999999994</v>
      </c>
      <c r="I14" s="7">
        <v>9123.0047300000042</v>
      </c>
    </row>
    <row r="15" spans="1:11" ht="13.5" thickBot="1" x14ac:dyDescent="0.25">
      <c r="A15" s="6">
        <v>1999</v>
      </c>
      <c r="B15" s="7">
        <v>3965.720049</v>
      </c>
      <c r="C15" s="7">
        <v>3551.2986295064366</v>
      </c>
      <c r="D15" s="7">
        <v>848.93480642223437</v>
      </c>
      <c r="E15" s="7">
        <v>165.119832</v>
      </c>
      <c r="F15" s="7">
        <v>162.22633500000001</v>
      </c>
      <c r="G15" s="7">
        <v>553.18339907132781</v>
      </c>
      <c r="H15" s="7">
        <v>79.890738999999996</v>
      </c>
      <c r="I15" s="7">
        <v>9326.3737899999978</v>
      </c>
    </row>
    <row r="16" spans="1:11" ht="13.5" thickBot="1" x14ac:dyDescent="0.25">
      <c r="A16" s="6">
        <v>2000</v>
      </c>
      <c r="B16" s="7">
        <v>4114.3279999999995</v>
      </c>
      <c r="C16" s="7">
        <v>3646.5774736296644</v>
      </c>
      <c r="D16" s="7">
        <v>853.40122545391807</v>
      </c>
      <c r="E16" s="7">
        <v>169.70470920637055</v>
      </c>
      <c r="F16" s="7">
        <v>149.52470494460314</v>
      </c>
      <c r="G16" s="7">
        <v>529.9938405713624</v>
      </c>
      <c r="H16" s="7">
        <v>82.05859019408129</v>
      </c>
      <c r="I16" s="7">
        <v>9545.5885439999984</v>
      </c>
    </row>
    <row r="17" spans="1:11" ht="13.5" thickBot="1" x14ac:dyDescent="0.25">
      <c r="A17" s="6">
        <v>2001</v>
      </c>
      <c r="B17" s="7">
        <v>3942.4010000000003</v>
      </c>
      <c r="C17" s="7">
        <v>3730.3453841002884</v>
      </c>
      <c r="D17" s="7">
        <v>780.51029129078506</v>
      </c>
      <c r="E17" s="7">
        <v>154.87816168618227</v>
      </c>
      <c r="F17" s="7">
        <v>154.15572273744712</v>
      </c>
      <c r="G17" s="7">
        <v>462.89213229983272</v>
      </c>
      <c r="H17" s="7">
        <v>83.473570885466714</v>
      </c>
      <c r="I17" s="7">
        <v>9308.6562629999989</v>
      </c>
    </row>
    <row r="18" spans="1:11" ht="13.5" thickBot="1" x14ac:dyDescent="0.25">
      <c r="A18" s="6">
        <v>2002</v>
      </c>
      <c r="B18" s="7">
        <v>4091.1709999999998</v>
      </c>
      <c r="C18" s="7">
        <v>3752.7759156822262</v>
      </c>
      <c r="D18" s="7">
        <v>790.38442692435638</v>
      </c>
      <c r="E18" s="7">
        <v>147.55035290560406</v>
      </c>
      <c r="F18" s="7">
        <v>164.41354079967934</v>
      </c>
      <c r="G18" s="7">
        <v>447.79438184785619</v>
      </c>
      <c r="H18" s="7">
        <v>80.605834840275563</v>
      </c>
      <c r="I18" s="7">
        <v>9474.6954529999985</v>
      </c>
    </row>
    <row r="19" spans="1:11" ht="13.5" thickBot="1" x14ac:dyDescent="0.25">
      <c r="A19" s="6">
        <v>2003</v>
      </c>
      <c r="B19" s="7">
        <v>4364.8379999999997</v>
      </c>
      <c r="C19" s="7">
        <v>3916.8758226715654</v>
      </c>
      <c r="D19" s="7">
        <v>779.3171886338007</v>
      </c>
      <c r="E19" s="7">
        <v>124.93610687298019</v>
      </c>
      <c r="F19" s="7">
        <v>181.25026283355828</v>
      </c>
      <c r="G19" s="7">
        <v>475.77819365310108</v>
      </c>
      <c r="H19" s="7">
        <v>79.481182334993647</v>
      </c>
      <c r="I19" s="7">
        <v>9922.4767569999985</v>
      </c>
    </row>
    <row r="20" spans="1:11" ht="13.5" thickBot="1" x14ac:dyDescent="0.25">
      <c r="A20" s="6">
        <v>2004</v>
      </c>
      <c r="B20" s="7">
        <v>4430.4620000000004</v>
      </c>
      <c r="C20" s="7">
        <v>4065.2601080989962</v>
      </c>
      <c r="D20" s="7">
        <v>772.13983661019279</v>
      </c>
      <c r="E20" s="7">
        <v>129.25262101687412</v>
      </c>
      <c r="F20" s="7">
        <v>189.60913046784157</v>
      </c>
      <c r="G20" s="7">
        <v>481.37387547556324</v>
      </c>
      <c r="H20" s="7">
        <v>79.563123330532335</v>
      </c>
      <c r="I20" s="7">
        <v>10147.660695</v>
      </c>
    </row>
    <row r="21" spans="1:11" ht="13.5" thickBot="1" x14ac:dyDescent="0.25">
      <c r="A21" s="6">
        <v>2005</v>
      </c>
      <c r="B21" s="7">
        <v>4558.7280000000001</v>
      </c>
      <c r="C21" s="7">
        <v>4308.7077311279727</v>
      </c>
      <c r="D21" s="7">
        <v>780.75201674649918</v>
      </c>
      <c r="E21" s="7">
        <v>127.92659772600089</v>
      </c>
      <c r="F21" s="7">
        <v>176.62865325090732</v>
      </c>
      <c r="G21" s="7">
        <v>489.72900118529446</v>
      </c>
      <c r="H21" s="7">
        <v>81.173423963326513</v>
      </c>
      <c r="I21" s="7">
        <v>10523.645424</v>
      </c>
    </row>
    <row r="22" spans="1:11" ht="13.5" thickBot="1" x14ac:dyDescent="0.25">
      <c r="A22" s="6">
        <v>2006</v>
      </c>
      <c r="B22" s="7">
        <v>4727.6410000000005</v>
      </c>
      <c r="C22" s="7">
        <v>4288.8117089339567</v>
      </c>
      <c r="D22" s="7">
        <v>850.87989046289647</v>
      </c>
      <c r="E22" s="7">
        <v>127.42129628400912</v>
      </c>
      <c r="F22" s="7">
        <v>182.46705888457666</v>
      </c>
      <c r="G22" s="7">
        <v>487.62731440840565</v>
      </c>
      <c r="H22" s="7">
        <v>79.230289026153784</v>
      </c>
      <c r="I22" s="7">
        <v>10744.078557999999</v>
      </c>
    </row>
    <row r="23" spans="1:11" ht="13.5" thickBot="1" x14ac:dyDescent="0.25">
      <c r="A23" s="6">
        <v>2007</v>
      </c>
      <c r="B23" s="7">
        <v>4635.3060000000005</v>
      </c>
      <c r="C23" s="7">
        <v>4358.3669554715461</v>
      </c>
      <c r="D23" s="7">
        <v>911.20559199988475</v>
      </c>
      <c r="E23" s="7">
        <v>135.11613478867409</v>
      </c>
      <c r="F23" s="7">
        <v>207.26559582637631</v>
      </c>
      <c r="G23" s="7">
        <v>524.22693479336954</v>
      </c>
      <c r="H23" s="7">
        <v>84.70096112014879</v>
      </c>
      <c r="I23" s="7">
        <v>10856.188173999999</v>
      </c>
    </row>
    <row r="24" spans="1:11" ht="13.5" thickBot="1" x14ac:dyDescent="0.25">
      <c r="A24" s="6">
        <v>2008</v>
      </c>
      <c r="B24" s="7">
        <v>4710.3080000000009</v>
      </c>
      <c r="C24" s="7">
        <v>4454.5605698752515</v>
      </c>
      <c r="D24" s="7">
        <v>817.78384705448161</v>
      </c>
      <c r="E24" s="7">
        <v>128.92832361821976</v>
      </c>
      <c r="F24" s="7">
        <v>204.38095730650738</v>
      </c>
      <c r="G24" s="7">
        <v>539.87002966191278</v>
      </c>
      <c r="H24" s="7">
        <v>85.287662483623564</v>
      </c>
      <c r="I24" s="7">
        <v>10941.11939</v>
      </c>
    </row>
    <row r="25" spans="1:11" ht="13.5" thickBot="1" x14ac:dyDescent="0.25">
      <c r="A25" s="6">
        <v>2009</v>
      </c>
      <c r="B25" s="7">
        <v>4709.027</v>
      </c>
      <c r="C25" s="7">
        <v>4338.5834417232163</v>
      </c>
      <c r="D25" s="7">
        <v>758.68572457737446</v>
      </c>
      <c r="E25" s="7">
        <v>119.85662099517404</v>
      </c>
      <c r="F25" s="7">
        <v>189.43460837338353</v>
      </c>
      <c r="G25" s="7">
        <v>504.6351435932329</v>
      </c>
      <c r="H25" s="7">
        <v>87.746232737620602</v>
      </c>
      <c r="I25" s="7">
        <v>10707.968772</v>
      </c>
    </row>
    <row r="26" spans="1:11" ht="13.5" thickBot="1" x14ac:dyDescent="0.25">
      <c r="A26" s="6">
        <v>2010</v>
      </c>
      <c r="B26" s="7">
        <v>4487.4112379999997</v>
      </c>
      <c r="C26" s="7">
        <v>4108.5486262385821</v>
      </c>
      <c r="D26" s="7">
        <v>818.31725431670259</v>
      </c>
      <c r="E26" s="7">
        <v>118.106065</v>
      </c>
      <c r="F26" s="7">
        <v>182.71518999999998</v>
      </c>
      <c r="G26" s="7">
        <v>491.79277644471586</v>
      </c>
      <c r="H26" s="7">
        <v>86.230975999999998</v>
      </c>
      <c r="I26" s="7">
        <v>10293.122126000002</v>
      </c>
    </row>
    <row r="27" spans="1:11" ht="13.5" thickBot="1" x14ac:dyDescent="0.25">
      <c r="A27" s="6">
        <v>2011</v>
      </c>
      <c r="B27" s="7">
        <v>4600.4362339999989</v>
      </c>
      <c r="C27" s="7">
        <v>4146.8595469184393</v>
      </c>
      <c r="D27" s="7">
        <v>830.27140074105557</v>
      </c>
      <c r="E27" s="7">
        <v>116.69089700000001</v>
      </c>
      <c r="F27" s="7">
        <v>187.539421</v>
      </c>
      <c r="G27" s="7">
        <v>492.0042003405041</v>
      </c>
      <c r="H27" s="7">
        <v>85.220303999999999</v>
      </c>
      <c r="I27" s="7">
        <v>10459.022003999997</v>
      </c>
    </row>
    <row r="28" spans="1:11" ht="13.5" thickBot="1" x14ac:dyDescent="0.25">
      <c r="A28" s="6">
        <v>2012</v>
      </c>
      <c r="B28" s="7">
        <v>4644.1864060000007</v>
      </c>
      <c r="C28" s="7">
        <v>4170.030569815096</v>
      </c>
      <c r="D28" s="7">
        <v>800.20617857241325</v>
      </c>
      <c r="E28" s="7">
        <v>117.25001599999999</v>
      </c>
      <c r="F28" s="7">
        <v>207.42993899999999</v>
      </c>
      <c r="G28" s="7">
        <v>496.92892161249199</v>
      </c>
      <c r="H28" s="7">
        <v>83.464984999999999</v>
      </c>
      <c r="I28" s="7">
        <v>10519.497016000001</v>
      </c>
    </row>
    <row r="29" spans="1:11" ht="13.5" thickBot="1" x14ac:dyDescent="0.25">
      <c r="A29" s="6">
        <v>2013</v>
      </c>
      <c r="B29" s="7">
        <v>4631.758777</v>
      </c>
      <c r="C29" s="7">
        <v>4182.7300416251483</v>
      </c>
      <c r="D29" s="7">
        <v>749.89415398250026</v>
      </c>
      <c r="E29" s="7">
        <v>123.14</v>
      </c>
      <c r="F29" s="7">
        <v>216.76544900908758</v>
      </c>
      <c r="G29" s="7">
        <v>480.96302999676863</v>
      </c>
      <c r="H29" s="7">
        <v>81.583021502254311</v>
      </c>
      <c r="I29" s="7">
        <v>10466.834473115759</v>
      </c>
    </row>
    <row r="30" spans="1:11" ht="13.5" thickBot="1" x14ac:dyDescent="0.25">
      <c r="A30" s="6">
        <v>2014</v>
      </c>
      <c r="B30" s="7">
        <v>4641.1876365210373</v>
      </c>
      <c r="C30" s="7">
        <v>4215.282848220716</v>
      </c>
      <c r="D30" s="7">
        <v>787.38074414007622</v>
      </c>
      <c r="E30" s="7">
        <v>124.92622931223467</v>
      </c>
      <c r="F30" s="7">
        <v>203.63544776822258</v>
      </c>
      <c r="G30" s="7">
        <v>486.22217119567034</v>
      </c>
      <c r="H30" s="7">
        <v>81.583021502254311</v>
      </c>
      <c r="I30" s="7">
        <v>10540.218098660211</v>
      </c>
    </row>
    <row r="31" spans="1:11" ht="13.5" thickBot="1" x14ac:dyDescent="0.25">
      <c r="A31" s="6">
        <v>2015</v>
      </c>
      <c r="B31" s="7">
        <v>4793.6725155444437</v>
      </c>
      <c r="C31" s="7">
        <v>4312.5086979330081</v>
      </c>
      <c r="D31" s="7">
        <v>787.97596686924828</v>
      </c>
      <c r="E31" s="7">
        <v>125.14141678560382</v>
      </c>
      <c r="F31" s="7">
        <v>205.18757805883376</v>
      </c>
      <c r="G31" s="7">
        <v>488.56225989739448</v>
      </c>
      <c r="H31" s="7">
        <v>81.583021502254311</v>
      </c>
      <c r="I31" s="7">
        <v>10794.631456590787</v>
      </c>
    </row>
    <row r="32" spans="1:11" ht="13.5" thickBot="1" x14ac:dyDescent="0.25">
      <c r="A32" s="6">
        <v>2016</v>
      </c>
      <c r="B32" s="7">
        <v>4887.3644251315854</v>
      </c>
      <c r="C32" s="7">
        <v>4316.9194303942986</v>
      </c>
      <c r="D32" s="7">
        <v>787.37887250810627</v>
      </c>
      <c r="E32" s="7">
        <v>125.49514646713278</v>
      </c>
      <c r="F32" s="7">
        <v>205.58079968676444</v>
      </c>
      <c r="G32" s="7">
        <v>492.767037501858</v>
      </c>
      <c r="H32" s="7">
        <v>81.583021502254311</v>
      </c>
      <c r="I32" s="7">
        <v>10897.088733192</v>
      </c>
      <c r="K32" s="15" t="s">
        <v>0</v>
      </c>
    </row>
    <row r="33" spans="1:9" ht="13.5" thickBot="1" x14ac:dyDescent="0.25">
      <c r="A33" s="6">
        <v>2017</v>
      </c>
      <c r="B33" s="7">
        <v>5020.8444236178448</v>
      </c>
      <c r="C33" s="7">
        <v>4379.4322515205095</v>
      </c>
      <c r="D33" s="7">
        <v>791.00407586377025</v>
      </c>
      <c r="E33" s="7">
        <v>126.96066745413454</v>
      </c>
      <c r="F33" s="7">
        <v>207.03776408733492</v>
      </c>
      <c r="G33" s="7">
        <v>496.07057890388154</v>
      </c>
      <c r="H33" s="7">
        <v>81.583021502254311</v>
      </c>
      <c r="I33" s="7">
        <v>11102.932782949729</v>
      </c>
    </row>
    <row r="34" spans="1:9" ht="13.5" thickBot="1" x14ac:dyDescent="0.25">
      <c r="A34" s="6">
        <v>2018</v>
      </c>
      <c r="B34" s="7">
        <v>5129.8626766813704</v>
      </c>
      <c r="C34" s="7">
        <v>4453.4527567539481</v>
      </c>
      <c r="D34" s="7">
        <v>792.26325389215936</v>
      </c>
      <c r="E34" s="7">
        <v>128.4090506296161</v>
      </c>
      <c r="F34" s="7">
        <v>208.97365199270678</v>
      </c>
      <c r="G34" s="7">
        <v>499.12810878130188</v>
      </c>
      <c r="H34" s="7">
        <v>81.583021502254311</v>
      </c>
      <c r="I34" s="7">
        <v>11293.672520233356</v>
      </c>
    </row>
    <row r="35" spans="1:9" ht="13.5" thickBot="1" x14ac:dyDescent="0.25">
      <c r="A35" s="6">
        <v>2019</v>
      </c>
      <c r="B35" s="7">
        <v>5226.7583113774717</v>
      </c>
      <c r="C35" s="7">
        <v>4509.4213746916303</v>
      </c>
      <c r="D35" s="7">
        <v>789.70081498955358</v>
      </c>
      <c r="E35" s="7">
        <v>128.74510482527967</v>
      </c>
      <c r="F35" s="7">
        <v>210.75144237928961</v>
      </c>
      <c r="G35" s="7">
        <v>502.57243604373531</v>
      </c>
      <c r="H35" s="7">
        <v>81.583021502254311</v>
      </c>
      <c r="I35" s="7">
        <v>11449.532505809215</v>
      </c>
    </row>
    <row r="36" spans="1:9" ht="13.5" thickBot="1" x14ac:dyDescent="0.25">
      <c r="A36" s="6">
        <v>2020</v>
      </c>
      <c r="B36" s="7">
        <v>5333.6648035394865</v>
      </c>
      <c r="C36" s="7">
        <v>4562.3941518217262</v>
      </c>
      <c r="D36" s="7">
        <v>789.51126483839289</v>
      </c>
      <c r="E36" s="7">
        <v>129.24750933293322</v>
      </c>
      <c r="F36" s="7">
        <v>212.65684891982218</v>
      </c>
      <c r="G36" s="7">
        <v>505.66172813309237</v>
      </c>
      <c r="H36" s="7">
        <v>81.583021502254311</v>
      </c>
      <c r="I36" s="7">
        <v>11614.719328087707</v>
      </c>
    </row>
    <row r="37" spans="1:9" ht="13.5" thickBot="1" x14ac:dyDescent="0.25">
      <c r="A37" s="6">
        <v>2021</v>
      </c>
      <c r="B37" s="7">
        <v>5436.7465221686844</v>
      </c>
      <c r="C37" s="7">
        <v>4610.8886355268578</v>
      </c>
      <c r="D37" s="7">
        <v>792.83583134100763</v>
      </c>
      <c r="E37" s="7">
        <v>129.45287802877601</v>
      </c>
      <c r="F37" s="7">
        <v>214.61607862271066</v>
      </c>
      <c r="G37" s="7">
        <v>508.70117124136146</v>
      </c>
      <c r="H37" s="7">
        <v>81.583021502254311</v>
      </c>
      <c r="I37" s="7">
        <v>11774.824138431653</v>
      </c>
    </row>
    <row r="38" spans="1:9" ht="13.5" thickBot="1" x14ac:dyDescent="0.25">
      <c r="A38" s="6">
        <v>2022</v>
      </c>
      <c r="B38" s="7">
        <v>5532.3160722358916</v>
      </c>
      <c r="C38" s="7">
        <v>4657.9871793963657</v>
      </c>
      <c r="D38" s="7">
        <v>798.28967542919895</v>
      </c>
      <c r="E38" s="7">
        <v>129.75193873183835</v>
      </c>
      <c r="F38" s="7">
        <v>216.60723016482538</v>
      </c>
      <c r="G38" s="7">
        <v>511.93158056294249</v>
      </c>
      <c r="H38" s="7">
        <v>81.583021502254311</v>
      </c>
      <c r="I38" s="7">
        <v>11928.466698023318</v>
      </c>
    </row>
    <row r="39" spans="1:9" ht="13.5" thickBot="1" x14ac:dyDescent="0.25">
      <c r="A39" s="6">
        <v>2023</v>
      </c>
      <c r="B39" s="7">
        <v>5624.787720568891</v>
      </c>
      <c r="C39" s="7">
        <v>4691.3650909981052</v>
      </c>
      <c r="D39" s="7">
        <v>804.12126857836677</v>
      </c>
      <c r="E39" s="7">
        <v>130.35953569534618</v>
      </c>
      <c r="F39" s="7">
        <v>218.64215805375795</v>
      </c>
      <c r="G39" s="7">
        <v>515.18856138741626</v>
      </c>
      <c r="H39" s="7">
        <v>81.583021502254311</v>
      </c>
      <c r="I39" s="7">
        <v>12066.047356784138</v>
      </c>
    </row>
    <row r="40" spans="1:9" ht="13.5" thickBot="1" x14ac:dyDescent="0.25">
      <c r="A40" s="6">
        <v>2024</v>
      </c>
      <c r="B40" s="7">
        <v>5705.7143037975502</v>
      </c>
      <c r="C40" s="7">
        <v>4723.9868603804298</v>
      </c>
      <c r="D40" s="7">
        <v>808.63840980108512</v>
      </c>
      <c r="E40" s="7">
        <v>130.99076744746571</v>
      </c>
      <c r="F40" s="7">
        <v>220.59654038394203</v>
      </c>
      <c r="G40" s="7">
        <v>518.12561948541168</v>
      </c>
      <c r="H40" s="7">
        <v>81.583021502254311</v>
      </c>
      <c r="I40" s="7">
        <v>12189.635522798138</v>
      </c>
    </row>
    <row r="41" spans="1:9" ht="13.5" thickBot="1" x14ac:dyDescent="0.25">
      <c r="A41" s="6">
        <v>2025</v>
      </c>
      <c r="B41" s="7">
        <v>5775.1881941249321</v>
      </c>
      <c r="C41" s="7">
        <v>4753.2210915189708</v>
      </c>
      <c r="D41" s="7">
        <v>811.54894721437756</v>
      </c>
      <c r="E41" s="7">
        <v>131.40662185857062</v>
      </c>
      <c r="F41" s="7">
        <v>222.53129577806573</v>
      </c>
      <c r="G41" s="7">
        <v>520.8001490255092</v>
      </c>
      <c r="H41" s="7">
        <v>81.583021502254311</v>
      </c>
      <c r="I41" s="7">
        <v>12296.279321022681</v>
      </c>
    </row>
    <row r="42" spans="1:9" ht="13.5" thickBot="1" x14ac:dyDescent="0.25">
      <c r="A42" s="6">
        <v>2026</v>
      </c>
      <c r="B42" s="7">
        <v>5833.661830478175</v>
      </c>
      <c r="C42" s="7">
        <v>4781.5863347098466</v>
      </c>
      <c r="D42" s="7">
        <v>813.21679837878946</v>
      </c>
      <c r="E42" s="7">
        <v>131.60759605857052</v>
      </c>
      <c r="F42" s="7">
        <v>224.48062552346616</v>
      </c>
      <c r="G42" s="7">
        <v>523.61721348174933</v>
      </c>
      <c r="H42" s="7">
        <v>81.583021502254311</v>
      </c>
      <c r="I42" s="7">
        <v>12389.753420132853</v>
      </c>
    </row>
    <row r="43" spans="1:9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</row>
    <row r="44" spans="1:9" ht="14.1" customHeight="1" x14ac:dyDescent="0.2">
      <c r="A44" s="20" t="s">
        <v>31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4"/>
    </row>
    <row r="46" spans="1:9" ht="15.75" x14ac:dyDescent="0.25">
      <c r="A46" s="19" t="s">
        <v>25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2">
      <c r="A47" s="8" t="s">
        <v>26</v>
      </c>
      <c r="B47" s="12">
        <f t="shared" ref="B47:I47" si="0">EXP((LN(B16/B6)/10))-1</f>
        <v>1.314686198911641E-2</v>
      </c>
      <c r="C47" s="12">
        <f t="shared" si="0"/>
        <v>1.5132240315863354E-2</v>
      </c>
      <c r="D47" s="12">
        <f t="shared" si="0"/>
        <v>1.6934699597640712E-2</v>
      </c>
      <c r="E47" s="12">
        <f t="shared" si="0"/>
        <v>3.1735321137320138E-2</v>
      </c>
      <c r="F47" s="12">
        <f t="shared" si="0"/>
        <v>3.3549505780744227E-2</v>
      </c>
      <c r="G47" s="12">
        <f t="shared" si="0"/>
        <v>-1.0518359891964701E-2</v>
      </c>
      <c r="H47" s="12">
        <f t="shared" si="0"/>
        <v>2.0730475107101576E-2</v>
      </c>
      <c r="I47" s="12">
        <f t="shared" si="0"/>
        <v>1.3378357502008109E-2</v>
      </c>
    </row>
    <row r="48" spans="1:9" x14ac:dyDescent="0.2">
      <c r="A48" s="8" t="s">
        <v>27</v>
      </c>
      <c r="B48" s="12">
        <f t="shared" ref="B48:I48" si="1">EXP((LN(B29/B16)/13))-1</f>
        <v>9.1540400909637665E-3</v>
      </c>
      <c r="C48" s="12">
        <f t="shared" si="1"/>
        <v>1.0607799042331667E-2</v>
      </c>
      <c r="D48" s="12">
        <f t="shared" si="1"/>
        <v>-9.8966821749983946E-3</v>
      </c>
      <c r="E48" s="12">
        <f t="shared" si="1"/>
        <v>-2.4370284139700438E-2</v>
      </c>
      <c r="F48" s="12">
        <f t="shared" si="1"/>
        <v>2.8977625042504451E-2</v>
      </c>
      <c r="G48" s="12">
        <f t="shared" si="1"/>
        <v>-7.4394949745895111E-3</v>
      </c>
      <c r="H48" s="12">
        <f t="shared" si="1"/>
        <v>-4.4700284806031831E-4</v>
      </c>
      <c r="I48" s="12">
        <f t="shared" si="1"/>
        <v>7.1122900758933127E-3</v>
      </c>
    </row>
    <row r="49" spans="1:9" x14ac:dyDescent="0.2">
      <c r="A49" s="8" t="s">
        <v>28</v>
      </c>
      <c r="B49" s="12">
        <f t="shared" ref="B49:I49" si="2">EXP((LN(B31/B29)/2))-1</f>
        <v>1.7328506832112955E-2</v>
      </c>
      <c r="C49" s="12">
        <f t="shared" si="2"/>
        <v>1.5395125509115148E-2</v>
      </c>
      <c r="D49" s="12">
        <f t="shared" si="2"/>
        <v>2.5077029987706334E-2</v>
      </c>
      <c r="E49" s="12">
        <f t="shared" si="2"/>
        <v>8.0938357253490523E-3</v>
      </c>
      <c r="F49" s="12">
        <f t="shared" si="2"/>
        <v>-2.7072446661399518E-2</v>
      </c>
      <c r="G49" s="12">
        <f t="shared" si="2"/>
        <v>7.8690535797454331E-3</v>
      </c>
      <c r="H49" s="12">
        <f t="shared" si="2"/>
        <v>0</v>
      </c>
      <c r="I49" s="12">
        <f t="shared" si="2"/>
        <v>1.5538123870780796E-2</v>
      </c>
    </row>
    <row r="50" spans="1:9" x14ac:dyDescent="0.2">
      <c r="A50" s="8" t="s">
        <v>60</v>
      </c>
      <c r="B50" s="12">
        <f t="shared" ref="B50:I50" si="3">EXP((LN(B42/B29)/13))-1</f>
        <v>1.790519787042677E-2</v>
      </c>
      <c r="C50" s="12">
        <f t="shared" si="3"/>
        <v>1.0346093533943224E-2</v>
      </c>
      <c r="D50" s="12">
        <f t="shared" si="3"/>
        <v>6.2553039860484549E-3</v>
      </c>
      <c r="E50" s="12">
        <f t="shared" si="3"/>
        <v>5.1287084566529195E-3</v>
      </c>
      <c r="F50" s="12">
        <f t="shared" si="3"/>
        <v>2.6938923375086077E-3</v>
      </c>
      <c r="G50" s="12">
        <f t="shared" si="3"/>
        <v>6.5576000072022911E-3</v>
      </c>
      <c r="H50" s="12">
        <f t="shared" si="3"/>
        <v>0</v>
      </c>
      <c r="I50" s="12">
        <f t="shared" si="3"/>
        <v>1.3058228046481934E-2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72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32</v>
      </c>
      <c r="B3" s="18"/>
      <c r="C3" s="18"/>
      <c r="D3" s="18"/>
      <c r="E3" s="18"/>
      <c r="F3" s="18"/>
      <c r="G3" s="18"/>
      <c r="H3" s="18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8357.6939029999994</v>
      </c>
      <c r="C6" s="7">
        <v>534.89240979200076</v>
      </c>
      <c r="D6" s="7">
        <v>8892.5863127920002</v>
      </c>
      <c r="E6" s="7">
        <v>0</v>
      </c>
      <c r="F6" s="7">
        <v>0</v>
      </c>
      <c r="G6" s="7">
        <v>0</v>
      </c>
      <c r="H6" s="7">
        <v>8892.5863127920002</v>
      </c>
    </row>
    <row r="7" spans="1:11" ht="13.5" thickBot="1" x14ac:dyDescent="0.25">
      <c r="A7" s="6">
        <v>1991</v>
      </c>
      <c r="B7" s="7">
        <v>8349.3070059999973</v>
      </c>
      <c r="C7" s="7">
        <v>534.35564838400023</v>
      </c>
      <c r="D7" s="7">
        <v>8883.6626543839975</v>
      </c>
      <c r="E7" s="7">
        <v>0</v>
      </c>
      <c r="F7" s="7">
        <v>0</v>
      </c>
      <c r="G7" s="7">
        <v>0</v>
      </c>
      <c r="H7" s="7">
        <v>8883.6626543839993</v>
      </c>
    </row>
    <row r="8" spans="1:11" ht="13.5" thickBot="1" x14ac:dyDescent="0.25">
      <c r="A8" s="6">
        <v>1992</v>
      </c>
      <c r="B8" s="7">
        <v>8496.1886304030704</v>
      </c>
      <c r="C8" s="7">
        <v>543.75462611200055</v>
      </c>
      <c r="D8" s="7">
        <v>9039.943256515071</v>
      </c>
      <c r="E8" s="7">
        <v>0</v>
      </c>
      <c r="F8" s="7">
        <v>1.182812833226147E-2</v>
      </c>
      <c r="G8" s="7">
        <v>1.182812833226147E-2</v>
      </c>
      <c r="H8" s="7">
        <v>9039.9206591120001</v>
      </c>
    </row>
    <row r="9" spans="1:11" ht="13.5" thickBot="1" x14ac:dyDescent="0.25">
      <c r="A9" s="6">
        <v>1993</v>
      </c>
      <c r="B9" s="7">
        <v>8434.6796715626151</v>
      </c>
      <c r="C9" s="7">
        <v>539.81734400000096</v>
      </c>
      <c r="D9" s="7">
        <v>8974.4970155626161</v>
      </c>
      <c r="E9" s="7">
        <v>0</v>
      </c>
      <c r="F9" s="7">
        <v>1.8837162063935278E-2</v>
      </c>
      <c r="G9" s="7">
        <v>1.8837162063935278E-2</v>
      </c>
      <c r="H9" s="7">
        <v>8974.4633439999998</v>
      </c>
    </row>
    <row r="10" spans="1:11" ht="13.5" thickBot="1" x14ac:dyDescent="0.25">
      <c r="A10" s="6">
        <v>1994</v>
      </c>
      <c r="B10" s="7">
        <v>8419.0640460407358</v>
      </c>
      <c r="C10" s="7">
        <v>538.76640000000043</v>
      </c>
      <c r="D10" s="7">
        <v>8957.8304460407362</v>
      </c>
      <c r="E10" s="7">
        <v>0</v>
      </c>
      <c r="F10" s="7">
        <v>0.79883010729062498</v>
      </c>
      <c r="G10" s="7">
        <v>0.79883010729062498</v>
      </c>
      <c r="H10" s="7">
        <v>8956.9914000000026</v>
      </c>
    </row>
    <row r="11" spans="1:11" ht="13.5" thickBot="1" x14ac:dyDescent="0.25">
      <c r="A11" s="6">
        <v>1995</v>
      </c>
      <c r="B11" s="7">
        <v>8459.1585926138778</v>
      </c>
      <c r="C11" s="7">
        <v>541.28313600000001</v>
      </c>
      <c r="D11" s="7">
        <v>9000.4417286138778</v>
      </c>
      <c r="E11" s="7">
        <v>0</v>
      </c>
      <c r="F11" s="7">
        <v>1.612756082990972</v>
      </c>
      <c r="G11" s="7">
        <v>1.612756082990972</v>
      </c>
      <c r="H11" s="7">
        <v>8998.8321360000027</v>
      </c>
    </row>
    <row r="12" spans="1:11" ht="13.5" thickBot="1" x14ac:dyDescent="0.25">
      <c r="A12" s="6">
        <v>1996</v>
      </c>
      <c r="B12" s="7">
        <v>8807.3429588893123</v>
      </c>
      <c r="C12" s="7">
        <v>563.52291072000116</v>
      </c>
      <c r="D12" s="7">
        <v>9370.8658696093134</v>
      </c>
      <c r="E12" s="7">
        <v>0</v>
      </c>
      <c r="F12" s="7">
        <v>2.2758700840677717</v>
      </c>
      <c r="G12" s="7">
        <v>2.2758700840677717</v>
      </c>
      <c r="H12" s="7">
        <v>9368.5683907199982</v>
      </c>
    </row>
    <row r="13" spans="1:11" ht="13.5" thickBot="1" x14ac:dyDescent="0.25">
      <c r="A13" s="6">
        <v>1997</v>
      </c>
      <c r="B13" s="7">
        <v>9009.205700859784</v>
      </c>
      <c r="C13" s="7">
        <v>576.40815891199964</v>
      </c>
      <c r="D13" s="7">
        <v>9585.6138597717836</v>
      </c>
      <c r="E13" s="7">
        <v>0</v>
      </c>
      <c r="F13" s="7">
        <v>2.8380616519925419</v>
      </c>
      <c r="G13" s="7">
        <v>2.8380616519925419</v>
      </c>
      <c r="H13" s="7">
        <v>9582.7856419119998</v>
      </c>
    </row>
    <row r="14" spans="1:11" ht="13.5" thickBot="1" x14ac:dyDescent="0.25">
      <c r="A14" s="6">
        <v>1998</v>
      </c>
      <c r="B14" s="7">
        <v>9126.1475681472893</v>
      </c>
      <c r="C14" s="7">
        <v>583.87230272000124</v>
      </c>
      <c r="D14" s="7">
        <v>9710.0198708672906</v>
      </c>
      <c r="E14" s="7">
        <v>0</v>
      </c>
      <c r="F14" s="7">
        <v>3.1371807286847551</v>
      </c>
      <c r="G14" s="7">
        <v>3.1371807286847551</v>
      </c>
      <c r="H14" s="7">
        <v>9706.8770327200054</v>
      </c>
    </row>
    <row r="15" spans="1:11" ht="13.5" thickBot="1" x14ac:dyDescent="0.25">
      <c r="A15" s="6">
        <v>1999</v>
      </c>
      <c r="B15" s="7">
        <v>9329.7740289210687</v>
      </c>
      <c r="C15" s="7">
        <v>596.88792256000124</v>
      </c>
      <c r="D15" s="7">
        <v>9926.66195148107</v>
      </c>
      <c r="E15" s="7">
        <v>0</v>
      </c>
      <c r="F15" s="7">
        <v>3.4048773433053503</v>
      </c>
      <c r="G15" s="7">
        <v>3.4048773433053503</v>
      </c>
      <c r="H15" s="7">
        <v>9923.2617125599991</v>
      </c>
    </row>
    <row r="16" spans="1:11" ht="13.5" thickBot="1" x14ac:dyDescent="0.25">
      <c r="A16" s="6">
        <v>2000</v>
      </c>
      <c r="B16" s="7">
        <v>9549.4947852294663</v>
      </c>
      <c r="C16" s="7">
        <v>610.91766681599984</v>
      </c>
      <c r="D16" s="7">
        <v>10160.412452045466</v>
      </c>
      <c r="E16" s="7">
        <v>0</v>
      </c>
      <c r="F16" s="7">
        <v>3.91217588975397</v>
      </c>
      <c r="G16" s="7">
        <v>3.91217588975397</v>
      </c>
      <c r="H16" s="7">
        <v>10156.506210815998</v>
      </c>
    </row>
    <row r="17" spans="1:8" ht="13.5" thickBot="1" x14ac:dyDescent="0.25">
      <c r="A17" s="6">
        <v>2001</v>
      </c>
      <c r="B17" s="7">
        <v>9314.0591444187194</v>
      </c>
      <c r="C17" s="7">
        <v>595.75400083200111</v>
      </c>
      <c r="D17" s="7">
        <v>9909.8131452507205</v>
      </c>
      <c r="E17" s="7">
        <v>0</v>
      </c>
      <c r="F17" s="7">
        <v>5.42133439568447</v>
      </c>
      <c r="G17" s="7">
        <v>5.42133439568447</v>
      </c>
      <c r="H17" s="7">
        <v>9904.4102638320019</v>
      </c>
    </row>
    <row r="18" spans="1:8" ht="13.5" thickBot="1" x14ac:dyDescent="0.25">
      <c r="A18" s="6">
        <v>2002</v>
      </c>
      <c r="B18" s="7">
        <v>9482.4316788198284</v>
      </c>
      <c r="C18" s="7">
        <v>606.38050899200061</v>
      </c>
      <c r="D18" s="7">
        <v>10088.812187811829</v>
      </c>
      <c r="E18" s="7">
        <v>0</v>
      </c>
      <c r="F18" s="7">
        <v>7.7410056497928306</v>
      </c>
      <c r="G18" s="7">
        <v>7.7410056497928306</v>
      </c>
      <c r="H18" s="7">
        <v>10081.075961991997</v>
      </c>
    </row>
    <row r="19" spans="1:8" ht="13.5" thickBot="1" x14ac:dyDescent="0.25">
      <c r="A19" s="6">
        <v>2003</v>
      </c>
      <c r="B19" s="7">
        <v>9931.7548141045445</v>
      </c>
      <c r="C19" s="7">
        <v>635.03851244799989</v>
      </c>
      <c r="D19" s="7">
        <v>10566.793326552544</v>
      </c>
      <c r="E19" s="7">
        <v>0</v>
      </c>
      <c r="F19" s="7">
        <v>9.2713526113263889</v>
      </c>
      <c r="G19" s="7">
        <v>9.2713526113263889</v>
      </c>
      <c r="H19" s="7">
        <v>10557.515269448</v>
      </c>
    </row>
    <row r="20" spans="1:8" ht="13.5" thickBot="1" x14ac:dyDescent="0.25">
      <c r="A20" s="6">
        <v>2004</v>
      </c>
      <c r="B20" s="7">
        <v>10158.450913092756</v>
      </c>
      <c r="C20" s="7">
        <v>649.45028448000085</v>
      </c>
      <c r="D20" s="7">
        <v>10807.901197572757</v>
      </c>
      <c r="E20" s="7">
        <v>0</v>
      </c>
      <c r="F20" s="7">
        <v>10.79267571982386</v>
      </c>
      <c r="G20" s="7">
        <v>10.79267571982386</v>
      </c>
      <c r="H20" s="7">
        <v>10797.110979480001</v>
      </c>
    </row>
    <row r="21" spans="1:8" ht="13.5" thickBot="1" x14ac:dyDescent="0.25">
      <c r="A21" s="6">
        <v>2005</v>
      </c>
      <c r="B21" s="7">
        <v>10536.553666765092</v>
      </c>
      <c r="C21" s="7">
        <v>673.51330713600146</v>
      </c>
      <c r="D21" s="7">
        <v>11210.066973901094</v>
      </c>
      <c r="E21" s="7">
        <v>0</v>
      </c>
      <c r="F21" s="7">
        <v>12.894876095801415</v>
      </c>
      <c r="G21" s="7">
        <v>12.894876095801413</v>
      </c>
      <c r="H21" s="7">
        <v>11197.158731136004</v>
      </c>
    </row>
    <row r="22" spans="1:8" ht="13.5" thickBot="1" x14ac:dyDescent="0.25">
      <c r="A22" s="6">
        <v>2006</v>
      </c>
      <c r="B22" s="7">
        <v>10759.411850386779</v>
      </c>
      <c r="C22" s="7">
        <v>687.6210277120008</v>
      </c>
      <c r="D22" s="7">
        <v>11447.03287809878</v>
      </c>
      <c r="E22" s="7">
        <v>1.1694678399999994</v>
      </c>
      <c r="F22" s="7">
        <v>14.163852346571096</v>
      </c>
      <c r="G22" s="7">
        <v>15.333320186571095</v>
      </c>
      <c r="H22" s="7">
        <v>11431.699585712</v>
      </c>
    </row>
    <row r="23" spans="1:8" ht="13.5" thickBot="1" x14ac:dyDescent="0.25">
      <c r="A23" s="6">
        <v>2007</v>
      </c>
      <c r="B23" s="7">
        <v>10871.941298796297</v>
      </c>
      <c r="C23" s="7">
        <v>694.79604313600066</v>
      </c>
      <c r="D23" s="7">
        <v>11566.737341932298</v>
      </c>
      <c r="E23" s="7">
        <v>0.89282357999999995</v>
      </c>
      <c r="F23" s="7">
        <v>14.847880585144203</v>
      </c>
      <c r="G23" s="7">
        <v>15.740704165144203</v>
      </c>
      <c r="H23" s="7">
        <v>11550.984217136001</v>
      </c>
    </row>
    <row r="24" spans="1:8" ht="13.5" thickBot="1" x14ac:dyDescent="0.25">
      <c r="A24" s="6">
        <v>2008</v>
      </c>
      <c r="B24" s="7">
        <v>10959.152729551744</v>
      </c>
      <c r="C24" s="7">
        <v>700.23164096000073</v>
      </c>
      <c r="D24" s="7">
        <v>11659.384370511745</v>
      </c>
      <c r="E24" s="7">
        <v>0.56996010125999774</v>
      </c>
      <c r="F24" s="7">
        <v>17.466837198157201</v>
      </c>
      <c r="G24" s="7">
        <v>18.036797299417199</v>
      </c>
      <c r="H24" s="7">
        <v>11641.351030959999</v>
      </c>
    </row>
    <row r="25" spans="1:8" ht="13.5" thickBot="1" x14ac:dyDescent="0.25">
      <c r="A25" s="6">
        <v>2009</v>
      </c>
      <c r="B25" s="7">
        <v>10734.021583253507</v>
      </c>
      <c r="C25" s="7">
        <v>685.31000140800097</v>
      </c>
      <c r="D25" s="7">
        <v>11419.331584661508</v>
      </c>
      <c r="E25" s="7">
        <v>1.0771845992480031</v>
      </c>
      <c r="F25" s="7">
        <v>24.969852612970108</v>
      </c>
      <c r="G25" s="7">
        <v>26.047037212218111</v>
      </c>
      <c r="H25" s="7">
        <v>11393.278773408003</v>
      </c>
    </row>
    <row r="26" spans="1:8" ht="13.5" thickBot="1" x14ac:dyDescent="0.25">
      <c r="A26" s="6">
        <v>2010</v>
      </c>
      <c r="B26" s="7">
        <v>10344.685262222101</v>
      </c>
      <c r="C26" s="7">
        <v>658.75981606400092</v>
      </c>
      <c r="D26" s="7">
        <v>11003.445078286102</v>
      </c>
      <c r="E26" s="7">
        <v>1.1167007212215765</v>
      </c>
      <c r="F26" s="7">
        <v>50.45512913431385</v>
      </c>
      <c r="G26" s="7">
        <v>51.571829855535427</v>
      </c>
      <c r="H26" s="7">
        <v>10951.881942064003</v>
      </c>
    </row>
    <row r="27" spans="1:8" ht="13.5" thickBot="1" x14ac:dyDescent="0.25">
      <c r="A27" s="6">
        <v>2011</v>
      </c>
      <c r="B27" s="7">
        <v>10530.207187575024</v>
      </c>
      <c r="C27" s="7">
        <v>669.37740825600122</v>
      </c>
      <c r="D27" s="7">
        <v>11199.584595831026</v>
      </c>
      <c r="E27" s="7">
        <v>1.1199211028665417</v>
      </c>
      <c r="F27" s="7">
        <v>70.094639705427227</v>
      </c>
      <c r="G27" s="7">
        <v>71.214560808293768</v>
      </c>
      <c r="H27" s="7">
        <v>11128.399412256</v>
      </c>
    </row>
    <row r="28" spans="1:8" ht="13.5" thickBot="1" x14ac:dyDescent="0.25">
      <c r="A28" s="6">
        <v>2012</v>
      </c>
      <c r="B28" s="7">
        <v>10609.144884827017</v>
      </c>
      <c r="C28" s="7">
        <v>673.24780902400016</v>
      </c>
      <c r="D28" s="7">
        <v>11282.392693851018</v>
      </c>
      <c r="E28" s="7">
        <v>1.0458430869283006</v>
      </c>
      <c r="F28" s="7">
        <v>88.57056784215429</v>
      </c>
      <c r="G28" s="7">
        <v>89.616410929082591</v>
      </c>
      <c r="H28" s="7">
        <v>11192.744825024003</v>
      </c>
    </row>
    <row r="29" spans="1:8" ht="13.5" thickBot="1" x14ac:dyDescent="0.25">
      <c r="A29" s="6">
        <v>2013</v>
      </c>
      <c r="B29" s="7">
        <v>10564.355589573308</v>
      </c>
      <c r="C29" s="7">
        <v>669.87740627940923</v>
      </c>
      <c r="D29" s="7">
        <v>11234.232995852717</v>
      </c>
      <c r="E29" s="7">
        <v>1.118164656058994</v>
      </c>
      <c r="F29" s="7">
        <v>96.402951801491099</v>
      </c>
      <c r="G29" s="7">
        <v>97.521116457550093</v>
      </c>
      <c r="H29" s="7">
        <v>11136.711879395169</v>
      </c>
    </row>
    <row r="30" spans="1:8" ht="13.5" thickBot="1" x14ac:dyDescent="0.25">
      <c r="A30" s="6">
        <v>2014</v>
      </c>
      <c r="B30" s="7">
        <v>10667.290835868869</v>
      </c>
      <c r="C30" s="7">
        <v>674.57395831425413</v>
      </c>
      <c r="D30" s="7">
        <v>11341.864794183124</v>
      </c>
      <c r="E30" s="7">
        <v>1.9593731469253441</v>
      </c>
      <c r="F30" s="7">
        <v>125.1133640617355</v>
      </c>
      <c r="G30" s="7">
        <v>127.07273720866084</v>
      </c>
      <c r="H30" s="7">
        <v>11214.792056974466</v>
      </c>
    </row>
    <row r="31" spans="1:8" ht="13.5" thickBot="1" x14ac:dyDescent="0.25">
      <c r="A31" s="6">
        <v>2015</v>
      </c>
      <c r="B31" s="7">
        <v>10946.417026710029</v>
      </c>
      <c r="C31" s="7">
        <v>690.85641322181095</v>
      </c>
      <c r="D31" s="7">
        <v>11637.27343993184</v>
      </c>
      <c r="E31" s="7">
        <v>10.094914262715804</v>
      </c>
      <c r="F31" s="7">
        <v>141.69065585652635</v>
      </c>
      <c r="G31" s="7">
        <v>151.78557011924215</v>
      </c>
      <c r="H31" s="7">
        <v>11485.487869812598</v>
      </c>
    </row>
    <row r="32" spans="1:8" ht="13.5" thickBot="1" x14ac:dyDescent="0.25">
      <c r="A32" s="6">
        <v>2016</v>
      </c>
      <c r="B32" s="7">
        <v>11073.231753220165</v>
      </c>
      <c r="C32" s="7">
        <v>697.41367892428855</v>
      </c>
      <c r="D32" s="7">
        <v>11770.645432144454</v>
      </c>
      <c r="E32" s="7">
        <v>12.223132760220466</v>
      </c>
      <c r="F32" s="7">
        <v>163.91988726794702</v>
      </c>
      <c r="G32" s="7">
        <v>176.14302002816748</v>
      </c>
      <c r="H32" s="7">
        <v>11594.502412116288</v>
      </c>
    </row>
    <row r="33" spans="1:8" ht="13.5" thickBot="1" x14ac:dyDescent="0.25">
      <c r="A33" s="6">
        <v>2017</v>
      </c>
      <c r="B33" s="7">
        <v>11285.392280611135</v>
      </c>
      <c r="C33" s="7">
        <v>710.58769810878323</v>
      </c>
      <c r="D33" s="7">
        <v>11995.979978719919</v>
      </c>
      <c r="E33" s="7">
        <v>12.124714189006056</v>
      </c>
      <c r="F33" s="7">
        <v>170.33478347240015</v>
      </c>
      <c r="G33" s="7">
        <v>182.4594976614062</v>
      </c>
      <c r="H33" s="7">
        <v>11813.520481058513</v>
      </c>
    </row>
    <row r="34" spans="1:8" ht="13.5" thickBot="1" x14ac:dyDescent="0.25">
      <c r="A34" s="6">
        <v>2018</v>
      </c>
      <c r="B34" s="7">
        <v>11485.089625549863</v>
      </c>
      <c r="C34" s="7">
        <v>722.79504129493534</v>
      </c>
      <c r="D34" s="7">
        <v>12207.884666844799</v>
      </c>
      <c r="E34" s="7">
        <v>12.028067188533043</v>
      </c>
      <c r="F34" s="7">
        <v>179.38903812797273</v>
      </c>
      <c r="G34" s="7">
        <v>191.41710531650577</v>
      </c>
      <c r="H34" s="7">
        <v>12016.46756152829</v>
      </c>
    </row>
    <row r="35" spans="1:8" ht="13.5" thickBot="1" x14ac:dyDescent="0.25">
      <c r="A35" s="6">
        <v>2019</v>
      </c>
      <c r="B35" s="7">
        <v>11652.895611045687</v>
      </c>
      <c r="C35" s="7">
        <v>732.77008037179041</v>
      </c>
      <c r="D35" s="7">
        <v>12385.665691417478</v>
      </c>
      <c r="E35" s="7">
        <v>11.934232049543965</v>
      </c>
      <c r="F35" s="7">
        <v>191.42887318692698</v>
      </c>
      <c r="G35" s="7">
        <v>203.36310523647094</v>
      </c>
      <c r="H35" s="7">
        <v>12182.302586181006</v>
      </c>
    </row>
    <row r="36" spans="1:8" ht="13.5" thickBot="1" x14ac:dyDescent="0.25">
      <c r="A36" s="6">
        <v>2020</v>
      </c>
      <c r="B36" s="7">
        <v>11841.276921226132</v>
      </c>
      <c r="C36" s="7">
        <v>743.34203699761395</v>
      </c>
      <c r="D36" s="7">
        <v>12584.618958223746</v>
      </c>
      <c r="E36" s="7">
        <v>11.841574184804017</v>
      </c>
      <c r="F36" s="7">
        <v>214.71601895361835</v>
      </c>
      <c r="G36" s="7">
        <v>226.55759313842236</v>
      </c>
      <c r="H36" s="7">
        <v>12358.061365085321</v>
      </c>
    </row>
    <row r="37" spans="1:8" ht="13.5" thickBot="1" x14ac:dyDescent="0.25">
      <c r="A37" s="6">
        <v>2021</v>
      </c>
      <c r="B37" s="7">
        <v>12031.025342032872</v>
      </c>
      <c r="C37" s="7">
        <v>753.58874485962644</v>
      </c>
      <c r="D37" s="7">
        <v>12784.614086892498</v>
      </c>
      <c r="E37" s="7">
        <v>11.751383262684868</v>
      </c>
      <c r="F37" s="7">
        <v>244.44982033853475</v>
      </c>
      <c r="G37" s="7">
        <v>256.20120360121962</v>
      </c>
      <c r="H37" s="7">
        <v>12528.412883291279</v>
      </c>
    </row>
    <row r="38" spans="1:8" ht="13.5" thickBot="1" x14ac:dyDescent="0.25">
      <c r="A38" s="6">
        <v>2022</v>
      </c>
      <c r="B38" s="7">
        <v>12221.686457011956</v>
      </c>
      <c r="C38" s="7">
        <v>763.42186867349312</v>
      </c>
      <c r="D38" s="7">
        <v>12985.108325685449</v>
      </c>
      <c r="E38" s="7">
        <v>11.663773470775823</v>
      </c>
      <c r="F38" s="7">
        <v>281.55598551786136</v>
      </c>
      <c r="G38" s="7">
        <v>293.21975898863718</v>
      </c>
      <c r="H38" s="7">
        <v>12691.888566696813</v>
      </c>
    </row>
    <row r="39" spans="1:8" ht="13.5" thickBot="1" x14ac:dyDescent="0.25">
      <c r="A39" s="6">
        <v>2023</v>
      </c>
      <c r="B39" s="7">
        <v>12405.057709516448</v>
      </c>
      <c r="C39" s="7">
        <v>772.22703083418548</v>
      </c>
      <c r="D39" s="7">
        <v>13177.284740350633</v>
      </c>
      <c r="E39" s="7">
        <v>11.577883359714747</v>
      </c>
      <c r="F39" s="7">
        <v>327.43246937259431</v>
      </c>
      <c r="G39" s="7">
        <v>339.01035273230906</v>
      </c>
      <c r="H39" s="7">
        <v>12838.274387618323</v>
      </c>
    </row>
    <row r="40" spans="1:8" ht="13.5" thickBot="1" x14ac:dyDescent="0.25">
      <c r="A40" s="6">
        <v>2024</v>
      </c>
      <c r="B40" s="7">
        <v>12583.958804986925</v>
      </c>
      <c r="C40" s="7">
        <v>780.13667345908152</v>
      </c>
      <c r="D40" s="7">
        <v>13364.095478446006</v>
      </c>
      <c r="E40" s="7">
        <v>11.494028769318106</v>
      </c>
      <c r="F40" s="7">
        <v>382.82925341946623</v>
      </c>
      <c r="G40" s="7">
        <v>394.32328218878433</v>
      </c>
      <c r="H40" s="7">
        <v>12969.77219625722</v>
      </c>
    </row>
    <row r="41" spans="1:8" ht="13.5" thickBot="1" x14ac:dyDescent="0.25">
      <c r="A41" s="6">
        <v>2025</v>
      </c>
      <c r="B41" s="7">
        <v>12755.32060003434</v>
      </c>
      <c r="C41" s="7">
        <v>786.96187654545224</v>
      </c>
      <c r="D41" s="7">
        <v>13542.282476579792</v>
      </c>
      <c r="E41" s="7">
        <v>11.412253954906532</v>
      </c>
      <c r="F41" s="7">
        <v>447.62902505675379</v>
      </c>
      <c r="G41" s="7">
        <v>459.04127901166032</v>
      </c>
      <c r="H41" s="7">
        <v>13083.241197568133</v>
      </c>
    </row>
    <row r="42" spans="1:8" ht="13.5" thickBot="1" x14ac:dyDescent="0.25">
      <c r="A42" s="6">
        <v>2026</v>
      </c>
      <c r="B42" s="7">
        <v>12925.428902122998</v>
      </c>
      <c r="C42" s="7">
        <v>792.9442188885032</v>
      </c>
      <c r="D42" s="7">
        <v>13718.3731210115</v>
      </c>
      <c r="E42" s="7">
        <v>11.332268402598402</v>
      </c>
      <c r="F42" s="7">
        <v>524.34321358754676</v>
      </c>
      <c r="G42" s="7">
        <v>535.67548199014516</v>
      </c>
      <c r="H42" s="7">
        <v>13182.697639021353</v>
      </c>
    </row>
    <row r="43" spans="1:8" ht="14.1" customHeight="1" x14ac:dyDescent="0.2">
      <c r="A43" s="4"/>
    </row>
    <row r="44" spans="1:8" ht="15.75" x14ac:dyDescent="0.25">
      <c r="A44" s="19" t="s">
        <v>25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8" t="s">
        <v>26</v>
      </c>
      <c r="B45" s="12">
        <f>EXP((LN(B16/B6)/10))-1</f>
        <v>1.3419819288661872E-2</v>
      </c>
      <c r="C45" s="12">
        <f t="shared" ref="C45:H45" si="0">EXP((LN(C16/C6)/10))-1</f>
        <v>1.3378357502007887E-2</v>
      </c>
      <c r="D45" s="12">
        <f t="shared" si="0"/>
        <v>1.3417325778102063E-2</v>
      </c>
      <c r="E45" s="13" t="s">
        <v>61</v>
      </c>
      <c r="F45" s="13" t="s">
        <v>61</v>
      </c>
      <c r="G45" s="13" t="s">
        <v>61</v>
      </c>
      <c r="H45" s="12">
        <f t="shared" si="0"/>
        <v>1.3378357502008109E-2</v>
      </c>
    </row>
    <row r="46" spans="1:8" x14ac:dyDescent="0.2">
      <c r="A46" s="8" t="s">
        <v>27</v>
      </c>
      <c r="B46" s="12">
        <f>EXP((LN(B29/B16)/13))-1</f>
        <v>7.7992882541755293E-3</v>
      </c>
      <c r="C46" s="12">
        <f t="shared" ref="C46:H46" si="1">EXP((LN(C29/C16)/13))-1</f>
        <v>7.1122900758933127E-3</v>
      </c>
      <c r="D46" s="12">
        <f t="shared" si="1"/>
        <v>7.7581393922516728E-3</v>
      </c>
      <c r="E46" s="13" t="s">
        <v>61</v>
      </c>
      <c r="F46" s="12">
        <f t="shared" si="1"/>
        <v>0.27953358364549552</v>
      </c>
      <c r="G46" s="12">
        <f t="shared" si="1"/>
        <v>0.2806691429890853</v>
      </c>
      <c r="H46" s="12">
        <f t="shared" si="1"/>
        <v>7.1122900758933127E-3</v>
      </c>
    </row>
    <row r="47" spans="1:8" x14ac:dyDescent="0.2">
      <c r="A47" s="8" t="s">
        <v>28</v>
      </c>
      <c r="B47" s="12">
        <f>EXP((LN(B31/B29)/2))-1</f>
        <v>1.7921973246856737E-2</v>
      </c>
      <c r="C47" s="12">
        <f t="shared" ref="C47:H47" si="2">EXP((LN(C31/C29)/2))-1</f>
        <v>1.5538123870780796E-2</v>
      </c>
      <c r="D47" s="12">
        <f t="shared" si="2"/>
        <v>1.7779985072753357E-2</v>
      </c>
      <c r="E47" s="12">
        <f t="shared" si="2"/>
        <v>2.0046814590695674</v>
      </c>
      <c r="F47" s="12">
        <f t="shared" si="2"/>
        <v>0.21234280485173329</v>
      </c>
      <c r="G47" s="12">
        <f t="shared" si="2"/>
        <v>0.24757283806711072</v>
      </c>
      <c r="H47" s="12">
        <f t="shared" si="2"/>
        <v>1.5538123870780796E-2</v>
      </c>
    </row>
    <row r="48" spans="1:8" x14ac:dyDescent="0.2">
      <c r="A48" s="8" t="s">
        <v>60</v>
      </c>
      <c r="B48" s="12">
        <f>EXP((LN(B42/B29)/13))-1</f>
        <v>1.5637228543914805E-2</v>
      </c>
      <c r="C48" s="12">
        <f t="shared" ref="C48:H48" si="3">EXP((LN(C42/C29)/13))-1</f>
        <v>1.3058228046481934E-2</v>
      </c>
      <c r="D48" s="12">
        <f t="shared" si="3"/>
        <v>1.5485632920771986E-2</v>
      </c>
      <c r="E48" s="12">
        <f t="shared" si="3"/>
        <v>0.19500599485654568</v>
      </c>
      <c r="F48" s="12">
        <f t="shared" si="3"/>
        <v>0.13914463923927145</v>
      </c>
      <c r="G48" s="12">
        <f t="shared" si="3"/>
        <v>0.14000808427537814</v>
      </c>
      <c r="H48" s="12">
        <f t="shared" si="3"/>
        <v>1.3058228046481934E-2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73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39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2037.897083410737</v>
      </c>
      <c r="C6" s="7">
        <v>156.10291658926258</v>
      </c>
      <c r="D6" s="7">
        <v>2193.9999999999995</v>
      </c>
      <c r="E6" s="7">
        <v>0</v>
      </c>
      <c r="F6" s="7">
        <v>0</v>
      </c>
      <c r="G6" s="7">
        <v>0</v>
      </c>
      <c r="H6" s="7">
        <v>2193.9999999999995</v>
      </c>
      <c r="I6" s="9">
        <v>46.268706646978281</v>
      </c>
    </row>
    <row r="7" spans="1:11" ht="13.5" thickBot="1" x14ac:dyDescent="0.25">
      <c r="A7" s="6">
        <v>1991</v>
      </c>
      <c r="B7" s="7">
        <v>2011.8892810700354</v>
      </c>
      <c r="C7" s="7">
        <v>154.11071892996461</v>
      </c>
      <c r="D7" s="7">
        <v>2166</v>
      </c>
      <c r="E7" s="7">
        <v>0</v>
      </c>
      <c r="F7" s="7">
        <v>0</v>
      </c>
      <c r="G7" s="7">
        <v>0</v>
      </c>
      <c r="H7" s="7">
        <v>2166</v>
      </c>
      <c r="I7" s="9">
        <v>46.819794153648957</v>
      </c>
    </row>
    <row r="8" spans="1:11" ht="13.5" thickBot="1" x14ac:dyDescent="0.25">
      <c r="A8" s="6">
        <v>1992</v>
      </c>
      <c r="B8" s="7">
        <v>1953.3720684159171</v>
      </c>
      <c r="C8" s="7">
        <v>149.6279315840834</v>
      </c>
      <c r="D8" s="7">
        <v>2103.0000000000005</v>
      </c>
      <c r="E8" s="7">
        <v>0</v>
      </c>
      <c r="F8" s="7">
        <v>4.8153599999999994E-3</v>
      </c>
      <c r="G8" s="7">
        <v>4.8153599999999994E-3</v>
      </c>
      <c r="H8" s="7">
        <v>2102.9951846400004</v>
      </c>
      <c r="I8" s="9">
        <v>49.070697863594667</v>
      </c>
    </row>
    <row r="9" spans="1:11" ht="13.5" thickBot="1" x14ac:dyDescent="0.25">
      <c r="A9" s="6">
        <v>1993</v>
      </c>
      <c r="B9" s="7">
        <v>1992.3837685008452</v>
      </c>
      <c r="C9" s="7">
        <v>152.61623149915476</v>
      </c>
      <c r="D9" s="7">
        <v>2145</v>
      </c>
      <c r="E9" s="7">
        <v>0</v>
      </c>
      <c r="F9" s="7">
        <v>4.7672063999999997E-3</v>
      </c>
      <c r="G9" s="7">
        <v>4.7672063999999997E-3</v>
      </c>
      <c r="H9" s="7">
        <v>2144.9952327935998</v>
      </c>
      <c r="I9" s="9">
        <v>47.761510199755165</v>
      </c>
    </row>
    <row r="10" spans="1:11" ht="13.5" thickBot="1" x14ac:dyDescent="0.25">
      <c r="A10" s="6">
        <v>1994</v>
      </c>
      <c r="B10" s="7">
        <v>1898.5925053249512</v>
      </c>
      <c r="C10" s="7">
        <v>145.40749467504907</v>
      </c>
      <c r="D10" s="7">
        <v>2044.0000000000002</v>
      </c>
      <c r="E10" s="7">
        <v>0</v>
      </c>
      <c r="F10" s="7">
        <v>0.32233985433599999</v>
      </c>
      <c r="G10" s="7">
        <v>0.32233985433599999</v>
      </c>
      <c r="H10" s="7">
        <v>2043.6776601456643</v>
      </c>
      <c r="I10" s="9">
        <v>50.031745351996847</v>
      </c>
    </row>
    <row r="11" spans="1:11" ht="13.5" thickBot="1" x14ac:dyDescent="0.25">
      <c r="A11" s="6">
        <v>1995</v>
      </c>
      <c r="B11" s="7">
        <v>2064.8666310864442</v>
      </c>
      <c r="C11" s="7">
        <v>158.13336891355584</v>
      </c>
      <c r="D11" s="7">
        <v>2223</v>
      </c>
      <c r="E11" s="7">
        <v>0</v>
      </c>
      <c r="F11" s="7">
        <v>0.46233717579264</v>
      </c>
      <c r="G11" s="7">
        <v>0.46233717579264</v>
      </c>
      <c r="H11" s="7">
        <v>2222.5376628242075</v>
      </c>
      <c r="I11" s="9">
        <v>46.220316516949197</v>
      </c>
    </row>
    <row r="12" spans="1:11" ht="13.5" thickBot="1" x14ac:dyDescent="0.25">
      <c r="A12" s="6">
        <v>1996</v>
      </c>
      <c r="B12" s="7">
        <v>2204.2073492128561</v>
      </c>
      <c r="C12" s="7">
        <v>168.79265078714297</v>
      </c>
      <c r="D12" s="7">
        <v>2372.9999999999991</v>
      </c>
      <c r="E12" s="7">
        <v>0</v>
      </c>
      <c r="F12" s="7">
        <v>0.64793945903471406</v>
      </c>
      <c r="G12" s="7">
        <v>0.64793945903471406</v>
      </c>
      <c r="H12" s="7">
        <v>2372.3520605409644</v>
      </c>
      <c r="I12" s="9">
        <v>45.080630959790248</v>
      </c>
    </row>
    <row r="13" spans="1:11" ht="13.5" thickBot="1" x14ac:dyDescent="0.25">
      <c r="A13" s="6">
        <v>1997</v>
      </c>
      <c r="B13" s="7">
        <v>2268.306332034635</v>
      </c>
      <c r="C13" s="7">
        <v>173.69366796536497</v>
      </c>
      <c r="D13" s="7">
        <v>2442</v>
      </c>
      <c r="E13" s="7">
        <v>0</v>
      </c>
      <c r="F13" s="7">
        <v>0.76497478444436695</v>
      </c>
      <c r="G13" s="7">
        <v>0.76497478444436695</v>
      </c>
      <c r="H13" s="7">
        <v>2441.2350252155557</v>
      </c>
      <c r="I13" s="9">
        <v>44.810323065536743</v>
      </c>
    </row>
    <row r="14" spans="1:11" ht="13.5" thickBot="1" x14ac:dyDescent="0.25">
      <c r="A14" s="6">
        <v>1998</v>
      </c>
      <c r="B14" s="7">
        <v>2419.7125422554609</v>
      </c>
      <c r="C14" s="7">
        <v>185.2874577445391</v>
      </c>
      <c r="D14" s="7">
        <v>2605</v>
      </c>
      <c r="E14" s="7">
        <v>0</v>
      </c>
      <c r="F14" s="7">
        <v>0.81622705259992301</v>
      </c>
      <c r="G14" s="7">
        <v>0.81622705259992301</v>
      </c>
      <c r="H14" s="7">
        <v>2604.1837729474</v>
      </c>
      <c r="I14" s="9">
        <v>42.550414336396443</v>
      </c>
    </row>
    <row r="15" spans="1:11" ht="13.5" thickBot="1" x14ac:dyDescent="0.25">
      <c r="A15" s="6">
        <v>1999</v>
      </c>
      <c r="B15" s="7">
        <v>2562.7610119855694</v>
      </c>
      <c r="C15" s="7">
        <v>196.23898801443056</v>
      </c>
      <c r="D15" s="7">
        <v>2759</v>
      </c>
      <c r="E15" s="7">
        <v>0</v>
      </c>
      <c r="F15" s="7">
        <v>0.89432772407392402</v>
      </c>
      <c r="G15" s="7">
        <v>0.89432772407392402</v>
      </c>
      <c r="H15" s="7">
        <v>2758.1056722759263</v>
      </c>
      <c r="I15" s="9">
        <v>41.07139346861517</v>
      </c>
    </row>
    <row r="16" spans="1:11" ht="13.5" thickBot="1" x14ac:dyDescent="0.25">
      <c r="A16" s="6">
        <v>2000</v>
      </c>
      <c r="B16" s="7">
        <v>2496.8240106879816</v>
      </c>
      <c r="C16" s="7">
        <v>191.17598931201792</v>
      </c>
      <c r="D16" s="7">
        <v>2687.9999999999995</v>
      </c>
      <c r="E16" s="7">
        <v>0</v>
      </c>
      <c r="F16" s="7">
        <v>1.0539152308331841</v>
      </c>
      <c r="G16" s="7">
        <v>1.0539152308331841</v>
      </c>
      <c r="H16" s="7">
        <v>2686.9460847691662</v>
      </c>
      <c r="I16" s="9">
        <v>43.150047698707105</v>
      </c>
    </row>
    <row r="17" spans="1:9" ht="13.5" thickBot="1" x14ac:dyDescent="0.25">
      <c r="A17" s="6">
        <v>2001</v>
      </c>
      <c r="B17" s="7">
        <v>2308.3043207857199</v>
      </c>
      <c r="C17" s="7">
        <v>176.69567930427957</v>
      </c>
      <c r="D17" s="7">
        <v>2485.0000000899995</v>
      </c>
      <c r="E17" s="7">
        <v>0</v>
      </c>
      <c r="F17" s="7">
        <v>1.572214985724856</v>
      </c>
      <c r="G17" s="7">
        <v>1.572214985724856</v>
      </c>
      <c r="H17" s="7">
        <v>2483.4277851042748</v>
      </c>
      <c r="I17" s="9">
        <v>45.527413676304626</v>
      </c>
    </row>
    <row r="18" spans="1:9" ht="13.5" thickBot="1" x14ac:dyDescent="0.25">
      <c r="A18" s="6">
        <v>2002</v>
      </c>
      <c r="B18" s="7">
        <v>2581.4317180512862</v>
      </c>
      <c r="C18" s="7">
        <v>197.5682823708139</v>
      </c>
      <c r="D18" s="7">
        <v>2779.0000004221001</v>
      </c>
      <c r="E18" s="7">
        <v>0</v>
      </c>
      <c r="F18" s="7">
        <v>2.2113215654676011</v>
      </c>
      <c r="G18" s="7">
        <v>2.2113215654676011</v>
      </c>
      <c r="H18" s="7">
        <v>2776.7886788566325</v>
      </c>
      <c r="I18" s="9">
        <v>41.443836435263769</v>
      </c>
    </row>
    <row r="19" spans="1:9" ht="13.5" thickBot="1" x14ac:dyDescent="0.25">
      <c r="A19" s="6">
        <v>2003</v>
      </c>
      <c r="B19" s="7">
        <v>2609.3117561505346</v>
      </c>
      <c r="C19" s="7">
        <v>199.68644824084458</v>
      </c>
      <c r="D19" s="7">
        <v>2808.9982043913792</v>
      </c>
      <c r="E19" s="7">
        <v>0</v>
      </c>
      <c r="F19" s="7">
        <v>2.439063711312929</v>
      </c>
      <c r="G19" s="7">
        <v>2.439063711312929</v>
      </c>
      <c r="H19" s="7">
        <v>2806.5591406800663</v>
      </c>
      <c r="I19" s="9">
        <v>42.942113335355444</v>
      </c>
    </row>
    <row r="20" spans="1:9" ht="13.5" thickBot="1" x14ac:dyDescent="0.25">
      <c r="A20" s="6">
        <v>2004</v>
      </c>
      <c r="B20" s="7">
        <v>2482.0931631274166</v>
      </c>
      <c r="C20" s="7">
        <v>189.90505931004873</v>
      </c>
      <c r="D20" s="7">
        <v>2671.9982224374653</v>
      </c>
      <c r="E20" s="7">
        <v>0</v>
      </c>
      <c r="F20" s="7">
        <v>2.9148431528894609</v>
      </c>
      <c r="G20" s="7">
        <v>2.9148431528894609</v>
      </c>
      <c r="H20" s="7">
        <v>2669.083379284576</v>
      </c>
      <c r="I20" s="9">
        <v>46.178659124396738</v>
      </c>
    </row>
    <row r="21" spans="1:9" ht="13.5" thickBot="1" x14ac:dyDescent="0.25">
      <c r="A21" s="6">
        <v>2005</v>
      </c>
      <c r="B21" s="7">
        <v>2748.7013492782748</v>
      </c>
      <c r="C21" s="7">
        <v>210.29689093481511</v>
      </c>
      <c r="D21" s="7">
        <v>2958.99824021309</v>
      </c>
      <c r="E21" s="7">
        <v>0</v>
      </c>
      <c r="F21" s="7">
        <v>3.3111281971382098</v>
      </c>
      <c r="G21" s="7">
        <v>3.3111281971382098</v>
      </c>
      <c r="H21" s="7">
        <v>2955.6871120159517</v>
      </c>
      <c r="I21" s="9">
        <v>43.245932961856738</v>
      </c>
    </row>
    <row r="22" spans="1:9" ht="13.5" thickBot="1" x14ac:dyDescent="0.25">
      <c r="A22" s="6">
        <v>2006</v>
      </c>
      <c r="B22" s="7">
        <v>3047.0027232162679</v>
      </c>
      <c r="C22" s="7">
        <v>233.12041444767601</v>
      </c>
      <c r="D22" s="7">
        <v>3280.1231376639439</v>
      </c>
      <c r="E22" s="7">
        <v>0.21025756332831458</v>
      </c>
      <c r="F22" s="7">
        <v>3.4450185553407415</v>
      </c>
      <c r="G22" s="7">
        <v>3.6552761186690561</v>
      </c>
      <c r="H22" s="7">
        <v>3276.4678615452749</v>
      </c>
      <c r="I22" s="9">
        <v>39.829126740350986</v>
      </c>
    </row>
    <row r="23" spans="1:9" ht="13.5" thickBot="1" x14ac:dyDescent="0.25">
      <c r="A23" s="6">
        <v>2007</v>
      </c>
      <c r="B23" s="7">
        <v>2878.8421527218607</v>
      </c>
      <c r="C23" s="7">
        <v>220.24404236544387</v>
      </c>
      <c r="D23" s="7">
        <v>3099.0861950873045</v>
      </c>
      <c r="E23" s="7">
        <v>0.11147000000000018</v>
      </c>
      <c r="F23" s="7">
        <v>3.4820878727252285</v>
      </c>
      <c r="G23" s="7">
        <v>3.5935578727252286</v>
      </c>
      <c r="H23" s="7">
        <v>3095.4926372145792</v>
      </c>
      <c r="I23" s="9">
        <v>42.597597822936251</v>
      </c>
    </row>
    <row r="24" spans="1:9" ht="13.5" thickBot="1" x14ac:dyDescent="0.25">
      <c r="A24" s="6">
        <v>2008</v>
      </c>
      <c r="B24" s="7">
        <v>2866.8232850461227</v>
      </c>
      <c r="C24" s="7">
        <v>219.23100729030966</v>
      </c>
      <c r="D24" s="7">
        <v>3086.0542923364324</v>
      </c>
      <c r="E24" s="7">
        <v>7.099999999999973E-2</v>
      </c>
      <c r="F24" s="7">
        <v>4.7286911778438778</v>
      </c>
      <c r="G24" s="7">
        <v>4.7996911778438776</v>
      </c>
      <c r="H24" s="7">
        <v>3081.2546011585887</v>
      </c>
      <c r="I24" s="9">
        <v>43.12922892079478</v>
      </c>
    </row>
    <row r="25" spans="1:9" ht="13.5" thickBot="1" x14ac:dyDescent="0.25">
      <c r="A25" s="6">
        <v>2009</v>
      </c>
      <c r="B25" s="7">
        <v>2645.948354421665</v>
      </c>
      <c r="C25" s="7">
        <v>202.1121149914029</v>
      </c>
      <c r="D25" s="7">
        <v>2848.0604694130679</v>
      </c>
      <c r="E25" s="7">
        <v>0.12996617922361775</v>
      </c>
      <c r="F25" s="7">
        <v>7.2790280413621486</v>
      </c>
      <c r="G25" s="7">
        <v>7.4089942205857664</v>
      </c>
      <c r="H25" s="7">
        <v>2840.6514751924824</v>
      </c>
      <c r="I25" s="9">
        <v>45.785363359860298</v>
      </c>
    </row>
    <row r="26" spans="1:9" ht="13.5" thickBot="1" x14ac:dyDescent="0.25">
      <c r="A26" s="6">
        <v>2010</v>
      </c>
      <c r="B26" s="7">
        <v>2778.4209155993576</v>
      </c>
      <c r="C26" s="7">
        <v>211.67541071958021</v>
      </c>
      <c r="D26" s="7">
        <v>2990.0963263189378</v>
      </c>
      <c r="E26" s="7">
        <v>0.17617756332831469</v>
      </c>
      <c r="F26" s="7">
        <v>14.858175117225475</v>
      </c>
      <c r="G26" s="7">
        <v>15.034352680553789</v>
      </c>
      <c r="H26" s="7">
        <v>2975.0619736383842</v>
      </c>
      <c r="I26" s="9">
        <v>42.023152614867598</v>
      </c>
    </row>
    <row r="27" spans="1:9" ht="13.5" thickBot="1" x14ac:dyDescent="0.25">
      <c r="A27" s="6">
        <v>2011</v>
      </c>
      <c r="B27" s="7">
        <v>2657.4849855543921</v>
      </c>
      <c r="C27" s="7">
        <v>202.06576258591849</v>
      </c>
      <c r="D27" s="7">
        <v>2859.5507481403106</v>
      </c>
      <c r="E27" s="7">
        <v>0.16395477425748339</v>
      </c>
      <c r="F27" s="7">
        <v>19.386793366053222</v>
      </c>
      <c r="G27" s="7">
        <v>19.550748140310706</v>
      </c>
      <c r="H27" s="7">
        <v>2840</v>
      </c>
      <c r="I27" s="9">
        <v>44.731170060196796</v>
      </c>
    </row>
    <row r="28" spans="1:9" ht="13.5" thickBot="1" x14ac:dyDescent="0.25">
      <c r="A28" s="6">
        <v>2012</v>
      </c>
      <c r="B28" s="7">
        <v>2766.8020960330882</v>
      </c>
      <c r="C28" s="7">
        <v>210.10570313951303</v>
      </c>
      <c r="D28" s="7">
        <v>2976.9077991726012</v>
      </c>
      <c r="E28" s="7">
        <v>0.16807374020953603</v>
      </c>
      <c r="F28" s="7">
        <v>23.739725432392699</v>
      </c>
      <c r="G28" s="7">
        <v>23.907799172602235</v>
      </c>
      <c r="H28" s="7">
        <v>2952.9999999999991</v>
      </c>
      <c r="I28" s="9">
        <v>43.268222027224098</v>
      </c>
    </row>
    <row r="29" spans="1:9" ht="13.5" thickBot="1" x14ac:dyDescent="0.25">
      <c r="A29" s="6">
        <v>2013</v>
      </c>
      <c r="B29" s="7">
        <v>2792.0159615348825</v>
      </c>
      <c r="C29" s="7">
        <v>213.45440577987711</v>
      </c>
      <c r="D29" s="7">
        <v>3005.4703673147596</v>
      </c>
      <c r="E29" s="7">
        <v>0.17857596615409932</v>
      </c>
      <c r="F29" s="7">
        <v>25.579928178068794</v>
      </c>
      <c r="G29" s="7">
        <v>25.758504144222893</v>
      </c>
      <c r="H29" s="7">
        <v>2979.7118631705366</v>
      </c>
      <c r="I29" s="9">
        <v>42.665673724933121</v>
      </c>
    </row>
    <row r="30" spans="1:9" ht="13.5" thickBot="1" x14ac:dyDescent="0.25">
      <c r="A30" s="6">
        <v>2014</v>
      </c>
      <c r="B30" s="7">
        <v>2715.7532305278201</v>
      </c>
      <c r="C30" s="7">
        <v>207.57754041003366</v>
      </c>
      <c r="D30" s="7">
        <v>2923.3307709378537</v>
      </c>
      <c r="E30" s="7">
        <v>0.17868447053552572</v>
      </c>
      <c r="F30" s="7">
        <v>27.766103357304235</v>
      </c>
      <c r="G30" s="7">
        <v>27.944787827839761</v>
      </c>
      <c r="H30" s="7">
        <v>2895.385983110014</v>
      </c>
      <c r="I30" s="9">
        <v>44.216122176190161</v>
      </c>
    </row>
    <row r="31" spans="1:9" ht="13.5" thickBot="1" x14ac:dyDescent="0.25">
      <c r="A31" s="6">
        <v>2015</v>
      </c>
      <c r="B31" s="7">
        <v>2754.3526572134538</v>
      </c>
      <c r="C31" s="7">
        <v>210.48714251690316</v>
      </c>
      <c r="D31" s="7">
        <v>2964.8397997303568</v>
      </c>
      <c r="E31" s="7">
        <v>1.4367197115642405</v>
      </c>
      <c r="F31" s="7">
        <v>29.439314776385007</v>
      </c>
      <c r="G31" s="7">
        <v>30.876034487949248</v>
      </c>
      <c r="H31" s="7">
        <v>2933.9637652424076</v>
      </c>
      <c r="I31" s="9">
        <v>44.687966763399515</v>
      </c>
    </row>
    <row r="32" spans="1:9" ht="13.5" thickBot="1" x14ac:dyDescent="0.25">
      <c r="A32" s="6">
        <v>2016</v>
      </c>
      <c r="B32" s="7">
        <v>2788.9199519540448</v>
      </c>
      <c r="C32" s="7">
        <v>213.09819008176305</v>
      </c>
      <c r="D32" s="7">
        <v>3002.0181420358076</v>
      </c>
      <c r="E32" s="7">
        <v>1.4369212166895089</v>
      </c>
      <c r="F32" s="7">
        <v>31.729113486265813</v>
      </c>
      <c r="G32" s="7">
        <v>33.166034702955322</v>
      </c>
      <c r="H32" s="7">
        <v>2968.8521073328525</v>
      </c>
      <c r="I32" s="9">
        <v>44.581989498477867</v>
      </c>
    </row>
    <row r="33" spans="1:9" ht="13.5" thickBot="1" x14ac:dyDescent="0.25">
      <c r="A33" s="6">
        <v>2017</v>
      </c>
      <c r="B33" s="7">
        <v>2821.9708288364732</v>
      </c>
      <c r="C33" s="7">
        <v>215.62118284770023</v>
      </c>
      <c r="D33" s="7">
        <v>3037.5920116841735</v>
      </c>
      <c r="E33" s="7">
        <v>1.4371043572335083</v>
      </c>
      <c r="F33" s="7">
        <v>32.27048413642413</v>
      </c>
      <c r="G33" s="7">
        <v>33.707588493657639</v>
      </c>
      <c r="H33" s="7">
        <v>3003.8844231905159</v>
      </c>
      <c r="I33" s="9">
        <v>44.894383651044286</v>
      </c>
    </row>
    <row r="34" spans="1:9" ht="13.5" thickBot="1" x14ac:dyDescent="0.25">
      <c r="A34" s="6">
        <v>2018</v>
      </c>
      <c r="B34" s="7">
        <v>2877.4918250653104</v>
      </c>
      <c r="C34" s="7">
        <v>219.86091505374191</v>
      </c>
      <c r="D34" s="7">
        <v>3097.3527401190522</v>
      </c>
      <c r="E34" s="7">
        <v>1.4373160542871943</v>
      </c>
      <c r="F34" s="7">
        <v>33.090037958747438</v>
      </c>
      <c r="G34" s="7">
        <v>34.527354013034632</v>
      </c>
      <c r="H34" s="7">
        <v>3062.8253861060175</v>
      </c>
      <c r="I34" s="9">
        <v>44.786845457898373</v>
      </c>
    </row>
    <row r="35" spans="1:9" ht="13.5" thickBot="1" x14ac:dyDescent="0.25">
      <c r="A35" s="6">
        <v>2019</v>
      </c>
      <c r="B35" s="7">
        <v>2919.5844536640393</v>
      </c>
      <c r="C35" s="7">
        <v>223.06701856896029</v>
      </c>
      <c r="D35" s="7">
        <v>3142.6514722329994</v>
      </c>
      <c r="E35" s="7">
        <v>1.4375455894639018</v>
      </c>
      <c r="F35" s="7">
        <v>34.221632990282949</v>
      </c>
      <c r="G35" s="7">
        <v>35.65917857974685</v>
      </c>
      <c r="H35" s="7">
        <v>3106.9922936532525</v>
      </c>
      <c r="I35" s="9">
        <v>44.759486981948712</v>
      </c>
    </row>
    <row r="36" spans="1:9" ht="13.5" thickBot="1" x14ac:dyDescent="0.25">
      <c r="A36" s="6">
        <v>2020</v>
      </c>
      <c r="B36" s="7">
        <v>2967.9452692390792</v>
      </c>
      <c r="C36" s="7">
        <v>226.73368774100049</v>
      </c>
      <c r="D36" s="7">
        <v>3194.6789569800794</v>
      </c>
      <c r="E36" s="7">
        <v>1.4377891219050198</v>
      </c>
      <c r="F36" s="7">
        <v>36.571247056283589</v>
      </c>
      <c r="G36" s="7">
        <v>38.009036178188609</v>
      </c>
      <c r="H36" s="7">
        <v>3156.6699208018908</v>
      </c>
      <c r="I36" s="9">
        <v>44.690690954335246</v>
      </c>
    </row>
    <row r="37" spans="1:9" ht="13.5" thickBot="1" x14ac:dyDescent="0.25">
      <c r="A37" s="6">
        <v>2021</v>
      </c>
      <c r="B37" s="7">
        <v>3016.1365674415379</v>
      </c>
      <c r="C37" s="7">
        <v>230.37625684034182</v>
      </c>
      <c r="D37" s="7">
        <v>3246.5128242818796</v>
      </c>
      <c r="E37" s="7">
        <v>1.4380303549535469</v>
      </c>
      <c r="F37" s="7">
        <v>39.612397686481472</v>
      </c>
      <c r="G37" s="7">
        <v>41.050428041435019</v>
      </c>
      <c r="H37" s="7">
        <v>3205.4623962404444</v>
      </c>
      <c r="I37" s="9">
        <v>44.617092397483198</v>
      </c>
    </row>
    <row r="38" spans="1:9" ht="13.5" thickBot="1" x14ac:dyDescent="0.25">
      <c r="A38" s="6">
        <v>2022</v>
      </c>
      <c r="B38" s="7">
        <v>3041.0850602095043</v>
      </c>
      <c r="C38" s="7">
        <v>232.22575619046887</v>
      </c>
      <c r="D38" s="7">
        <v>3273.3108163999732</v>
      </c>
      <c r="E38" s="7">
        <v>1.4382418017264698</v>
      </c>
      <c r="F38" s="7">
        <v>43.441908817239074</v>
      </c>
      <c r="G38" s="7">
        <v>44.880150618965544</v>
      </c>
      <c r="H38" s="7">
        <v>3228.4306657810075</v>
      </c>
      <c r="I38" s="9">
        <v>44.877709227228372</v>
      </c>
    </row>
    <row r="39" spans="1:9" ht="13.5" thickBot="1" x14ac:dyDescent="0.25">
      <c r="A39" s="6">
        <v>2023</v>
      </c>
      <c r="B39" s="7">
        <v>3086.4772532439033</v>
      </c>
      <c r="C39" s="7">
        <v>235.62626178070477</v>
      </c>
      <c r="D39" s="7">
        <v>3322.103515024608</v>
      </c>
      <c r="E39" s="7">
        <v>1.4384423112573543</v>
      </c>
      <c r="F39" s="7">
        <v>48.20350234060291</v>
      </c>
      <c r="G39" s="7">
        <v>49.641944651860264</v>
      </c>
      <c r="H39" s="7">
        <v>3272.4615703727477</v>
      </c>
      <c r="I39" s="9">
        <v>44.784527042613909</v>
      </c>
    </row>
    <row r="40" spans="1:9" ht="13.5" thickBot="1" x14ac:dyDescent="0.25">
      <c r="A40" s="6">
        <v>2024</v>
      </c>
      <c r="B40" s="7">
        <v>3129.4344333666681</v>
      </c>
      <c r="C40" s="7">
        <v>238.82397480699888</v>
      </c>
      <c r="D40" s="7">
        <v>3368.2584081736668</v>
      </c>
      <c r="E40" s="7">
        <v>1.4386250015637643</v>
      </c>
      <c r="F40" s="7">
        <v>53.977404963790882</v>
      </c>
      <c r="G40" s="7">
        <v>55.416029965354646</v>
      </c>
      <c r="H40" s="7">
        <v>3312.8423782083128</v>
      </c>
      <c r="I40" s="9">
        <v>44.691761130911537</v>
      </c>
    </row>
    <row r="41" spans="1:9" ht="13.5" thickBot="1" x14ac:dyDescent="0.25">
      <c r="A41" s="6">
        <v>2025</v>
      </c>
      <c r="B41" s="7">
        <v>3170.2142586420623</v>
      </c>
      <c r="C41" s="7">
        <v>241.84108728491273</v>
      </c>
      <c r="D41" s="7">
        <v>3412.055345926975</v>
      </c>
      <c r="E41" s="7">
        <v>1.4387678978658585</v>
      </c>
      <c r="F41" s="7">
        <v>60.610872827600616</v>
      </c>
      <c r="G41" s="7">
        <v>62.049640725466475</v>
      </c>
      <c r="H41" s="7">
        <v>3350.0057052015086</v>
      </c>
      <c r="I41" s="9">
        <v>44.582631078356883</v>
      </c>
    </row>
    <row r="42" spans="1:9" ht="13.5" thickBot="1" x14ac:dyDescent="0.25">
      <c r="A42" s="6">
        <v>2026</v>
      </c>
      <c r="B42" s="7">
        <v>3211.4491113484723</v>
      </c>
      <c r="C42" s="7">
        <v>244.87181162157424</v>
      </c>
      <c r="D42" s="7">
        <v>3456.3209229700465</v>
      </c>
      <c r="E42" s="7">
        <v>1.4388899149000736</v>
      </c>
      <c r="F42" s="7">
        <v>68.566032700333224</v>
      </c>
      <c r="G42" s="7">
        <v>70.004922615233298</v>
      </c>
      <c r="H42" s="7">
        <v>3386.3160003548132</v>
      </c>
      <c r="I42" s="9">
        <v>44.439862066858367</v>
      </c>
    </row>
    <row r="43" spans="1:9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</row>
    <row r="44" spans="1:9" ht="14.1" customHeight="1" x14ac:dyDescent="0.2">
      <c r="A44" s="20" t="s">
        <v>45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4"/>
    </row>
    <row r="46" spans="1:9" ht="15.75" x14ac:dyDescent="0.25">
      <c r="A46" s="19" t="s">
        <v>25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2">
      <c r="A47" s="8" t="s">
        <v>26</v>
      </c>
      <c r="B47" s="12">
        <f>EXP((LN(B16/B6)/10))-1</f>
        <v>2.0517763092569474E-2</v>
      </c>
      <c r="C47" s="12">
        <f t="shared" ref="C47:I47" si="0">EXP((LN(C16/C6)/10))-1</f>
        <v>2.0474678615717945E-2</v>
      </c>
      <c r="D47" s="12">
        <f t="shared" si="0"/>
        <v>2.0514698176538282E-2</v>
      </c>
      <c r="E47" s="13" t="s">
        <v>61</v>
      </c>
      <c r="F47" s="13" t="s">
        <v>61</v>
      </c>
      <c r="G47" s="13" t="s">
        <v>61</v>
      </c>
      <c r="H47" s="12">
        <f t="shared" si="0"/>
        <v>2.0474678615717945E-2</v>
      </c>
      <c r="I47" s="12">
        <f t="shared" si="0"/>
        <v>-6.9539413984637255E-3</v>
      </c>
    </row>
    <row r="48" spans="1:9" x14ac:dyDescent="0.2">
      <c r="A48" s="8" t="s">
        <v>46</v>
      </c>
      <c r="B48" s="12">
        <f>EXP((LN(B29/B16)/13))-1</f>
        <v>8.6327703084401186E-3</v>
      </c>
      <c r="C48" s="12">
        <f t="shared" ref="C48:I48" si="1">EXP((LN(C29/C16)/13))-1</f>
        <v>8.5151912755057069E-3</v>
      </c>
      <c r="D48" s="12">
        <f t="shared" si="1"/>
        <v>8.6244132811936769E-3</v>
      </c>
      <c r="E48" s="13" t="s">
        <v>61</v>
      </c>
      <c r="F48" s="12">
        <f t="shared" si="1"/>
        <v>0.27804358450097033</v>
      </c>
      <c r="G48" s="12">
        <f t="shared" si="1"/>
        <v>0.27872770196140451</v>
      </c>
      <c r="H48" s="12">
        <f t="shared" si="1"/>
        <v>7.987216778137407E-3</v>
      </c>
      <c r="I48" s="12">
        <f t="shared" si="1"/>
        <v>-8.6799384722424655E-4</v>
      </c>
    </row>
    <row r="49" spans="1:9" x14ac:dyDescent="0.2">
      <c r="A49" s="8" t="s">
        <v>47</v>
      </c>
      <c r="B49" s="12">
        <f>EXP((LN(B31/B29)/2))-1</f>
        <v>-6.767723570891726E-3</v>
      </c>
      <c r="C49" s="12">
        <f t="shared" ref="C49:I49" si="2">EXP((LN(C31/C29)/2))-1</f>
        <v>-6.974903268712862E-3</v>
      </c>
      <c r="D49" s="12">
        <f t="shared" si="2"/>
        <v>-6.7824364540959303E-3</v>
      </c>
      <c r="E49" s="12">
        <f t="shared" si="2"/>
        <v>1.8364460063187806</v>
      </c>
      <c r="F49" s="12">
        <f t="shared" si="2"/>
        <v>7.278869486712769E-2</v>
      </c>
      <c r="G49" s="12">
        <f t="shared" si="2"/>
        <v>9.4839453518151373E-2</v>
      </c>
      <c r="H49" s="12">
        <f t="shared" si="2"/>
        <v>-7.706291069940252E-3</v>
      </c>
      <c r="I49" s="12">
        <f t="shared" si="2"/>
        <v>2.3424934302752165E-2</v>
      </c>
    </row>
    <row r="50" spans="1:9" x14ac:dyDescent="0.2">
      <c r="A50" s="8" t="s">
        <v>63</v>
      </c>
      <c r="B50" s="12">
        <f>EXP((LN(B42/B29)/13))-1</f>
        <v>1.0824190689099122E-2</v>
      </c>
      <c r="C50" s="12">
        <f t="shared" ref="C50:I50" si="3">EXP((LN(C42/C29)/13))-1</f>
        <v>1.0618410312003501E-2</v>
      </c>
      <c r="D50" s="12">
        <f t="shared" si="3"/>
        <v>1.0809592336064044E-2</v>
      </c>
      <c r="E50" s="12">
        <f t="shared" si="3"/>
        <v>0.17410798887142276</v>
      </c>
      <c r="F50" s="12">
        <f t="shared" si="3"/>
        <v>7.8795702556470726E-2</v>
      </c>
      <c r="G50" s="12">
        <f t="shared" si="3"/>
        <v>7.9942445614287427E-2</v>
      </c>
      <c r="H50" s="12">
        <f t="shared" si="3"/>
        <v>9.8882611951522925E-3</v>
      </c>
      <c r="I50" s="12">
        <f t="shared" si="3"/>
        <v>3.1389283083440578E-3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74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48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</row>
    <row r="6" spans="1:11" ht="13.5" thickBot="1" x14ac:dyDescent="0.25">
      <c r="A6" s="6">
        <v>2013</v>
      </c>
      <c r="B6" s="7">
        <v>2979.7118631705366</v>
      </c>
      <c r="C6" s="10">
        <v>1.044</v>
      </c>
      <c r="D6" s="7">
        <v>3110.8191851500405</v>
      </c>
      <c r="E6" s="10">
        <v>1.095</v>
      </c>
      <c r="F6" s="7">
        <v>3262.7844901717376</v>
      </c>
      <c r="G6" s="10">
        <v>1.1419999999999999</v>
      </c>
      <c r="H6" s="7">
        <v>3402.8309477407524</v>
      </c>
    </row>
    <row r="7" spans="1:11" ht="13.5" thickBot="1" x14ac:dyDescent="0.25">
      <c r="A7" s="6">
        <v>2014</v>
      </c>
      <c r="B7" s="7">
        <v>2895.385983110014</v>
      </c>
      <c r="C7" s="10">
        <v>1.044</v>
      </c>
      <c r="D7" s="7">
        <v>3022.7829663668549</v>
      </c>
      <c r="E7" s="10">
        <v>1.095</v>
      </c>
      <c r="F7" s="7">
        <v>3170.4476515054653</v>
      </c>
      <c r="G7" s="10">
        <v>1.1419999999999999</v>
      </c>
      <c r="H7" s="7">
        <v>3306.5307927116355</v>
      </c>
    </row>
    <row r="8" spans="1:11" ht="13.5" thickBot="1" x14ac:dyDescent="0.25">
      <c r="A8" s="6">
        <v>2015</v>
      </c>
      <c r="B8" s="7">
        <v>2933.9637652424076</v>
      </c>
      <c r="C8" s="10">
        <v>1.044</v>
      </c>
      <c r="D8" s="7">
        <v>3063.0581709130738</v>
      </c>
      <c r="E8" s="10">
        <v>1.095</v>
      </c>
      <c r="F8" s="7">
        <v>3212.6903229404361</v>
      </c>
      <c r="G8" s="10">
        <v>1.1419999999999999</v>
      </c>
      <c r="H8" s="7">
        <v>3350.5866199068291</v>
      </c>
    </row>
    <row r="9" spans="1:11" ht="13.5" thickBot="1" x14ac:dyDescent="0.25">
      <c r="A9" s="6">
        <v>2016</v>
      </c>
      <c r="B9" s="7">
        <v>2968.8521073328525</v>
      </c>
      <c r="C9" s="10">
        <v>1.044</v>
      </c>
      <c r="D9" s="7">
        <v>3099.4816000554979</v>
      </c>
      <c r="E9" s="10">
        <v>1.095</v>
      </c>
      <c r="F9" s="7">
        <v>3250.8930575294735</v>
      </c>
      <c r="G9" s="10">
        <v>1.1419999999999999</v>
      </c>
      <c r="H9" s="7">
        <v>3390.4291065741172</v>
      </c>
    </row>
    <row r="10" spans="1:11" ht="13.5" thickBot="1" x14ac:dyDescent="0.25">
      <c r="A10" s="6">
        <v>2017</v>
      </c>
      <c r="B10" s="7">
        <v>3003.8844231905159</v>
      </c>
      <c r="C10" s="10">
        <v>1.044</v>
      </c>
      <c r="D10" s="7">
        <v>3136.0553378108989</v>
      </c>
      <c r="E10" s="10">
        <v>1.095</v>
      </c>
      <c r="F10" s="7">
        <v>3289.2534433936148</v>
      </c>
      <c r="G10" s="10">
        <v>1.1419999999999999</v>
      </c>
      <c r="H10" s="7">
        <v>3430.4360112835689</v>
      </c>
    </row>
    <row r="11" spans="1:11" ht="13.5" thickBot="1" x14ac:dyDescent="0.25">
      <c r="A11" s="6">
        <v>2018</v>
      </c>
      <c r="B11" s="7">
        <v>3062.8253861060175</v>
      </c>
      <c r="C11" s="10">
        <v>1.044</v>
      </c>
      <c r="D11" s="7">
        <v>3197.5897030946826</v>
      </c>
      <c r="E11" s="10">
        <v>1.095</v>
      </c>
      <c r="F11" s="7">
        <v>3353.7937977860893</v>
      </c>
      <c r="G11" s="10">
        <v>1.1419999999999999</v>
      </c>
      <c r="H11" s="7">
        <v>3497.7465909330717</v>
      </c>
    </row>
    <row r="12" spans="1:11" ht="13.5" thickBot="1" x14ac:dyDescent="0.25">
      <c r="A12" s="6">
        <v>2019</v>
      </c>
      <c r="B12" s="7">
        <v>3106.9922936532525</v>
      </c>
      <c r="C12" s="10">
        <v>1.044</v>
      </c>
      <c r="D12" s="7">
        <v>3243.6999545739959</v>
      </c>
      <c r="E12" s="10">
        <v>1.095</v>
      </c>
      <c r="F12" s="7">
        <v>3402.1565615503114</v>
      </c>
      <c r="G12" s="10">
        <v>1.1419999999999999</v>
      </c>
      <c r="H12" s="7">
        <v>3548.185199352014</v>
      </c>
    </row>
    <row r="13" spans="1:11" ht="13.5" thickBot="1" x14ac:dyDescent="0.25">
      <c r="A13" s="6">
        <v>2020</v>
      </c>
      <c r="B13" s="7">
        <v>3156.6699208018908</v>
      </c>
      <c r="C13" s="10">
        <v>1.044</v>
      </c>
      <c r="D13" s="7">
        <v>3295.5633973171743</v>
      </c>
      <c r="E13" s="10">
        <v>1.095</v>
      </c>
      <c r="F13" s="7">
        <v>3456.5535632780702</v>
      </c>
      <c r="G13" s="10">
        <v>1.1419999999999999</v>
      </c>
      <c r="H13" s="7">
        <v>3604.9170495557591</v>
      </c>
    </row>
    <row r="14" spans="1:11" ht="13.5" thickBot="1" x14ac:dyDescent="0.25">
      <c r="A14" s="6">
        <v>2021</v>
      </c>
      <c r="B14" s="7">
        <v>3205.4623962404444</v>
      </c>
      <c r="C14" s="10">
        <v>1.044</v>
      </c>
      <c r="D14" s="7">
        <v>3346.502741675024</v>
      </c>
      <c r="E14" s="10">
        <v>1.095</v>
      </c>
      <c r="F14" s="7">
        <v>3509.9813238832867</v>
      </c>
      <c r="G14" s="10">
        <v>1.1419999999999999</v>
      </c>
      <c r="H14" s="7">
        <v>3660.638056506587</v>
      </c>
    </row>
    <row r="15" spans="1:11" ht="13.5" thickBot="1" x14ac:dyDescent="0.25">
      <c r="A15" s="6">
        <v>2022</v>
      </c>
      <c r="B15" s="7">
        <v>3228.4306657810075</v>
      </c>
      <c r="C15" s="10">
        <v>1.044</v>
      </c>
      <c r="D15" s="7">
        <v>3370.4816150753718</v>
      </c>
      <c r="E15" s="10">
        <v>1.095</v>
      </c>
      <c r="F15" s="7">
        <v>3535.1315790302033</v>
      </c>
      <c r="G15" s="10">
        <v>1.1419999999999999</v>
      </c>
      <c r="H15" s="7">
        <v>3686.8678203219101</v>
      </c>
    </row>
    <row r="16" spans="1:11" ht="13.5" thickBot="1" x14ac:dyDescent="0.25">
      <c r="A16" s="6">
        <v>2023</v>
      </c>
      <c r="B16" s="7">
        <v>3272.4615703727477</v>
      </c>
      <c r="C16" s="10">
        <v>1.044</v>
      </c>
      <c r="D16" s="7">
        <v>3416.4498794691485</v>
      </c>
      <c r="E16" s="10">
        <v>1.095</v>
      </c>
      <c r="F16" s="7">
        <v>3583.3454195581585</v>
      </c>
      <c r="G16" s="10">
        <v>1.1419999999999999</v>
      </c>
      <c r="H16" s="7">
        <v>3737.1511133656777</v>
      </c>
    </row>
    <row r="17" spans="1:8" ht="13.5" thickBot="1" x14ac:dyDescent="0.25">
      <c r="A17" s="6">
        <v>2024</v>
      </c>
      <c r="B17" s="7">
        <v>3312.8423782083128</v>
      </c>
      <c r="C17" s="10">
        <v>1.044</v>
      </c>
      <c r="D17" s="7">
        <v>3458.6074428494785</v>
      </c>
      <c r="E17" s="10">
        <v>1.095</v>
      </c>
      <c r="F17" s="7">
        <v>3627.5624041381025</v>
      </c>
      <c r="G17" s="10">
        <v>1.1419999999999999</v>
      </c>
      <c r="H17" s="7">
        <v>3783.2659959138928</v>
      </c>
    </row>
    <row r="18" spans="1:8" ht="13.5" thickBot="1" x14ac:dyDescent="0.25">
      <c r="A18" s="6">
        <v>2025</v>
      </c>
      <c r="B18" s="7">
        <v>3350.0057052015086</v>
      </c>
      <c r="C18" s="10">
        <v>1.044</v>
      </c>
      <c r="D18" s="7">
        <v>3497.4059562303751</v>
      </c>
      <c r="E18" s="10">
        <v>1.095</v>
      </c>
      <c r="F18" s="7">
        <v>3668.2562471956517</v>
      </c>
      <c r="G18" s="10">
        <v>1.1419999999999999</v>
      </c>
      <c r="H18" s="7">
        <v>3825.7065153401227</v>
      </c>
    </row>
    <row r="19" spans="1:8" ht="14.1" customHeight="1" thickBot="1" x14ac:dyDescent="0.25">
      <c r="A19" s="6">
        <v>2026</v>
      </c>
      <c r="B19" s="7">
        <v>3386.3160003548132</v>
      </c>
      <c r="C19" s="10">
        <v>1.044</v>
      </c>
      <c r="D19" s="7">
        <v>3535.313904370425</v>
      </c>
      <c r="E19" s="10">
        <v>1.095</v>
      </c>
      <c r="F19" s="7">
        <v>3708.0160203885202</v>
      </c>
      <c r="G19" s="10">
        <v>1.1419999999999999</v>
      </c>
      <c r="H19" s="7">
        <v>3867.1728724051964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0" workbookViewId="0">
      <selection sqref="A1:H1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75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56</v>
      </c>
      <c r="B3" s="18"/>
      <c r="C3" s="18"/>
      <c r="D3" s="18"/>
      <c r="E3" s="18"/>
      <c r="F3" s="18"/>
      <c r="G3" s="18"/>
      <c r="H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1.1-Mid'!B6-'Form 1.1b-Mid'!B6</f>
        <v>0</v>
      </c>
      <c r="C6" s="7">
        <f>'Form 1.1-Mid'!D6-'Form 1.1b-Mid'!C6</f>
        <v>0</v>
      </c>
      <c r="D6" s="7">
        <f>'Form 1.1-Mid'!F6-'Form 1.1b-Mid'!D6</f>
        <v>0</v>
      </c>
      <c r="E6" s="7">
        <f>'Form 1.1-Mid'!G6-'Form 1.1b-Mid'!E6</f>
        <v>0</v>
      </c>
      <c r="F6" s="7">
        <f>'Form 1.1-Mid'!H6-'Form 1.1b-Mid'!F6</f>
        <v>0</v>
      </c>
      <c r="G6" s="7">
        <f>'Form 1.1-Mid'!I6-'Form 1.1b-Mid'!G6</f>
        <v>0</v>
      </c>
      <c r="H6" s="7">
        <f>SUM(B6:G6)</f>
        <v>0</v>
      </c>
    </row>
    <row r="7" spans="1:11" ht="13.5" thickBot="1" x14ac:dyDescent="0.25">
      <c r="A7" s="6">
        <v>1991</v>
      </c>
      <c r="B7" s="7">
        <f>'Form 1.1-Mid'!B7-'Form 1.1b-Mid'!B7</f>
        <v>0</v>
      </c>
      <c r="C7" s="7">
        <f>'Form 1.1-Mid'!D7-'Form 1.1b-Mid'!C7</f>
        <v>0</v>
      </c>
      <c r="D7" s="7">
        <f>'Form 1.1-Mid'!F7-'Form 1.1b-Mid'!D7</f>
        <v>0</v>
      </c>
      <c r="E7" s="7">
        <f>'Form 1.1-Mid'!G7-'Form 1.1b-Mid'!E7</f>
        <v>0</v>
      </c>
      <c r="F7" s="7">
        <f>'Form 1.1-Mid'!H7-'Form 1.1b-Mid'!F7</f>
        <v>0</v>
      </c>
      <c r="G7" s="7">
        <f>'Form 1.1-Mid'!I7-'Form 1.1b-Mid'!G7</f>
        <v>0</v>
      </c>
      <c r="H7" s="7">
        <f t="shared" ref="H7:H42" si="0">SUM(B7:G7)</f>
        <v>0</v>
      </c>
    </row>
    <row r="8" spans="1:11" ht="13.5" thickBot="1" x14ac:dyDescent="0.25">
      <c r="A8" s="6">
        <v>1992</v>
      </c>
      <c r="B8" s="7">
        <f>'Form 1.1-Mid'!B8-'Form 1.1b-Mid'!B8</f>
        <v>3.5484384998198948E-3</v>
      </c>
      <c r="C8" s="7">
        <f>'Form 1.1-Mid'!D8-'Form 1.1b-Mid'!C8</f>
        <v>8.279689832306758E-3</v>
      </c>
      <c r="D8" s="7">
        <f>'Form 1.1-Mid'!F8-'Form 1.1b-Mid'!D8</f>
        <v>1.6582747392703823E-3</v>
      </c>
      <c r="E8" s="7">
        <f>'Form 1.1-Mid'!G8-'Form 1.1b-Mid'!E8</f>
        <v>9.1109999999900992E-3</v>
      </c>
      <c r="F8" s="7">
        <f>'Form 1.1-Mid'!H8-'Form 1.1b-Mid'!F8</f>
        <v>0</v>
      </c>
      <c r="G8" s="7">
        <f>'Form 1.1-Mid'!I8-'Form 1.1b-Mid'!G8</f>
        <v>0</v>
      </c>
      <c r="H8" s="7">
        <f t="shared" si="0"/>
        <v>2.2597403071387134E-2</v>
      </c>
    </row>
    <row r="9" spans="1:11" ht="13.5" thickBot="1" x14ac:dyDescent="0.25">
      <c r="A9" s="6">
        <v>1993</v>
      </c>
      <c r="B9" s="7">
        <f>'Form 1.1-Mid'!B9-'Form 1.1b-Mid'!B9</f>
        <v>5.6511486191084259E-3</v>
      </c>
      <c r="C9" s="7">
        <f>'Form 1.1-Mid'!D9-'Form 1.1b-Mid'!C9</f>
        <v>1.318601344473791E-2</v>
      </c>
      <c r="D9" s="7">
        <f>'Form 1.1-Mid'!F9-'Form 1.1b-Mid'!D9</f>
        <v>7.3164005514172459E-3</v>
      </c>
      <c r="E9" s="7">
        <f>'Form 1.1-Mid'!G9-'Form 1.1b-Mid'!E9</f>
        <v>7.5179999999903657E-3</v>
      </c>
      <c r="F9" s="7">
        <f>'Form 1.1-Mid'!H9-'Form 1.1b-Mid'!F9</f>
        <v>0</v>
      </c>
      <c r="G9" s="7">
        <f>'Form 1.1-Mid'!I9-'Form 1.1b-Mid'!G9</f>
        <v>0</v>
      </c>
      <c r="H9" s="7">
        <f t="shared" si="0"/>
        <v>3.3671562615253947E-2</v>
      </c>
    </row>
    <row r="10" spans="1:11" ht="13.5" thickBot="1" x14ac:dyDescent="0.25">
      <c r="A10" s="6">
        <v>1994</v>
      </c>
      <c r="B10" s="7">
        <f>'Form 1.1-Mid'!B10-'Form 1.1b-Mid'!B10</f>
        <v>0.23964903218666223</v>
      </c>
      <c r="C10" s="7">
        <f>'Form 1.1-Mid'!D10-'Form 1.1b-Mid'!C10</f>
        <v>0.55918107510251502</v>
      </c>
      <c r="D10" s="7">
        <f>'Form 1.1-Mid'!F10-'Form 1.1b-Mid'!D10</f>
        <v>3.5515933445367409E-2</v>
      </c>
      <c r="E10" s="7">
        <f>'Form 1.1-Mid'!G10-'Form 1.1b-Mid'!E10</f>
        <v>4.6999999999997044E-3</v>
      </c>
      <c r="F10" s="7">
        <f>'Form 1.1-Mid'!H10-'Form 1.1b-Mid'!F10</f>
        <v>0</v>
      </c>
      <c r="G10" s="7">
        <f>'Form 1.1-Mid'!I10-'Form 1.1b-Mid'!G10</f>
        <v>0</v>
      </c>
      <c r="H10" s="7">
        <f t="shared" si="0"/>
        <v>0.83904604073454436</v>
      </c>
    </row>
    <row r="11" spans="1:11" ht="13.5" thickBot="1" x14ac:dyDescent="0.25">
      <c r="A11" s="6">
        <v>1995</v>
      </c>
      <c r="B11" s="7">
        <f>'Form 1.1-Mid'!B11-'Form 1.1b-Mid'!B11</f>
        <v>0.48382682489727813</v>
      </c>
      <c r="C11" s="7">
        <f>'Form 1.1-Mid'!D11-'Form 1.1b-Mid'!C11</f>
        <v>1.128929258093649</v>
      </c>
      <c r="D11" s="7">
        <f>'Form 1.1-Mid'!F11-'Form 1.1b-Mid'!D11</f>
        <v>3.1725308839440913E-3</v>
      </c>
      <c r="E11" s="7">
        <f>'Form 1.1-Mid'!G11-'Form 1.1b-Mid'!E11</f>
        <v>-6.3360000000045602E-3</v>
      </c>
      <c r="F11" s="7">
        <f>'Form 1.1-Mid'!H11-'Form 1.1b-Mid'!F11</f>
        <v>0</v>
      </c>
      <c r="G11" s="7">
        <f>'Form 1.1-Mid'!I11-'Form 1.1b-Mid'!G11</f>
        <v>0</v>
      </c>
      <c r="H11" s="7">
        <f t="shared" si="0"/>
        <v>1.6095926138748666</v>
      </c>
    </row>
    <row r="12" spans="1:11" ht="13.5" thickBot="1" x14ac:dyDescent="0.25">
      <c r="A12" s="6">
        <v>1996</v>
      </c>
      <c r="B12" s="7">
        <f>'Form 1.1-Mid'!B12-'Form 1.1b-Mid'!B12</f>
        <v>0.68276102522077053</v>
      </c>
      <c r="C12" s="7">
        <f>'Form 1.1-Mid'!D12-'Form 1.1b-Mid'!C12</f>
        <v>1.5931090588469488</v>
      </c>
      <c r="D12" s="7">
        <f>'Form 1.1-Mid'!F12-'Form 1.1b-Mid'!D12</f>
        <v>2.4732805248731893E-2</v>
      </c>
      <c r="E12" s="7">
        <f>'Form 1.1-Mid'!G12-'Form 1.1b-Mid'!E12</f>
        <v>-3.1240000000138934E-3</v>
      </c>
      <c r="F12" s="7">
        <f>'Form 1.1-Mid'!H12-'Form 1.1b-Mid'!F12</f>
        <v>0</v>
      </c>
      <c r="G12" s="7">
        <f>'Form 1.1-Mid'!I12-'Form 1.1b-Mid'!G12</f>
        <v>0</v>
      </c>
      <c r="H12" s="7">
        <f t="shared" si="0"/>
        <v>2.2974788893164373</v>
      </c>
    </row>
    <row r="13" spans="1:11" ht="13.5" thickBot="1" x14ac:dyDescent="0.25">
      <c r="A13" s="6">
        <v>1997</v>
      </c>
      <c r="B13" s="7">
        <f>'Form 1.1-Mid'!B13-'Form 1.1b-Mid'!B13</f>
        <v>0.85141849559840921</v>
      </c>
      <c r="C13" s="7">
        <f>'Form 1.1-Mid'!D13-'Form 1.1b-Mid'!C13</f>
        <v>1.9866431563946207</v>
      </c>
      <c r="D13" s="7">
        <f>'Form 1.1-Mid'!F13-'Form 1.1b-Mid'!D13</f>
        <v>-1.1664792210467567E-2</v>
      </c>
      <c r="E13" s="7">
        <f>'Form 1.1-Mid'!G13-'Form 1.1b-Mid'!E13</f>
        <v>1.820999999992523E-3</v>
      </c>
      <c r="F13" s="7">
        <f>'Form 1.1-Mid'!H13-'Form 1.1b-Mid'!F13</f>
        <v>0</v>
      </c>
      <c r="G13" s="7">
        <f>'Form 1.1-Mid'!I13-'Form 1.1b-Mid'!G13</f>
        <v>0</v>
      </c>
      <c r="H13" s="7">
        <f t="shared" si="0"/>
        <v>2.8282178597825549</v>
      </c>
    </row>
    <row r="14" spans="1:11" ht="13.5" thickBot="1" x14ac:dyDescent="0.25">
      <c r="A14" s="6">
        <v>1998</v>
      </c>
      <c r="B14" s="7">
        <f>'Form 1.1-Mid'!B14-'Form 1.1b-Mid'!B14</f>
        <v>0.94115421860533388</v>
      </c>
      <c r="C14" s="7">
        <f>'Form 1.1-Mid'!D14-'Form 1.1b-Mid'!C14</f>
        <v>2.1960265100783545</v>
      </c>
      <c r="D14" s="7">
        <f>'Form 1.1-Mid'!F14-'Form 1.1b-Mid'!D14</f>
        <v>4.7894186003532013E-3</v>
      </c>
      <c r="E14" s="7">
        <f>'Form 1.1-Mid'!G14-'Form 1.1b-Mid'!E14</f>
        <v>8.6799999996856059E-4</v>
      </c>
      <c r="F14" s="7">
        <f>'Form 1.1-Mid'!H14-'Form 1.1b-Mid'!F14</f>
        <v>0</v>
      </c>
      <c r="G14" s="7">
        <f>'Form 1.1-Mid'!I14-'Form 1.1b-Mid'!G14</f>
        <v>0</v>
      </c>
      <c r="H14" s="7">
        <f t="shared" si="0"/>
        <v>3.1428381472840101</v>
      </c>
    </row>
    <row r="15" spans="1:11" ht="13.5" thickBot="1" x14ac:dyDescent="0.25">
      <c r="A15" s="6">
        <v>1999</v>
      </c>
      <c r="B15" s="7">
        <f>'Form 1.1-Mid'!B15-'Form 1.1b-Mid'!B15</f>
        <v>1.0220916343960198</v>
      </c>
      <c r="C15" s="7">
        <f>'Form 1.1-Mid'!D15-'Form 1.1b-Mid'!C15</f>
        <v>2.3827857089086137</v>
      </c>
      <c r="D15" s="7">
        <f>'Form 1.1-Mid'!F15-'Form 1.1b-Mid'!D15</f>
        <v>-4.8064222344237351E-3</v>
      </c>
      <c r="E15" s="7">
        <f>'Form 1.1-Mid'!G15-'Form 1.1b-Mid'!E15</f>
        <v>1.6800000000216642E-4</v>
      </c>
      <c r="F15" s="7">
        <f>'Form 1.1-Mid'!H15-'Form 1.1b-Mid'!F15</f>
        <v>0</v>
      </c>
      <c r="G15" s="7">
        <f>'Form 1.1-Mid'!I15-'Form 1.1b-Mid'!G15</f>
        <v>0</v>
      </c>
      <c r="H15" s="7">
        <f t="shared" si="0"/>
        <v>3.400238921070212</v>
      </c>
    </row>
    <row r="16" spans="1:11" ht="13.5" thickBot="1" x14ac:dyDescent="0.25">
      <c r="A16" s="6">
        <v>2000</v>
      </c>
      <c r="B16" s="7">
        <f>'Form 1.1-Mid'!B16-'Form 1.1b-Mid'!B16</f>
        <v>1.17444535490813</v>
      </c>
      <c r="C16" s="7">
        <f>'Form 1.1-Mid'!D16-'Form 1.1b-Mid'!C16</f>
        <v>2.7377305348472873</v>
      </c>
      <c r="D16" s="7">
        <f>'Form 1.1-Mid'!F16-'Form 1.1b-Mid'!D16</f>
        <v>-1.2254539179821222E-3</v>
      </c>
      <c r="E16" s="7">
        <f>'Form 1.1-Mid'!G16-'Form 1.1b-Mid'!E16</f>
        <v>-4.7092063705633791E-3</v>
      </c>
      <c r="F16" s="7">
        <f>'Form 1.1-Mid'!H16-'Form 1.1b-Mid'!F16</f>
        <v>0</v>
      </c>
      <c r="G16" s="7">
        <f>'Form 1.1-Mid'!I16-'Form 1.1b-Mid'!G16</f>
        <v>0</v>
      </c>
      <c r="H16" s="7">
        <f t="shared" si="0"/>
        <v>3.9062412294668718</v>
      </c>
    </row>
    <row r="17" spans="1:8" ht="13.5" thickBot="1" x14ac:dyDescent="0.25">
      <c r="A17" s="6">
        <v>2001</v>
      </c>
      <c r="B17" s="7">
        <f>'Form 1.1-Mid'!B17-'Form 1.1b-Mid'!B17</f>
        <v>1.6278357143396534</v>
      </c>
      <c r="C17" s="7">
        <f>'Form 1.1-Mid'!D17-'Form 1.1b-Mid'!C17</f>
        <v>3.7934986813447722</v>
      </c>
      <c r="D17" s="7">
        <f>'Form 1.1-Mid'!F17-'Form 1.1b-Mid'!D17</f>
        <v>-1.0291290785062301E-2</v>
      </c>
      <c r="E17" s="7">
        <f>'Form 1.1-Mid'!G17-'Form 1.1b-Mid'!E17</f>
        <v>-8.1616861822624287E-3</v>
      </c>
      <c r="F17" s="7">
        <f>'Form 1.1-Mid'!H17-'Form 1.1b-Mid'!F17</f>
        <v>0</v>
      </c>
      <c r="G17" s="7">
        <f>'Form 1.1-Mid'!I17-'Form 1.1b-Mid'!G17</f>
        <v>0</v>
      </c>
      <c r="H17" s="7">
        <f t="shared" si="0"/>
        <v>5.4028814187171008</v>
      </c>
    </row>
    <row r="18" spans="1:8" ht="13.5" thickBot="1" x14ac:dyDescent="0.25">
      <c r="A18" s="6">
        <v>2002</v>
      </c>
      <c r="B18" s="7">
        <f>'Form 1.1-Mid'!B18-'Form 1.1b-Mid'!B18</f>
        <v>2.3284531333461018</v>
      </c>
      <c r="C18" s="7">
        <f>'Form 1.1-Mid'!D18-'Form 1.1b-Mid'!C18</f>
        <v>5.4125525164467945</v>
      </c>
      <c r="D18" s="7">
        <f>'Form 1.1-Mid'!F18-'Form 1.1b-Mid'!D18</f>
        <v>-4.4269243562666816E-3</v>
      </c>
      <c r="E18" s="7">
        <f>'Form 1.1-Mid'!G18-'Form 1.1b-Mid'!E18</f>
        <v>-3.5290560404632743E-4</v>
      </c>
      <c r="F18" s="7">
        <f>'Form 1.1-Mid'!H18-'Form 1.1b-Mid'!F18</f>
        <v>0</v>
      </c>
      <c r="G18" s="7">
        <f>'Form 1.1-Mid'!I18-'Form 1.1b-Mid'!G18</f>
        <v>0</v>
      </c>
      <c r="H18" s="7">
        <f t="shared" si="0"/>
        <v>7.7362258198325833</v>
      </c>
    </row>
    <row r="19" spans="1:8" ht="13.5" thickBot="1" x14ac:dyDescent="0.25">
      <c r="A19" s="6">
        <v>2003</v>
      </c>
      <c r="B19" s="7">
        <f>'Form 1.1-Mid'!B19-'Form 1.1b-Mid'!B19</f>
        <v>2.95318460600447</v>
      </c>
      <c r="C19" s="7">
        <f>'Form 1.1-Mid'!D19-'Form 1.1b-Mid'!C19</f>
        <v>6.3181680053203308</v>
      </c>
      <c r="D19" s="7">
        <f>'Form 1.1-Mid'!F19-'Form 1.1b-Mid'!D19</f>
        <v>2.8113661992392736E-3</v>
      </c>
      <c r="E19" s="7">
        <f>'Form 1.1-Mid'!G19-'Form 1.1b-Mid'!E19</f>
        <v>3.8931270198077073E-3</v>
      </c>
      <c r="F19" s="7">
        <f>'Form 1.1-Mid'!H19-'Form 1.1b-Mid'!F19</f>
        <v>0</v>
      </c>
      <c r="G19" s="7">
        <f>'Form 1.1-Mid'!I19-'Form 1.1b-Mid'!G19</f>
        <v>0</v>
      </c>
      <c r="H19" s="7">
        <f t="shared" si="0"/>
        <v>9.2780571045438478</v>
      </c>
    </row>
    <row r="20" spans="1:8" ht="13.5" thickBot="1" x14ac:dyDescent="0.25">
      <c r="A20" s="6">
        <v>2004</v>
      </c>
      <c r="B20" s="7">
        <f>'Form 1.1-Mid'!B20-'Form 1.1b-Mid'!B20</f>
        <v>3.3988330741967729</v>
      </c>
      <c r="C20" s="7">
        <f>'Form 1.1-Mid'!D20-'Form 1.1b-Mid'!C20</f>
        <v>7.393842645627501</v>
      </c>
      <c r="D20" s="7">
        <f>'Form 1.1-Mid'!F20-'Form 1.1b-Mid'!D20</f>
        <v>-9.83661019279225E-3</v>
      </c>
      <c r="E20" s="7">
        <f>'Form 1.1-Mid'!G20-'Form 1.1b-Mid'!E20</f>
        <v>7.3789831258750382E-3</v>
      </c>
      <c r="F20" s="7">
        <f>'Form 1.1-Mid'!H20-'Form 1.1b-Mid'!F20</f>
        <v>0</v>
      </c>
      <c r="G20" s="7">
        <f>'Form 1.1-Mid'!I20-'Form 1.1b-Mid'!G20</f>
        <v>0</v>
      </c>
      <c r="H20" s="7">
        <f t="shared" si="0"/>
        <v>10.790218092757357</v>
      </c>
    </row>
    <row r="21" spans="1:8" ht="13.5" thickBot="1" x14ac:dyDescent="0.25">
      <c r="A21" s="6">
        <v>2005</v>
      </c>
      <c r="B21" s="7">
        <f>'Form 1.1-Mid'!B21-'Form 1.1b-Mid'!B21</f>
        <v>3.7907359475057092</v>
      </c>
      <c r="C21" s="7">
        <f>'Form 1.1-Mid'!D21-'Form 1.1b-Mid'!C21</f>
        <v>9.0961212900847386</v>
      </c>
      <c r="D21" s="7">
        <f>'Form 1.1-Mid'!F21-'Form 1.1b-Mid'!D21</f>
        <v>1.7983253501029139E-2</v>
      </c>
      <c r="E21" s="7">
        <f>'Form 1.1-Mid'!G21-'Form 1.1b-Mid'!E21</f>
        <v>3.4022739991144135E-3</v>
      </c>
      <c r="F21" s="7">
        <f>'Form 1.1-Mid'!H21-'Form 1.1b-Mid'!F21</f>
        <v>0</v>
      </c>
      <c r="G21" s="7">
        <f>'Form 1.1-Mid'!I21-'Form 1.1b-Mid'!G21</f>
        <v>0</v>
      </c>
      <c r="H21" s="7">
        <f t="shared" si="0"/>
        <v>12.908242765090591</v>
      </c>
    </row>
    <row r="22" spans="1:8" ht="13.5" thickBot="1" x14ac:dyDescent="0.25">
      <c r="A22" s="6">
        <v>2006</v>
      </c>
      <c r="B22" s="7">
        <f>'Form 1.1-Mid'!B22-'Form 1.1b-Mid'!B22</f>
        <v>3.9561817126323149</v>
      </c>
      <c r="C22" s="7">
        <f>'Form 1.1-Mid'!D22-'Form 1.1b-Mid'!C22</f>
        <v>10.834649120723043</v>
      </c>
      <c r="D22" s="7">
        <f>'Form 1.1-Mid'!F22-'Form 1.1b-Mid'!D22</f>
        <v>9.0109537103558068E-2</v>
      </c>
      <c r="E22" s="7">
        <f>'Form 1.1-Mid'!G22-'Form 1.1b-Mid'!E22</f>
        <v>-1.2962840091006456E-3</v>
      </c>
      <c r="F22" s="7">
        <f>'Form 1.1-Mid'!H22-'Form 1.1b-Mid'!F22</f>
        <v>0</v>
      </c>
      <c r="G22" s="7">
        <f>'Form 1.1-Mid'!I22-'Form 1.1b-Mid'!G22</f>
        <v>0.45364830033054204</v>
      </c>
      <c r="H22" s="7">
        <f t="shared" si="0"/>
        <v>15.333292386780357</v>
      </c>
    </row>
    <row r="23" spans="1:8" ht="13.5" thickBot="1" x14ac:dyDescent="0.25">
      <c r="A23" s="6">
        <v>2007</v>
      </c>
      <c r="B23" s="7">
        <f>'Form 1.1-Mid'!B23-'Form 1.1b-Mid'!B23</f>
        <v>4.1236491781164659</v>
      </c>
      <c r="C23" s="7">
        <f>'Form 1.1-Mid'!D23-'Form 1.1b-Mid'!C23</f>
        <v>11.399410114540842</v>
      </c>
      <c r="D23" s="7">
        <f>'Form 1.1-Mid'!F23-'Form 1.1b-Mid'!D23</f>
        <v>0.10440800011519968</v>
      </c>
      <c r="E23" s="7">
        <f>'Form 1.1-Mid'!G23-'Form 1.1b-Mid'!E23</f>
        <v>3.8652113259161069E-3</v>
      </c>
      <c r="F23" s="7">
        <f>'Form 1.1-Mid'!H23-'Form 1.1b-Mid'!F23</f>
        <v>0</v>
      </c>
      <c r="G23" s="7">
        <f>'Form 1.1-Mid'!I23-'Form 1.1b-Mid'!G23</f>
        <v>0.12179229219771059</v>
      </c>
      <c r="H23" s="7">
        <f t="shared" si="0"/>
        <v>15.753124796296134</v>
      </c>
    </row>
    <row r="24" spans="1:8" ht="13.5" thickBot="1" x14ac:dyDescent="0.25">
      <c r="A24" s="6">
        <v>2008</v>
      </c>
      <c r="B24" s="7">
        <f>'Form 1.1-Mid'!B24-'Form 1.1b-Mid'!B24</f>
        <v>4.7837306558876662</v>
      </c>
      <c r="C24" s="7">
        <f>'Form 1.1-Mid'!D24-'Form 1.1b-Mid'!C24</f>
        <v>13.043517681955564</v>
      </c>
      <c r="D24" s="7">
        <f>'Form 1.1-Mid'!F24-'Form 1.1b-Mid'!D24</f>
        <v>7.7152945518378147E-2</v>
      </c>
      <c r="E24" s="7">
        <f>'Form 1.1-Mid'!G24-'Form 1.1b-Mid'!E24</f>
        <v>1.1676381780233669E-2</v>
      </c>
      <c r="F24" s="7">
        <f>'Form 1.1-Mid'!H24-'Form 1.1b-Mid'!F24</f>
        <v>0</v>
      </c>
      <c r="G24" s="7">
        <f>'Form 1.1-Mid'!I24-'Form 1.1b-Mid'!G24</f>
        <v>0.11726188660327352</v>
      </c>
      <c r="H24" s="7">
        <f t="shared" si="0"/>
        <v>18.033339551745115</v>
      </c>
    </row>
    <row r="25" spans="1:8" ht="13.5" thickBot="1" x14ac:dyDescent="0.25">
      <c r="A25" s="6">
        <v>2009</v>
      </c>
      <c r="B25" s="7">
        <f>'Form 1.1-Mid'!B25-'Form 1.1b-Mid'!B25</f>
        <v>6.956338707012037</v>
      </c>
      <c r="C25" s="7">
        <f>'Form 1.1-Mid'!D25-'Form 1.1b-Mid'!C25</f>
        <v>18.529072979735247</v>
      </c>
      <c r="D25" s="7">
        <f>'Form 1.1-Mid'!F25-'Form 1.1b-Mid'!D25</f>
        <v>9.4275422625514693E-2</v>
      </c>
      <c r="E25" s="7">
        <f>'Form 1.1-Mid'!G25-'Form 1.1b-Mid'!E25</f>
        <v>3.3790048259589867E-3</v>
      </c>
      <c r="F25" s="7">
        <f>'Form 1.1-Mid'!H25-'Form 1.1b-Mid'!F25</f>
        <v>0</v>
      </c>
      <c r="G25" s="7">
        <f>'Form 1.1-Mid'!I25-'Form 1.1b-Mid'!G25</f>
        <v>0.46974513930632611</v>
      </c>
      <c r="H25" s="7">
        <f t="shared" si="0"/>
        <v>26.052811253505084</v>
      </c>
    </row>
    <row r="26" spans="1:8" ht="13.5" thickBot="1" x14ac:dyDescent="0.25">
      <c r="A26" s="6">
        <v>2010</v>
      </c>
      <c r="B26" s="7">
        <f>'Form 1.1-Mid'!B26-'Form 1.1b-Mid'!B26</f>
        <v>10.572812164643437</v>
      </c>
      <c r="C26" s="7">
        <f>'Form 1.1-Mid'!D26-'Form 1.1b-Mid'!C26</f>
        <v>24.586753317605144</v>
      </c>
      <c r="D26" s="7">
        <f>'Form 1.1-Mid'!F26-'Form 1.1b-Mid'!D26</f>
        <v>15.952745683297394</v>
      </c>
      <c r="E26" s="7">
        <f>'Form 1.1-Mid'!G26-'Form 1.1b-Mid'!E26</f>
        <v>3.9349999999984675E-3</v>
      </c>
      <c r="F26" s="7">
        <f>'Form 1.1-Mid'!H26-'Form 1.1b-Mid'!F26</f>
        <v>0</v>
      </c>
      <c r="G26" s="7">
        <f>'Form 1.1-Mid'!I26-'Form 1.1b-Mid'!G26</f>
        <v>0.44689005655118308</v>
      </c>
      <c r="H26" s="7">
        <f t="shared" si="0"/>
        <v>51.563136222097157</v>
      </c>
    </row>
    <row r="27" spans="1:8" ht="13.5" thickBot="1" x14ac:dyDescent="0.25">
      <c r="A27" s="6">
        <v>2011</v>
      </c>
      <c r="B27" s="7">
        <f>'Form 1.1-Mid'!B27-'Form 1.1b-Mid'!B27</f>
        <v>15.331413570011136</v>
      </c>
      <c r="C27" s="7">
        <f>'Form 1.1-Mid'!D27-'Form 1.1b-Mid'!C27</f>
        <v>33.979150426427623</v>
      </c>
      <c r="D27" s="7">
        <f>'Form 1.1-Mid'!F27-'Form 1.1b-Mid'!D27</f>
        <v>21.418599258944482</v>
      </c>
      <c r="E27" s="7">
        <f>'Form 1.1-Mid'!G27-'Form 1.1b-Mid'!E27</f>
        <v>-8.9700000002324032E-4</v>
      </c>
      <c r="F27" s="7">
        <f>'Form 1.1-Mid'!H27-'Form 1.1b-Mid'!F27</f>
        <v>3.0661636576780893E-3</v>
      </c>
      <c r="G27" s="7">
        <f>'Form 1.1-Mid'!I27-'Form 1.1b-Mid'!G27</f>
        <v>0.45385115598566017</v>
      </c>
      <c r="H27" s="7">
        <f t="shared" si="0"/>
        <v>71.185183575026556</v>
      </c>
    </row>
    <row r="28" spans="1:8" ht="13.5" thickBot="1" x14ac:dyDescent="0.25">
      <c r="A28" s="6">
        <v>2012</v>
      </c>
      <c r="B28" s="7">
        <f>'Form 1.1-Mid'!B28-'Form 1.1b-Mid'!B28</f>
        <v>21.756784394468013</v>
      </c>
      <c r="C28" s="7">
        <f>'Form 1.1-Mid'!D28-'Form 1.1b-Mid'!C28</f>
        <v>43.719507106323363</v>
      </c>
      <c r="D28" s="7">
        <f>'Form 1.1-Mid'!F28-'Form 1.1b-Mid'!D28</f>
        <v>23.773821427586768</v>
      </c>
      <c r="E28" s="7">
        <f>'Form 1.1-Mid'!G28-'Form 1.1b-Mid'!E28</f>
        <v>9.9840000000170903E-3</v>
      </c>
      <c r="F28" s="7">
        <f>'Form 1.1-Mid'!H28-'Form 1.1b-Mid'!F28</f>
        <v>7.9492542120078724E-3</v>
      </c>
      <c r="G28" s="7">
        <f>'Form 1.1-Mid'!I28-'Form 1.1b-Mid'!G28</f>
        <v>0.37982264442581481</v>
      </c>
      <c r="H28" s="7">
        <f t="shared" si="0"/>
        <v>89.647868827015984</v>
      </c>
    </row>
    <row r="29" spans="1:8" ht="13.5" thickBot="1" x14ac:dyDescent="0.25">
      <c r="A29" s="6">
        <v>2013</v>
      </c>
      <c r="B29" s="7">
        <f>'Form 1.1-Mid'!B29-'Form 1.1b-Mid'!B29</f>
        <v>31.496832915159757</v>
      </c>
      <c r="C29" s="7">
        <f>'Form 1.1-Mid'!D29-'Form 1.1b-Mid'!C29</f>
        <v>50.924798847259808</v>
      </c>
      <c r="D29" s="7">
        <f>'Form 1.1-Mid'!F29-'Form 1.1b-Mid'!D29</f>
        <v>14.635846017499944</v>
      </c>
      <c r="E29" s="7">
        <f>'Form 1.1-Mid'!G29-'Form 1.1b-Mid'!E29</f>
        <v>0</v>
      </c>
      <c r="F29" s="7">
        <f>'Form 1.1-Mid'!H29-'Form 1.1b-Mid'!F29</f>
        <v>4.8342596487600531E-3</v>
      </c>
      <c r="G29" s="7">
        <f>'Form 1.1-Mid'!I29-'Form 1.1b-Mid'!G29</f>
        <v>0.45880441798129823</v>
      </c>
      <c r="H29" s="7">
        <f t="shared" si="0"/>
        <v>97.521116457549567</v>
      </c>
    </row>
    <row r="30" spans="1:8" ht="13.5" thickBot="1" x14ac:dyDescent="0.25">
      <c r="A30" s="6">
        <v>2014</v>
      </c>
      <c r="B30" s="7">
        <f>'Form 1.1-Mid'!B30-'Form 1.1b-Mid'!B30</f>
        <v>50.012619813785022</v>
      </c>
      <c r="C30" s="7">
        <f>'Form 1.1-Mid'!D30-'Form 1.1b-Mid'!C30</f>
        <v>61.008147661915245</v>
      </c>
      <c r="D30" s="7">
        <f>'Form 1.1-Mid'!F30-'Form 1.1b-Mid'!D30</f>
        <v>15.589387442106158</v>
      </c>
      <c r="E30" s="7">
        <f>'Form 1.1-Mid'!G30-'Form 1.1b-Mid'!E30</f>
        <v>0</v>
      </c>
      <c r="F30" s="7">
        <f>'Form 1.1-Mid'!H30-'Form 1.1b-Mid'!F30</f>
        <v>4.7859170522883687E-3</v>
      </c>
      <c r="G30" s="7">
        <f>'Form 1.1-Mid'!I30-'Form 1.1b-Mid'!G30</f>
        <v>0.45779637380150007</v>
      </c>
      <c r="H30" s="7">
        <f t="shared" si="0"/>
        <v>127.07273720866021</v>
      </c>
    </row>
    <row r="31" spans="1:8" ht="13.5" thickBot="1" x14ac:dyDescent="0.25">
      <c r="A31" s="6">
        <v>2015</v>
      </c>
      <c r="B31" s="7">
        <f>'Form 1.1-Mid'!B31-'Form 1.1b-Mid'!B31</f>
        <v>56.542188318313492</v>
      </c>
      <c r="C31" s="7">
        <f>'Form 1.1-Mid'!D31-'Form 1.1b-Mid'!C31</f>
        <v>71.97447130078217</v>
      </c>
      <c r="D31" s="7">
        <f>'Form 1.1-Mid'!F31-'Form 1.1b-Mid'!D31</f>
        <v>22.80737403220121</v>
      </c>
      <c r="E31" s="7">
        <f>'Form 1.1-Mid'!G31-'Form 1.1b-Mid'!E31</f>
        <v>0</v>
      </c>
      <c r="F31" s="7">
        <f>'Form 1.1-Mid'!H31-'Form 1.1b-Mid'!F31</f>
        <v>4.738057881752411E-3</v>
      </c>
      <c r="G31" s="7">
        <f>'Form 1.1-Mid'!I31-'Form 1.1b-Mid'!G31</f>
        <v>0.45679841006347033</v>
      </c>
      <c r="H31" s="7">
        <f t="shared" si="0"/>
        <v>151.7855701192421</v>
      </c>
    </row>
    <row r="32" spans="1:8" ht="13.5" thickBot="1" x14ac:dyDescent="0.25">
      <c r="A32" s="6">
        <v>2016</v>
      </c>
      <c r="B32" s="7">
        <f>'Form 1.1-Mid'!B32-'Form 1.1b-Mid'!B32</f>
        <v>67.144944051685343</v>
      </c>
      <c r="C32" s="7">
        <f>'Form 1.1-Mid'!D32-'Form 1.1b-Mid'!C32</f>
        <v>84.014825381337687</v>
      </c>
      <c r="D32" s="7">
        <f>'Form 1.1-Mid'!F32-'Form 1.1b-Mid'!D32</f>
        <v>24.522749491879154</v>
      </c>
      <c r="E32" s="7">
        <f>'Form 1.1-Mid'!G32-'Form 1.1b-Mid'!E32</f>
        <v>0</v>
      </c>
      <c r="F32" s="7">
        <f>'Form 1.1-Mid'!H32-'Form 1.1b-Mid'!F32</f>
        <v>4.6906773029320448E-3</v>
      </c>
      <c r="G32" s="7">
        <f>'Form 1.1-Mid'!I32-'Form 1.1b-Mid'!G32</f>
        <v>0.45581042596285215</v>
      </c>
      <c r="H32" s="7">
        <f t="shared" si="0"/>
        <v>176.14302002816797</v>
      </c>
    </row>
    <row r="33" spans="1:8" ht="14.1" customHeight="1" thickBot="1" x14ac:dyDescent="0.25">
      <c r="A33" s="6">
        <v>2017</v>
      </c>
      <c r="B33" s="7">
        <f>'Form 1.1-Mid'!B33-'Form 1.1b-Mid'!B33</f>
        <v>66.649385816895119</v>
      </c>
      <c r="C33" s="7">
        <f>'Form 1.1-Mid'!D33-'Form 1.1b-Mid'!C33</f>
        <v>91.073113755317536</v>
      </c>
      <c r="D33" s="7">
        <f>'Form 1.1-Mid'!F33-'Form 1.1b-Mid'!D33</f>
        <v>24.277521996960331</v>
      </c>
      <c r="E33" s="7">
        <f>'Form 1.1-Mid'!G33-'Form 1.1b-Mid'!E33</f>
        <v>0</v>
      </c>
      <c r="F33" s="7">
        <f>'Form 1.1-Mid'!H33-'Form 1.1b-Mid'!F33</f>
        <v>4.6437705299240406E-3</v>
      </c>
      <c r="G33" s="7">
        <f>'Form 1.1-Mid'!I33-'Form 1.1b-Mid'!G33</f>
        <v>0.45483232170323618</v>
      </c>
      <c r="H33" s="7">
        <f t="shared" si="0"/>
        <v>182.45949766140615</v>
      </c>
    </row>
    <row r="34" spans="1:8" ht="13.5" thickBot="1" x14ac:dyDescent="0.25">
      <c r="A34" s="6">
        <v>2018</v>
      </c>
      <c r="B34" s="7">
        <f>'Form 1.1-Mid'!B34-'Form 1.1b-Mid'!B34</f>
        <v>66.386882707479344</v>
      </c>
      <c r="C34" s="7">
        <f>'Form 1.1-Mid'!D34-'Form 1.1b-Mid'!C34</f>
        <v>100.53701450072458</v>
      </c>
      <c r="D34" s="7">
        <f>'Form 1.1-Mid'!F34-'Form 1.1b-Mid'!D34</f>
        <v>24.034746776990801</v>
      </c>
      <c r="E34" s="7">
        <f>'Form 1.1-Mid'!G34-'Form 1.1b-Mid'!E34</f>
        <v>0</v>
      </c>
      <c r="F34" s="7">
        <f>'Form 1.1-Mid'!H34-'Form 1.1b-Mid'!F34</f>
        <v>4.5973328246020628E-3</v>
      </c>
      <c r="G34" s="7">
        <f>'Form 1.1-Mid'!I34-'Form 1.1b-Mid'!G34</f>
        <v>0.45386399848621295</v>
      </c>
      <c r="H34" s="7">
        <f t="shared" si="0"/>
        <v>191.41710531650554</v>
      </c>
    </row>
    <row r="35" spans="1:8" ht="13.5" thickBot="1" x14ac:dyDescent="0.25">
      <c r="A35" s="6">
        <v>2019</v>
      </c>
      <c r="B35" s="7">
        <f>'Form 1.1-Mid'!B35-'Form 1.1b-Mid'!B35</f>
        <v>66.246563238089038</v>
      </c>
      <c r="C35" s="7">
        <f>'Form 1.1-Mid'!D35-'Form 1.1b-Mid'!C35</f>
        <v>112.86468597116345</v>
      </c>
      <c r="D35" s="7">
        <f>'Form 1.1-Mid'!F35-'Form 1.1b-Mid'!D35</f>
        <v>23.794399309220807</v>
      </c>
      <c r="E35" s="7">
        <f>'Form 1.1-Mid'!G35-'Form 1.1b-Mid'!E35</f>
        <v>0</v>
      </c>
      <c r="F35" s="7">
        <f>'Form 1.1-Mid'!H35-'Form 1.1b-Mid'!F35</f>
        <v>4.5513594963608739E-3</v>
      </c>
      <c r="G35" s="7">
        <f>'Form 1.1-Mid'!I35-'Form 1.1b-Mid'!G35</f>
        <v>0.45290535850131164</v>
      </c>
      <c r="H35" s="7">
        <f t="shared" si="0"/>
        <v>203.36310523647097</v>
      </c>
    </row>
    <row r="36" spans="1:8" ht="13.5" thickBot="1" x14ac:dyDescent="0.25">
      <c r="A36" s="6">
        <v>2020</v>
      </c>
      <c r="B36" s="7">
        <f>'Form 1.1-Mid'!B36-'Form 1.1b-Mid'!B36</f>
        <v>74.580041860950587</v>
      </c>
      <c r="C36" s="7">
        <f>'Form 1.1-Mid'!D36-'Form 1.1b-Mid'!C36</f>
        <v>127.96463381052581</v>
      </c>
      <c r="D36" s="7">
        <f>'Form 1.1-Mid'!F36-'Form 1.1b-Mid'!D36</f>
        <v>23.556455316128563</v>
      </c>
      <c r="E36" s="7">
        <f>'Form 1.1-Mid'!G36-'Form 1.1b-Mid'!E36</f>
        <v>0</v>
      </c>
      <c r="F36" s="7">
        <f>'Form 1.1-Mid'!H36-'Form 1.1b-Mid'!F36</f>
        <v>4.5058459014057917E-3</v>
      </c>
      <c r="G36" s="7">
        <f>'Form 1.1-Mid'!I36-'Form 1.1b-Mid'!G36</f>
        <v>0.45195630491633665</v>
      </c>
      <c r="H36" s="7">
        <f t="shared" si="0"/>
        <v>226.5575931384227</v>
      </c>
    </row>
    <row r="37" spans="1:8" ht="13.5" thickBot="1" x14ac:dyDescent="0.25">
      <c r="A37" s="6">
        <v>2021</v>
      </c>
      <c r="B37" s="7">
        <f>'Form 1.1-Mid'!B37-'Form 1.1b-Mid'!B37</f>
        <v>87.004612616214217</v>
      </c>
      <c r="C37" s="7">
        <f>'Form 1.1-Mid'!D37-'Form 1.1b-Mid'!C37</f>
        <v>145.42022269272911</v>
      </c>
      <c r="D37" s="7">
        <f>'Form 1.1-Mid'!F37-'Form 1.1b-Mid'!D37</f>
        <v>23.320890762967338</v>
      </c>
      <c r="E37" s="7">
        <f>'Form 1.1-Mid'!G37-'Form 1.1b-Mid'!E37</f>
        <v>0</v>
      </c>
      <c r="F37" s="7">
        <f>'Form 1.1-Mid'!H37-'Form 1.1b-Mid'!F37</f>
        <v>4.4607874423832072E-3</v>
      </c>
      <c r="G37" s="7">
        <f>'Form 1.1-Mid'!I37-'Form 1.1b-Mid'!G37</f>
        <v>0.45101674186713581</v>
      </c>
      <c r="H37" s="7">
        <f t="shared" si="0"/>
        <v>256.20120360122019</v>
      </c>
    </row>
    <row r="38" spans="1:8" ht="13.5" thickBot="1" x14ac:dyDescent="0.25">
      <c r="A38" s="6">
        <v>2022</v>
      </c>
      <c r="B38" s="7">
        <f>'Form 1.1-Mid'!B38-'Form 1.1b-Mid'!B38</f>
        <v>104.56922396480331</v>
      </c>
      <c r="C38" s="7">
        <f>'Form 1.1-Mid'!D38-'Form 1.1b-Mid'!C38</f>
        <v>165.1083504144799</v>
      </c>
      <c r="D38" s="7">
        <f>'Form 1.1-Mid'!F38-'Form 1.1b-Mid'!D38</f>
        <v>23.087681855337678</v>
      </c>
      <c r="E38" s="7">
        <f>'Form 1.1-Mid'!G38-'Form 1.1b-Mid'!E38</f>
        <v>0</v>
      </c>
      <c r="F38" s="7">
        <f>'Form 1.1-Mid'!H38-'Form 1.1b-Mid'!F38</f>
        <v>4.4161795679542593E-3</v>
      </c>
      <c r="G38" s="7">
        <f>'Form 1.1-Mid'!I38-'Form 1.1b-Mid'!G38</f>
        <v>0.45008657444850542</v>
      </c>
      <c r="H38" s="7">
        <f t="shared" si="0"/>
        <v>293.21975898863735</v>
      </c>
    </row>
    <row r="39" spans="1:8" ht="14.1" customHeight="1" thickBot="1" x14ac:dyDescent="0.25">
      <c r="A39" s="6">
        <v>2023</v>
      </c>
      <c r="B39" s="7">
        <f>'Form 1.1-Mid'!B39-'Form 1.1b-Mid'!B39</f>
        <v>128.52693803337752</v>
      </c>
      <c r="C39" s="7">
        <f>'Form 1.1-Mid'!D39-'Form 1.1b-Mid'!C39</f>
        <v>187.17307193567103</v>
      </c>
      <c r="D39" s="7">
        <f>'Form 1.1-Mid'!F39-'Form 1.1b-Mid'!D39</f>
        <v>22.856805036784294</v>
      </c>
      <c r="E39" s="7">
        <f>'Form 1.1-Mid'!G39-'Form 1.1b-Mid'!E39</f>
        <v>0</v>
      </c>
      <c r="F39" s="7">
        <f>'Form 1.1-Mid'!H39-'Form 1.1b-Mid'!F39</f>
        <v>4.3720177722832432E-3</v>
      </c>
      <c r="G39" s="7">
        <f>'Form 1.1-Mid'!I39-'Form 1.1b-Mid'!G39</f>
        <v>0.44916570870395844</v>
      </c>
      <c r="H39" s="7">
        <f t="shared" si="0"/>
        <v>339.01035273230912</v>
      </c>
    </row>
    <row r="40" spans="1:8" ht="13.5" thickBot="1" x14ac:dyDescent="0.25">
      <c r="A40" s="6">
        <v>2024</v>
      </c>
      <c r="B40" s="7">
        <f>'Form 1.1-Mid'!B40-'Form 1.1b-Mid'!B40</f>
        <v>160.28676406110299</v>
      </c>
      <c r="C40" s="7">
        <f>'Form 1.1-Mid'!D40-'Form 1.1b-Mid'!C40</f>
        <v>210.95569879205414</v>
      </c>
      <c r="D40" s="7">
        <f>'Form 1.1-Mid'!F40-'Form 1.1b-Mid'!D40</f>
        <v>22.628236986416482</v>
      </c>
      <c r="E40" s="7">
        <f>'Form 1.1-Mid'!G40-'Form 1.1b-Mid'!E40</f>
        <v>0</v>
      </c>
      <c r="F40" s="7">
        <f>'Form 1.1-Mid'!H40-'Form 1.1b-Mid'!F40</f>
        <v>4.3282975945544422E-3</v>
      </c>
      <c r="G40" s="7">
        <f>'Form 1.1-Mid'!I40-'Form 1.1b-Mid'!G40</f>
        <v>0.44825405161691378</v>
      </c>
      <c r="H40" s="7">
        <f t="shared" si="0"/>
        <v>394.32328218878507</v>
      </c>
    </row>
    <row r="41" spans="1:8" ht="13.5" thickBot="1" x14ac:dyDescent="0.25">
      <c r="A41" s="6">
        <v>2025</v>
      </c>
      <c r="B41" s="7">
        <f>'Form 1.1-Mid'!B41-'Form 1.1b-Mid'!B41</f>
        <v>201.06852410287502</v>
      </c>
      <c r="C41" s="7">
        <f>'Form 1.1-Mid'!D41-'Form 1.1b-Mid'!C41</f>
        <v>235.11916376651334</v>
      </c>
      <c r="D41" s="7">
        <f>'Form 1.1-Mid'!F41-'Form 1.1b-Mid'!D41</f>
        <v>22.401954616552302</v>
      </c>
      <c r="E41" s="7">
        <f>'Form 1.1-Mid'!G41-'Form 1.1b-Mid'!E41</f>
        <v>0</v>
      </c>
      <c r="F41" s="7">
        <f>'Form 1.1-Mid'!H41-'Form 1.1b-Mid'!F41</f>
        <v>4.285014618602645E-3</v>
      </c>
      <c r="G41" s="7">
        <f>'Form 1.1-Mid'!I41-'Form 1.1b-Mid'!G41</f>
        <v>0.44735151110080551</v>
      </c>
      <c r="H41" s="7">
        <f t="shared" si="0"/>
        <v>459.04127901166009</v>
      </c>
    </row>
    <row r="42" spans="1:8" ht="13.5" thickBot="1" x14ac:dyDescent="0.25">
      <c r="A42" s="6">
        <v>2026</v>
      </c>
      <c r="B42" s="7">
        <f>'Form 1.1-Mid'!B42-'Form 1.1b-Mid'!B42</f>
        <v>252.74161198666479</v>
      </c>
      <c r="C42" s="7">
        <f>'Form 1.1-Mid'!D42-'Form 1.1b-Mid'!C42</f>
        <v>260.30523477263159</v>
      </c>
      <c r="D42" s="7">
        <f>'Form 1.1-Mid'!F42-'Form 1.1b-Mid'!D42</f>
        <v>22.177935070386752</v>
      </c>
      <c r="E42" s="7">
        <f>'Form 1.1-Mid'!G42-'Form 1.1b-Mid'!E42</f>
        <v>0</v>
      </c>
      <c r="F42" s="7">
        <f>'Form 1.1-Mid'!H42-'Form 1.1b-Mid'!F42</f>
        <v>4.2421644724299767E-3</v>
      </c>
      <c r="G42" s="7">
        <f>'Form 1.1-Mid'!I42-'Form 1.1b-Mid'!G42</f>
        <v>0.44645799598981739</v>
      </c>
      <c r="H42" s="7">
        <f t="shared" si="0"/>
        <v>535.67548199014539</v>
      </c>
    </row>
  </sheetData>
  <mergeCells count="3">
    <mergeCell ref="A1:H1"/>
    <mergeCell ref="A3:H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76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57</v>
      </c>
      <c r="B3" s="18"/>
      <c r="C3" s="18"/>
      <c r="D3" s="18"/>
      <c r="E3" s="18"/>
      <c r="F3" s="18"/>
      <c r="G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68</v>
      </c>
      <c r="G5" s="5" t="s">
        <v>69</v>
      </c>
    </row>
    <row r="6" spans="1:11" ht="13.5" thickBot="1" x14ac:dyDescent="0.25">
      <c r="A6" s="6">
        <v>1990</v>
      </c>
      <c r="B6" s="7">
        <v>396123.16709572787</v>
      </c>
      <c r="C6" s="16">
        <v>2.5709280746672167</v>
      </c>
      <c r="D6" s="17">
        <v>1018404.1713124998</v>
      </c>
      <c r="E6" s="7">
        <v>33093.964420609569</v>
      </c>
      <c r="F6" s="7">
        <v>1147.3780952481698</v>
      </c>
      <c r="G6" s="16">
        <v>196.73940000000002</v>
      </c>
    </row>
    <row r="7" spans="1:11" ht="13.5" thickBot="1" x14ac:dyDescent="0.25">
      <c r="A7" s="6">
        <v>1991</v>
      </c>
      <c r="B7" s="7">
        <v>407877.88257768884</v>
      </c>
      <c r="C7" s="16">
        <v>2.5774768314916754</v>
      </c>
      <c r="D7" s="17">
        <v>1051295.7924218751</v>
      </c>
      <c r="E7" s="7">
        <v>33768.579235792276</v>
      </c>
      <c r="F7" s="7">
        <v>1374.5201933245462</v>
      </c>
      <c r="G7" s="16">
        <v>201.0796</v>
      </c>
    </row>
    <row r="8" spans="1:11" ht="13.5" thickBot="1" x14ac:dyDescent="0.25">
      <c r="A8" s="6">
        <v>1992</v>
      </c>
      <c r="B8" s="7">
        <v>415087.03344016569</v>
      </c>
      <c r="C8" s="16">
        <v>2.574524462269296</v>
      </c>
      <c r="D8" s="17">
        <v>1068651.7215624999</v>
      </c>
      <c r="E8" s="7">
        <v>34844.600829853276</v>
      </c>
      <c r="F8" s="7">
        <v>1314.8758557862459</v>
      </c>
      <c r="G8" s="16">
        <v>206.8184</v>
      </c>
    </row>
    <row r="9" spans="1:11" ht="13.5" thickBot="1" x14ac:dyDescent="0.25">
      <c r="A9" s="6">
        <v>1993</v>
      </c>
      <c r="B9" s="7">
        <v>421150.65736821538</v>
      </c>
      <c r="C9" s="16">
        <v>2.5736834086025309</v>
      </c>
      <c r="D9" s="17">
        <v>1083908.4593906251</v>
      </c>
      <c r="E9" s="7">
        <v>34573.459079717002</v>
      </c>
      <c r="F9" s="7">
        <v>1267.9613012101609</v>
      </c>
      <c r="G9" s="16">
        <v>210.10200000000003</v>
      </c>
    </row>
    <row r="10" spans="1:11" ht="13.5" thickBot="1" x14ac:dyDescent="0.25">
      <c r="A10" s="6">
        <v>1994</v>
      </c>
      <c r="B10" s="7">
        <v>427090.30318152631</v>
      </c>
      <c r="C10" s="16">
        <v>2.5525361863703977</v>
      </c>
      <c r="D10" s="17">
        <v>1090163.45371875</v>
      </c>
      <c r="E10" s="7">
        <v>35409.16749147806</v>
      </c>
      <c r="F10" s="7">
        <v>1323.158434348619</v>
      </c>
      <c r="G10" s="16">
        <v>213.57640000000004</v>
      </c>
    </row>
    <row r="11" spans="1:11" ht="13.5" thickBot="1" x14ac:dyDescent="0.25">
      <c r="A11" s="6">
        <v>1995</v>
      </c>
      <c r="B11" s="7">
        <v>432899.76970987301</v>
      </c>
      <c r="C11" s="16">
        <v>2.5298834195202113</v>
      </c>
      <c r="D11" s="17">
        <v>1095185.9497031255</v>
      </c>
      <c r="E11" s="7">
        <v>36763.271062218621</v>
      </c>
      <c r="F11" s="7">
        <v>1454.9950825990645</v>
      </c>
      <c r="G11" s="16">
        <v>216.97749999999999</v>
      </c>
    </row>
    <row r="12" spans="1:11" ht="13.5" thickBot="1" x14ac:dyDescent="0.25">
      <c r="A12" s="6">
        <v>1996</v>
      </c>
      <c r="B12" s="7">
        <v>438005.21898625535</v>
      </c>
      <c r="C12" s="16">
        <v>2.5336123906661112</v>
      </c>
      <c r="D12" s="17">
        <v>1109735.45</v>
      </c>
      <c r="E12" s="7">
        <v>37285.996968354892</v>
      </c>
      <c r="F12" s="7">
        <v>1546.3126152804305</v>
      </c>
      <c r="G12" s="16">
        <v>219.52600000000001</v>
      </c>
    </row>
    <row r="13" spans="1:11" ht="13.5" thickBot="1" x14ac:dyDescent="0.25">
      <c r="A13" s="6">
        <v>1997</v>
      </c>
      <c r="B13" s="7">
        <v>440198.82560828788</v>
      </c>
      <c r="C13" s="16">
        <v>2.5530446348806448</v>
      </c>
      <c r="D13" s="17">
        <v>1123847.25</v>
      </c>
      <c r="E13" s="7">
        <v>38692.336725068839</v>
      </c>
      <c r="F13" s="7">
        <v>1570.3991267982788</v>
      </c>
      <c r="G13" s="16">
        <v>221.6584</v>
      </c>
    </row>
    <row r="14" spans="1:11" ht="13.5" thickBot="1" x14ac:dyDescent="0.25">
      <c r="A14" s="6">
        <v>1998</v>
      </c>
      <c r="B14" s="7">
        <v>443002.32834090746</v>
      </c>
      <c r="C14" s="16">
        <v>2.5737698812331811</v>
      </c>
      <c r="D14" s="17">
        <v>1140186.05</v>
      </c>
      <c r="E14" s="7">
        <v>41249.978098729123</v>
      </c>
      <c r="F14" s="7">
        <v>1700.4865099211329</v>
      </c>
      <c r="G14" s="16">
        <v>227.76439999999999</v>
      </c>
    </row>
    <row r="15" spans="1:11" ht="13.5" thickBot="1" x14ac:dyDescent="0.25">
      <c r="A15" s="6">
        <v>1999</v>
      </c>
      <c r="B15" s="7">
        <v>449611.92838568398</v>
      </c>
      <c r="C15" s="16">
        <v>2.6225492765141336</v>
      </c>
      <c r="D15" s="17">
        <v>1179129.4375</v>
      </c>
      <c r="E15" s="7">
        <v>43340.947207967445</v>
      </c>
      <c r="F15" s="7">
        <v>1901.1108686915884</v>
      </c>
      <c r="G15" s="16">
        <v>233.5351</v>
      </c>
    </row>
    <row r="16" spans="1:11" ht="13.5" thickBot="1" x14ac:dyDescent="0.25">
      <c r="A16" s="6">
        <v>2000</v>
      </c>
      <c r="B16" s="7">
        <v>452557.30053014518</v>
      </c>
      <c r="C16" s="16">
        <v>2.6626477249512424</v>
      </c>
      <c r="D16" s="17">
        <v>1205000.6666666667</v>
      </c>
      <c r="E16" s="7">
        <v>46303.2875184765</v>
      </c>
      <c r="F16" s="7">
        <v>2330.0478897441035</v>
      </c>
      <c r="G16" s="16">
        <v>239.58960000000002</v>
      </c>
    </row>
    <row r="17" spans="1:7" ht="13.5" thickBot="1" x14ac:dyDescent="0.25">
      <c r="A17" s="6">
        <v>2001</v>
      </c>
      <c r="B17" s="7">
        <v>463972.97442294809</v>
      </c>
      <c r="C17" s="16">
        <v>2.6731449208707541</v>
      </c>
      <c r="D17" s="17">
        <v>1240267</v>
      </c>
      <c r="E17" s="7">
        <v>48898.964208358564</v>
      </c>
      <c r="F17" s="7">
        <v>2039.2134869844606</v>
      </c>
      <c r="G17" s="16">
        <v>245.5204</v>
      </c>
    </row>
    <row r="18" spans="1:7" ht="13.5" thickBot="1" x14ac:dyDescent="0.25">
      <c r="A18" s="6">
        <v>2002</v>
      </c>
      <c r="B18" s="7">
        <v>469743.27858132112</v>
      </c>
      <c r="C18" s="16">
        <v>2.6994351123652724</v>
      </c>
      <c r="D18" s="17">
        <v>1268041.5</v>
      </c>
      <c r="E18" s="7">
        <v>50474.729358320961</v>
      </c>
      <c r="F18" s="7">
        <v>2102.4078805791651</v>
      </c>
      <c r="G18" s="16">
        <v>251.94389999999999</v>
      </c>
    </row>
    <row r="19" spans="1:7" ht="13.5" thickBot="1" x14ac:dyDescent="0.25">
      <c r="A19" s="6">
        <v>2003</v>
      </c>
      <c r="B19" s="7">
        <v>479174.71770743583</v>
      </c>
      <c r="C19" s="16">
        <v>2.7039458721840948</v>
      </c>
      <c r="D19" s="17">
        <v>1295662.5</v>
      </c>
      <c r="E19" s="7">
        <v>52759.981756501387</v>
      </c>
      <c r="F19" s="7">
        <v>2289.3151581624898</v>
      </c>
      <c r="G19" s="16">
        <v>257.8938</v>
      </c>
    </row>
    <row r="20" spans="1:7" ht="13.5" thickBot="1" x14ac:dyDescent="0.25">
      <c r="A20" s="6">
        <v>2004</v>
      </c>
      <c r="B20" s="7">
        <v>486638.86552353145</v>
      </c>
      <c r="C20" s="16">
        <v>2.7073782908453117</v>
      </c>
      <c r="D20" s="17">
        <v>1317515.5</v>
      </c>
      <c r="E20" s="7">
        <v>54667.665623427318</v>
      </c>
      <c r="F20" s="7">
        <v>2526.1101626604473</v>
      </c>
      <c r="G20" s="16">
        <v>266.69629999999995</v>
      </c>
    </row>
    <row r="21" spans="1:7" ht="13.5" thickBot="1" x14ac:dyDescent="0.25">
      <c r="A21" s="6">
        <v>2005</v>
      </c>
      <c r="B21" s="7">
        <v>494833.25861125829</v>
      </c>
      <c r="C21" s="16">
        <v>2.6931021244207054</v>
      </c>
      <c r="D21" s="17">
        <v>1332636.5</v>
      </c>
      <c r="E21" s="7">
        <v>55609.462046685912</v>
      </c>
      <c r="F21" s="7">
        <v>2930.2002701549654</v>
      </c>
      <c r="G21" s="16">
        <v>272.12710000000004</v>
      </c>
    </row>
    <row r="22" spans="1:7" ht="13.5" thickBot="1" x14ac:dyDescent="0.25">
      <c r="A22" s="6">
        <v>2006</v>
      </c>
      <c r="B22" s="7">
        <v>503473.48976834986</v>
      </c>
      <c r="C22" s="16">
        <v>2.6748319968537473</v>
      </c>
      <c r="D22" s="17">
        <v>1346707</v>
      </c>
      <c r="E22" s="7">
        <v>57170.886728385522</v>
      </c>
      <c r="F22" s="7">
        <v>3101.6629418364619</v>
      </c>
      <c r="G22" s="16">
        <v>276.2835</v>
      </c>
    </row>
    <row r="23" spans="1:7" ht="13.5" thickBot="1" x14ac:dyDescent="0.25">
      <c r="A23" s="6">
        <v>2007</v>
      </c>
      <c r="B23" s="7">
        <v>510573.41011353041</v>
      </c>
      <c r="C23" s="16">
        <v>2.6686407341444358</v>
      </c>
      <c r="D23" s="17">
        <v>1362537</v>
      </c>
      <c r="E23" s="7">
        <v>58175.110720778037</v>
      </c>
      <c r="F23" s="7">
        <v>3255.5383167977966</v>
      </c>
      <c r="G23" s="16">
        <v>283.37889999999999</v>
      </c>
    </row>
    <row r="24" spans="1:7" ht="13.5" thickBot="1" x14ac:dyDescent="0.25">
      <c r="A24" s="6">
        <v>2008</v>
      </c>
      <c r="B24" s="7">
        <v>514083.16814056679</v>
      </c>
      <c r="C24" s="16">
        <v>2.6759104076013163</v>
      </c>
      <c r="D24" s="17">
        <v>1375640.5</v>
      </c>
      <c r="E24" s="7">
        <v>57938.787633716951</v>
      </c>
      <c r="F24" s="7">
        <v>3367.4569782708477</v>
      </c>
      <c r="G24" s="16">
        <v>287.6223</v>
      </c>
    </row>
    <row r="25" spans="1:7" ht="13.5" thickBot="1" x14ac:dyDescent="0.25">
      <c r="A25" s="6">
        <v>2009</v>
      </c>
      <c r="B25" s="7">
        <v>515094.82059060992</v>
      </c>
      <c r="C25" s="16">
        <v>2.6911928534062035</v>
      </c>
      <c r="D25" s="17">
        <v>1386219.5</v>
      </c>
      <c r="E25" s="7">
        <v>57111.418770233286</v>
      </c>
      <c r="F25" s="7">
        <v>3162.0035466283234</v>
      </c>
      <c r="G25" s="16">
        <v>292.67529999999999</v>
      </c>
    </row>
    <row r="26" spans="1:7" ht="13.5" thickBot="1" x14ac:dyDescent="0.25">
      <c r="A26" s="6">
        <v>2010</v>
      </c>
      <c r="B26" s="7">
        <v>514903.831982314</v>
      </c>
      <c r="C26" s="16">
        <v>2.7139999999999995</v>
      </c>
      <c r="D26" s="17">
        <v>1397449</v>
      </c>
      <c r="E26" s="7">
        <v>57000.645349941951</v>
      </c>
      <c r="F26" s="7">
        <v>2967.5935578703234</v>
      </c>
      <c r="G26" s="16">
        <v>293.80590000000001</v>
      </c>
    </row>
    <row r="27" spans="1:7" ht="13.5" thickBot="1" x14ac:dyDescent="0.25">
      <c r="A27" s="6">
        <v>2011</v>
      </c>
      <c r="B27" s="7">
        <v>516270.62706270633</v>
      </c>
      <c r="C27" s="16">
        <v>2.7269999999999999</v>
      </c>
      <c r="D27" s="17">
        <v>1407870</v>
      </c>
      <c r="E27" s="7">
        <v>58696.868100070758</v>
      </c>
      <c r="F27" s="7">
        <v>3105.4101389485586</v>
      </c>
      <c r="G27" s="16">
        <v>294.67630000000003</v>
      </c>
    </row>
    <row r="28" spans="1:7" ht="13.5" thickBot="1" x14ac:dyDescent="0.25">
      <c r="A28" s="6">
        <v>2012</v>
      </c>
      <c r="B28" s="7">
        <v>516513.15789473685</v>
      </c>
      <c r="C28" s="16">
        <v>2.7359999999999998</v>
      </c>
      <c r="D28" s="17">
        <v>1413180</v>
      </c>
      <c r="E28" s="7">
        <v>60751.209526638682</v>
      </c>
      <c r="F28" s="7">
        <v>3347.8170197126119</v>
      </c>
      <c r="G28" s="16">
        <v>295.61010000000005</v>
      </c>
    </row>
    <row r="29" spans="1:7" ht="13.5" thickBot="1" x14ac:dyDescent="0.25">
      <c r="A29" s="6">
        <v>2013</v>
      </c>
      <c r="B29" s="7">
        <v>517562.08166015812</v>
      </c>
      <c r="C29" s="16">
        <v>2.752084768848448</v>
      </c>
      <c r="D29" s="17">
        <v>1424374.7218704177</v>
      </c>
      <c r="E29" s="7">
        <v>62110.47003256117</v>
      </c>
      <c r="F29" s="7">
        <v>3340.9002231360209</v>
      </c>
      <c r="G29" s="16">
        <v>299.54720000000003</v>
      </c>
    </row>
    <row r="30" spans="1:7" ht="13.5" thickBot="1" x14ac:dyDescent="0.25">
      <c r="A30" s="6">
        <v>2014</v>
      </c>
      <c r="B30" s="7">
        <v>521075.34328922059</v>
      </c>
      <c r="C30" s="16">
        <v>2.7759579738036493</v>
      </c>
      <c r="D30" s="17">
        <v>1446483.2541561858</v>
      </c>
      <c r="E30" s="7">
        <v>63473.988684773722</v>
      </c>
      <c r="F30" s="7">
        <v>3726.4451774897298</v>
      </c>
      <c r="G30" s="16">
        <v>304.4033</v>
      </c>
    </row>
    <row r="31" spans="1:7" ht="13.5" thickBot="1" x14ac:dyDescent="0.25">
      <c r="A31" s="6">
        <v>2015</v>
      </c>
      <c r="B31" s="7">
        <v>528462.33622026048</v>
      </c>
      <c r="C31" s="16">
        <v>2.7649710202321662</v>
      </c>
      <c r="D31" s="17">
        <v>1461183.0449332076</v>
      </c>
      <c r="E31" s="7">
        <v>66347.087859320905</v>
      </c>
      <c r="F31" s="7">
        <v>3888.724242364694</v>
      </c>
      <c r="G31" s="16">
        <v>309.3614</v>
      </c>
    </row>
    <row r="32" spans="1:7" ht="13.5" thickBot="1" x14ac:dyDescent="0.25">
      <c r="A32" s="6">
        <v>2016</v>
      </c>
      <c r="B32" s="7">
        <v>540152.80259796325</v>
      </c>
      <c r="C32" s="16">
        <v>2.7341123266659562</v>
      </c>
      <c r="D32" s="17">
        <v>1476838.4358662541</v>
      </c>
      <c r="E32" s="7">
        <v>69200.409722778058</v>
      </c>
      <c r="F32" s="7">
        <v>4010.621016521884</v>
      </c>
      <c r="G32" s="16">
        <v>314.22900000000004</v>
      </c>
    </row>
    <row r="33" spans="1:7" ht="13.5" thickBot="1" x14ac:dyDescent="0.25">
      <c r="A33" s="6">
        <v>2017</v>
      </c>
      <c r="B33" s="7">
        <v>550248.96338931553</v>
      </c>
      <c r="C33" s="16">
        <v>2.7145541164201776</v>
      </c>
      <c r="D33" s="17">
        <v>1493680.5886244022</v>
      </c>
      <c r="E33" s="7">
        <v>71866.470840302558</v>
      </c>
      <c r="F33" s="7">
        <v>4141.8121964672428</v>
      </c>
      <c r="G33" s="16">
        <v>319.71349999999995</v>
      </c>
    </row>
    <row r="34" spans="1:7" ht="13.5" thickBot="1" x14ac:dyDescent="0.25">
      <c r="A34" s="6">
        <v>2018</v>
      </c>
      <c r="B34" s="7">
        <v>557888.44618984486</v>
      </c>
      <c r="C34" s="16">
        <v>2.7081114558938433</v>
      </c>
      <c r="D34" s="17">
        <v>1510824.0922375349</v>
      </c>
      <c r="E34" s="7">
        <v>74294.660337015812</v>
      </c>
      <c r="F34" s="7">
        <v>4259.9265742822463</v>
      </c>
      <c r="G34" s="16">
        <v>325.47820000000002</v>
      </c>
    </row>
    <row r="35" spans="1:7" ht="13.5" thickBot="1" x14ac:dyDescent="0.25">
      <c r="A35" s="6">
        <v>2019</v>
      </c>
      <c r="B35" s="7">
        <v>564784.45103475428</v>
      </c>
      <c r="C35" s="16">
        <v>2.7056957086756994</v>
      </c>
      <c r="D35" s="17">
        <v>1528134.8654914952</v>
      </c>
      <c r="E35" s="7">
        <v>76052.538902415516</v>
      </c>
      <c r="F35" s="7">
        <v>4358.0603871134454</v>
      </c>
      <c r="G35" s="16">
        <v>331.14540000000005</v>
      </c>
    </row>
    <row r="36" spans="1:7" ht="13.5" thickBot="1" x14ac:dyDescent="0.25">
      <c r="A36" s="6">
        <v>2020</v>
      </c>
      <c r="B36" s="7">
        <v>571483.95038714295</v>
      </c>
      <c r="C36" s="16">
        <v>2.7040743438335468</v>
      </c>
      <c r="D36" s="17">
        <v>1545335.0881545169</v>
      </c>
      <c r="E36" s="7">
        <v>77923.850528405077</v>
      </c>
      <c r="F36" s="7">
        <v>4459.3010763617976</v>
      </c>
      <c r="G36" s="16">
        <v>336.61170000000004</v>
      </c>
    </row>
    <row r="37" spans="1:7" ht="13.5" thickBot="1" x14ac:dyDescent="0.25">
      <c r="A37" s="6">
        <v>2021</v>
      </c>
      <c r="B37" s="7">
        <v>577668.15640991949</v>
      </c>
      <c r="C37" s="16">
        <v>2.7056445263237889</v>
      </c>
      <c r="D37" s="17">
        <v>1562964.6854220531</v>
      </c>
      <c r="E37" s="7">
        <v>80000.045215152059</v>
      </c>
      <c r="F37" s="7">
        <v>4576.1111289880582</v>
      </c>
      <c r="G37" s="16">
        <v>341.87849999999997</v>
      </c>
    </row>
    <row r="38" spans="1:7" ht="13.5" thickBot="1" x14ac:dyDescent="0.25">
      <c r="A38" s="6">
        <v>2022</v>
      </c>
      <c r="B38" s="7">
        <v>583937.7056404117</v>
      </c>
      <c r="C38" s="16">
        <v>2.7070588352067482</v>
      </c>
      <c r="D38" s="17">
        <v>1580753.7252642338</v>
      </c>
      <c r="E38" s="7">
        <v>82182.936749572196</v>
      </c>
      <c r="F38" s="7">
        <v>4703.8587162230642</v>
      </c>
      <c r="G38" s="16">
        <v>347.0652</v>
      </c>
    </row>
    <row r="39" spans="1:7" ht="13.5" thickBot="1" x14ac:dyDescent="0.25">
      <c r="A39" s="6">
        <v>2023</v>
      </c>
      <c r="B39" s="7">
        <v>590326.67621559137</v>
      </c>
      <c r="C39" s="16">
        <v>2.7083371712460957</v>
      </c>
      <c r="D39" s="17">
        <v>1598803.6803728447</v>
      </c>
      <c r="E39" s="7">
        <v>84469.892346727807</v>
      </c>
      <c r="F39" s="7">
        <v>4830.0683853239179</v>
      </c>
      <c r="G39" s="16">
        <v>352.37290000000002</v>
      </c>
    </row>
    <row r="40" spans="1:7" ht="13.5" thickBot="1" x14ac:dyDescent="0.25">
      <c r="A40" s="6">
        <v>2024</v>
      </c>
      <c r="B40" s="7">
        <v>596197.83246083139</v>
      </c>
      <c r="C40" s="16">
        <v>2.7120484909385127</v>
      </c>
      <c r="D40" s="17">
        <v>1616917.4318262101</v>
      </c>
      <c r="E40" s="7">
        <v>86792.457012511746</v>
      </c>
      <c r="F40" s="7">
        <v>4951.1758764727811</v>
      </c>
      <c r="G40" s="16">
        <v>357.79610000000002</v>
      </c>
    </row>
    <row r="41" spans="1:7" ht="13.5" thickBot="1" x14ac:dyDescent="0.25">
      <c r="A41" s="6">
        <v>2025</v>
      </c>
      <c r="B41" s="7">
        <v>602132.86809012573</v>
      </c>
      <c r="C41" s="16">
        <v>2.7153206596449699</v>
      </c>
      <c r="D41" s="17">
        <v>1634983.816576398</v>
      </c>
      <c r="E41" s="7">
        <v>89130.035194157856</v>
      </c>
      <c r="F41" s="7">
        <v>5069.9794375503361</v>
      </c>
      <c r="G41" s="16">
        <v>363.28350000000006</v>
      </c>
    </row>
    <row r="42" spans="1:7" ht="14.1" customHeight="1" thickBot="1" x14ac:dyDescent="0.25">
      <c r="A42" s="6">
        <v>2026</v>
      </c>
      <c r="B42" s="7">
        <v>607617.0694208605</v>
      </c>
      <c r="C42" s="16">
        <v>2.7208435364858832</v>
      </c>
      <c r="D42" s="17">
        <v>1653230.9759922426</v>
      </c>
      <c r="E42" s="7">
        <v>91531.390800914305</v>
      </c>
      <c r="F42" s="7">
        <v>5188.1951524373635</v>
      </c>
      <c r="G42" s="16">
        <v>368.80870000000004</v>
      </c>
    </row>
    <row r="43" spans="1:7" ht="15.75" customHeight="1" x14ac:dyDescent="0.2">
      <c r="A43" s="4"/>
    </row>
    <row r="44" spans="1:7" ht="15.75" x14ac:dyDescent="0.25">
      <c r="A44" s="19" t="s">
        <v>25</v>
      </c>
      <c r="B44" s="19"/>
      <c r="C44" s="19"/>
      <c r="D44" s="19"/>
      <c r="E44" s="19"/>
      <c r="F44" s="19"/>
      <c r="G44" s="19"/>
    </row>
    <row r="45" spans="1:7" x14ac:dyDescent="0.2">
      <c r="A45" s="8" t="s">
        <v>26</v>
      </c>
      <c r="B45" s="12">
        <f>EXP((LN(B16/B6)/10))-1</f>
        <v>1.3408011426580657E-2</v>
      </c>
      <c r="C45" s="12">
        <f t="shared" ref="C45:G45" si="0">EXP((LN(C16/C6)/10))-1</f>
        <v>3.5115571990855798E-3</v>
      </c>
      <c r="D45" s="12">
        <f t="shared" si="0"/>
        <v>1.6966651624716889E-2</v>
      </c>
      <c r="E45" s="12">
        <f t="shared" si="0"/>
        <v>3.4156588455173331E-2</v>
      </c>
      <c r="F45" s="12">
        <f t="shared" si="0"/>
        <v>7.3410475476284542E-2</v>
      </c>
      <c r="G45" s="12">
        <f t="shared" si="0"/>
        <v>1.9900164867876047E-2</v>
      </c>
    </row>
    <row r="46" spans="1:7" x14ac:dyDescent="0.2">
      <c r="A46" s="8" t="s">
        <v>27</v>
      </c>
      <c r="B46" s="12">
        <f>EXP((LN(B29/B16)/13))-1</f>
        <v>1.0377717014095733E-2</v>
      </c>
      <c r="C46" s="12">
        <f t="shared" ref="C46:G46" si="1">EXP((LN(C29/C16)/13))-1</f>
        <v>2.5445942432997803E-3</v>
      </c>
      <c r="D46" s="12">
        <f t="shared" si="1"/>
        <v>1.2948718336368126E-2</v>
      </c>
      <c r="E46" s="12">
        <f t="shared" si="1"/>
        <v>2.284957343323013E-2</v>
      </c>
      <c r="F46" s="12">
        <f t="shared" si="1"/>
        <v>2.810709994771754E-2</v>
      </c>
      <c r="G46" s="12">
        <f t="shared" si="1"/>
        <v>1.7328780362523055E-2</v>
      </c>
    </row>
    <row r="47" spans="1:7" x14ac:dyDescent="0.2">
      <c r="A47" s="8" t="s">
        <v>28</v>
      </c>
      <c r="B47" s="12">
        <f>EXP((LN(B31/B29)/2))-1</f>
        <v>1.0475515433328475E-2</v>
      </c>
      <c r="C47" s="12">
        <f t="shared" ref="C47:G47" si="2">EXP((LN(C31/C29)/2))-1</f>
        <v>2.3384457893989019E-3</v>
      </c>
      <c r="D47" s="12">
        <f t="shared" si="2"/>
        <v>1.2838457647684098E-2</v>
      </c>
      <c r="E47" s="12">
        <f t="shared" si="2"/>
        <v>3.3542940056980886E-2</v>
      </c>
      <c r="F47" s="12">
        <f t="shared" si="2"/>
        <v>7.8876717519865025E-2</v>
      </c>
      <c r="G47" s="12">
        <f t="shared" si="2"/>
        <v>1.6249699123528361E-2</v>
      </c>
    </row>
    <row r="48" spans="1:7" ht="14.1" customHeight="1" x14ac:dyDescent="0.2">
      <c r="A48" s="8" t="s">
        <v>60</v>
      </c>
      <c r="B48" s="12">
        <f>EXP((LN(B42/B29)/13))-1</f>
        <v>1.2416092230166154E-2</v>
      </c>
      <c r="C48" s="12">
        <f t="shared" ref="C48:G48" si="3">EXP((LN(C42/C29)/13))-1</f>
        <v>-8.7782727578300523E-4</v>
      </c>
      <c r="D48" s="12">
        <f t="shared" si="3"/>
        <v>1.1527365769965048E-2</v>
      </c>
      <c r="E48" s="12">
        <f t="shared" si="3"/>
        <v>3.0277581108303142E-2</v>
      </c>
      <c r="F48" s="12">
        <f t="shared" si="3"/>
        <v>3.4437036410446931E-2</v>
      </c>
      <c r="G48" s="12">
        <f t="shared" si="3"/>
        <v>1.6129160664756448E-2</v>
      </c>
    </row>
    <row r="49" spans="1:1" x14ac:dyDescent="0.2">
      <c r="A49" s="4"/>
    </row>
  </sheetData>
  <mergeCells count="4">
    <mergeCell ref="A1:G1"/>
    <mergeCell ref="A3:G3"/>
    <mergeCell ref="A2:K2"/>
    <mergeCell ref="A44:G4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2.85546875" style="1" customWidth="1"/>
    <col min="6" max="16384" width="9.140625" style="1"/>
  </cols>
  <sheetData>
    <row r="1" spans="1:5" ht="15.95" customHeight="1" x14ac:dyDescent="0.25">
      <c r="A1" s="18" t="s">
        <v>77</v>
      </c>
      <c r="B1" s="18"/>
      <c r="C1" s="18"/>
      <c r="D1" s="18"/>
    </row>
    <row r="2" spans="1:5" ht="15.75" customHeight="1" x14ac:dyDescent="0.25">
      <c r="A2" s="18" t="s">
        <v>62</v>
      </c>
      <c r="B2" s="18"/>
      <c r="C2" s="18"/>
      <c r="D2" s="18"/>
    </row>
    <row r="3" spans="1:5" ht="15.75" customHeight="1" x14ac:dyDescent="0.25">
      <c r="A3" s="18" t="s">
        <v>58</v>
      </c>
      <c r="B3" s="18"/>
      <c r="C3" s="18"/>
      <c r="D3" s="18"/>
    </row>
    <row r="4" spans="1:5" ht="14.1" customHeight="1" thickBot="1" x14ac:dyDescent="0.25">
      <c r="A4" s="4"/>
    </row>
    <row r="5" spans="1:5" ht="13.5" thickBot="1" x14ac:dyDescent="0.25">
      <c r="A5" s="5" t="s">
        <v>12</v>
      </c>
      <c r="B5" s="5" t="s">
        <v>13</v>
      </c>
      <c r="C5" s="5" t="s">
        <v>15</v>
      </c>
      <c r="D5" s="5" t="s">
        <v>59</v>
      </c>
      <c r="E5" s="5" t="s">
        <v>19</v>
      </c>
    </row>
    <row r="6" spans="1:5" ht="13.5" thickBot="1" x14ac:dyDescent="0.25">
      <c r="A6" s="6">
        <v>1990</v>
      </c>
      <c r="B6" s="11">
        <v>13.030809272731624</v>
      </c>
      <c r="C6" s="11">
        <v>14.154849384807354</v>
      </c>
      <c r="D6" s="11">
        <v>11.866434840759453</v>
      </c>
      <c r="E6" s="11">
        <v>14.123116386180946</v>
      </c>
    </row>
    <row r="7" spans="1:5" ht="13.5" thickBot="1" x14ac:dyDescent="0.25">
      <c r="A7" s="6">
        <v>1991</v>
      </c>
      <c r="B7" s="11">
        <v>12.55595034481653</v>
      </c>
      <c r="C7" s="11">
        <v>13.711733116969869</v>
      </c>
      <c r="D7" s="11">
        <v>11.503217788211735</v>
      </c>
      <c r="E7" s="11">
        <v>14.60920166578877</v>
      </c>
    </row>
    <row r="8" spans="1:5" ht="13.5" thickBot="1" x14ac:dyDescent="0.25">
      <c r="A8" s="6">
        <v>1992</v>
      </c>
      <c r="B8" s="11">
        <v>12.280529377647108</v>
      </c>
      <c r="C8" s="11">
        <v>12.98822790313563</v>
      </c>
      <c r="D8" s="11">
        <v>11.123044004944791</v>
      </c>
      <c r="E8" s="11">
        <v>14.967158487056841</v>
      </c>
    </row>
    <row r="9" spans="1:5" ht="13.5" thickBot="1" x14ac:dyDescent="0.25">
      <c r="A9" s="6">
        <v>1993</v>
      </c>
      <c r="B9" s="11">
        <v>11.215776345682084</v>
      </c>
      <c r="C9" s="11">
        <v>11.939051575052096</v>
      </c>
      <c r="D9" s="11">
        <v>10.058968062667612</v>
      </c>
      <c r="E9" s="11">
        <v>16.338563001941367</v>
      </c>
    </row>
    <row r="10" spans="1:5" ht="13.5" thickBot="1" x14ac:dyDescent="0.25">
      <c r="A10" s="6">
        <v>1994</v>
      </c>
      <c r="B10" s="11">
        <v>11.487710347712779</v>
      </c>
      <c r="C10" s="11">
        <v>11.403008898893404</v>
      </c>
      <c r="D10" s="11">
        <v>9.2828149175063128</v>
      </c>
      <c r="E10" s="11">
        <v>15.394434554076943</v>
      </c>
    </row>
    <row r="11" spans="1:5" ht="13.5" thickBot="1" x14ac:dyDescent="0.25">
      <c r="A11" s="6">
        <v>1995</v>
      </c>
      <c r="B11" s="11">
        <v>11.470838814381185</v>
      </c>
      <c r="C11" s="11">
        <v>11.196322436704961</v>
      </c>
      <c r="D11" s="11">
        <v>8.5625218676477495</v>
      </c>
      <c r="E11" s="11">
        <v>14.796604751328594</v>
      </c>
    </row>
    <row r="12" spans="1:5" ht="13.5" thickBot="1" x14ac:dyDescent="0.25">
      <c r="A12" s="6">
        <v>1996</v>
      </c>
      <c r="B12" s="11">
        <v>11.455369930240558</v>
      </c>
      <c r="C12" s="11">
        <v>11.013616115380376</v>
      </c>
      <c r="D12" s="11">
        <v>8.2251456473693594</v>
      </c>
      <c r="E12" s="11">
        <v>14.772050771239918</v>
      </c>
    </row>
    <row r="13" spans="1:5" ht="13.5" thickBot="1" x14ac:dyDescent="0.25">
      <c r="A13" s="6">
        <v>1997</v>
      </c>
      <c r="B13" s="11">
        <v>11.326593868748265</v>
      </c>
      <c r="C13" s="11">
        <v>10.748220308643265</v>
      </c>
      <c r="D13" s="11">
        <v>7.9041286628743643</v>
      </c>
      <c r="E13" s="11">
        <v>17.924090601357388</v>
      </c>
    </row>
    <row r="14" spans="1:5" ht="13.5" thickBot="1" x14ac:dyDescent="0.25">
      <c r="A14" s="6">
        <v>1998</v>
      </c>
      <c r="B14" s="11">
        <v>11.436103475638562</v>
      </c>
      <c r="C14" s="11">
        <v>10.626830681142955</v>
      </c>
      <c r="D14" s="11">
        <v>7.8177320030056237</v>
      </c>
      <c r="E14" s="11">
        <v>17.727510789762146</v>
      </c>
    </row>
    <row r="15" spans="1:5" ht="13.5" thickBot="1" x14ac:dyDescent="0.25">
      <c r="A15" s="6">
        <v>1999</v>
      </c>
      <c r="B15" s="11">
        <v>11.220866504152561</v>
      </c>
      <c r="C15" s="11">
        <v>10.498122707975808</v>
      </c>
      <c r="D15" s="11">
        <v>7.7061556336012238</v>
      </c>
      <c r="E15" s="11">
        <v>17.475034505953108</v>
      </c>
    </row>
    <row r="16" spans="1:5" ht="13.5" thickBot="1" x14ac:dyDescent="0.25">
      <c r="A16" s="6">
        <v>2000</v>
      </c>
      <c r="B16" s="11">
        <v>11.098250130113643</v>
      </c>
      <c r="C16" s="11">
        <v>10.520162911195985</v>
      </c>
      <c r="D16" s="11">
        <v>8.3298730746387157</v>
      </c>
      <c r="E16" s="11">
        <v>17.101930484476522</v>
      </c>
    </row>
    <row r="17" spans="1:5" ht="13.5" thickBot="1" x14ac:dyDescent="0.25">
      <c r="A17" s="6">
        <v>2001</v>
      </c>
      <c r="B17" s="11">
        <v>12.129854897208622</v>
      </c>
      <c r="C17" s="11">
        <v>12.198058718331268</v>
      </c>
      <c r="D17" s="11">
        <v>9.7433549028766766</v>
      </c>
      <c r="E17" s="11">
        <v>10.22689960426861</v>
      </c>
    </row>
    <row r="18" spans="1:5" ht="13.5" thickBot="1" x14ac:dyDescent="0.25">
      <c r="A18" s="6">
        <v>2002</v>
      </c>
      <c r="B18" s="11">
        <v>12.531084745265149</v>
      </c>
      <c r="C18" s="11">
        <v>12.898034696517195</v>
      </c>
      <c r="D18" s="11">
        <v>10.0185912143798</v>
      </c>
      <c r="E18" s="11">
        <v>11.360516128120594</v>
      </c>
    </row>
    <row r="19" spans="1:5" ht="13.5" thickBot="1" x14ac:dyDescent="0.25">
      <c r="A19" s="6">
        <v>2003</v>
      </c>
      <c r="B19" s="11">
        <v>12.353913001366085</v>
      </c>
      <c r="C19" s="11">
        <v>12.487626996805719</v>
      </c>
      <c r="D19" s="11">
        <v>9.7441073490214745</v>
      </c>
      <c r="E19" s="11">
        <v>11.25917342090542</v>
      </c>
    </row>
    <row r="20" spans="1:5" ht="13.5" thickBot="1" x14ac:dyDescent="0.25">
      <c r="A20" s="6">
        <v>2004</v>
      </c>
      <c r="B20" s="11">
        <v>11.793239106098838</v>
      </c>
      <c r="C20" s="11">
        <v>11.942649591358997</v>
      </c>
      <c r="D20" s="11">
        <v>9.3619815404650168</v>
      </c>
      <c r="E20" s="11">
        <v>10.969273391953468</v>
      </c>
    </row>
    <row r="21" spans="1:5" ht="13.5" thickBot="1" x14ac:dyDescent="0.25">
      <c r="A21" s="6">
        <v>2005</v>
      </c>
      <c r="B21" s="11">
        <v>11.943339383640852</v>
      </c>
      <c r="C21" s="11">
        <v>11.971594016052441</v>
      </c>
      <c r="D21" s="11">
        <v>9.2910892206491251</v>
      </c>
      <c r="E21" s="11">
        <v>10.19773835412901</v>
      </c>
    </row>
    <row r="22" spans="1:5" ht="13.5" thickBot="1" x14ac:dyDescent="0.25">
      <c r="A22" s="6">
        <v>2006</v>
      </c>
      <c r="B22" s="11">
        <v>11.806774429926566</v>
      </c>
      <c r="C22" s="11">
        <v>11.754988328775903</v>
      </c>
      <c r="D22" s="11">
        <v>9.1721219128470413</v>
      </c>
      <c r="E22" s="11">
        <v>10.452797736824634</v>
      </c>
    </row>
    <row r="23" spans="1:5" ht="13.5" thickBot="1" x14ac:dyDescent="0.25">
      <c r="A23" s="6">
        <v>2007</v>
      </c>
      <c r="B23" s="11">
        <v>11.347254540801412</v>
      </c>
      <c r="C23" s="11">
        <v>11.428107146353662</v>
      </c>
      <c r="D23" s="11">
        <v>8.9136254662218359</v>
      </c>
      <c r="E23" s="11">
        <v>10.200912562338612</v>
      </c>
    </row>
    <row r="24" spans="1:5" ht="13.5" thickBot="1" x14ac:dyDescent="0.25">
      <c r="A24" s="6">
        <v>2008</v>
      </c>
      <c r="B24" s="11">
        <v>11.741035282202555</v>
      </c>
      <c r="C24" s="11">
        <v>11.937025478014812</v>
      </c>
      <c r="D24" s="11">
        <v>9.2998157829922157</v>
      </c>
      <c r="E24" s="11">
        <v>9.9491954839366148</v>
      </c>
    </row>
    <row r="25" spans="1:5" ht="13.5" thickBot="1" x14ac:dyDescent="0.25">
      <c r="A25" s="6">
        <v>2009</v>
      </c>
      <c r="B25" s="11">
        <v>11.59359028854472</v>
      </c>
      <c r="C25" s="11">
        <v>12.009800653199816</v>
      </c>
      <c r="D25" s="11">
        <v>9.3521386563652324</v>
      </c>
      <c r="E25" s="11">
        <v>10.482511020520285</v>
      </c>
    </row>
    <row r="26" spans="1:5" ht="13.5" thickBot="1" x14ac:dyDescent="0.25">
      <c r="A26" s="6">
        <v>2010</v>
      </c>
      <c r="B26" s="11">
        <v>12.366404589598121</v>
      </c>
      <c r="C26" s="11">
        <v>13.016508390700603</v>
      </c>
      <c r="D26" s="11">
        <v>10.119677416829273</v>
      </c>
      <c r="E26" s="11">
        <v>10.49383584822432</v>
      </c>
    </row>
    <row r="27" spans="1:5" ht="13.5" thickBot="1" x14ac:dyDescent="0.25">
      <c r="A27" s="6">
        <v>2011</v>
      </c>
      <c r="B27" s="11">
        <v>12.539695001764002</v>
      </c>
      <c r="C27" s="11">
        <v>13.367446954627956</v>
      </c>
      <c r="D27" s="11">
        <v>10.226701347443566</v>
      </c>
      <c r="E27" s="11">
        <v>11.348374659207147</v>
      </c>
    </row>
    <row r="28" spans="1:5" ht="13.5" thickBot="1" x14ac:dyDescent="0.25">
      <c r="A28" s="6">
        <v>2012</v>
      </c>
      <c r="B28" s="11">
        <v>12.576929681431658</v>
      </c>
      <c r="C28" s="11">
        <v>14.03134554228321</v>
      </c>
      <c r="D28" s="11">
        <v>11.406271154902607</v>
      </c>
      <c r="E28" s="11">
        <v>11.646074163496266</v>
      </c>
    </row>
    <row r="29" spans="1:5" ht="13.5" thickBot="1" x14ac:dyDescent="0.25">
      <c r="A29" s="6">
        <v>2013</v>
      </c>
      <c r="B29" s="11">
        <v>12.49</v>
      </c>
      <c r="C29" s="11">
        <v>14.000000000000002</v>
      </c>
      <c r="D29" s="11">
        <v>11.278</v>
      </c>
      <c r="E29" s="11">
        <v>11.620057235253341</v>
      </c>
    </row>
    <row r="30" spans="1:5" ht="13.5" thickBot="1" x14ac:dyDescent="0.25">
      <c r="A30" s="6">
        <v>2014</v>
      </c>
      <c r="B30" s="11">
        <v>13.1175505931612</v>
      </c>
      <c r="C30" s="11">
        <v>14.703419399860433</v>
      </c>
      <c r="D30" s="11">
        <v>11.844654570830425</v>
      </c>
      <c r="E30" s="11">
        <v>12.203898212879468</v>
      </c>
    </row>
    <row r="31" spans="1:5" ht="13.5" thickBot="1" x14ac:dyDescent="0.25">
      <c r="A31" s="6">
        <v>2015</v>
      </c>
      <c r="B31" s="11">
        <v>12.716615491974876</v>
      </c>
      <c r="C31" s="11">
        <v>14.254012561060712</v>
      </c>
      <c r="D31" s="11">
        <v>11.482625261688764</v>
      </c>
      <c r="E31" s="11">
        <v>11.830888699396107</v>
      </c>
    </row>
    <row r="32" spans="1:5" ht="13.5" thickBot="1" x14ac:dyDescent="0.25">
      <c r="A32" s="6">
        <v>2016</v>
      </c>
      <c r="B32" s="11">
        <v>14.006580600139568</v>
      </c>
      <c r="C32" s="11">
        <v>15.699930216329381</v>
      </c>
      <c r="D32" s="11">
        <v>12.647415212840196</v>
      </c>
      <c r="E32" s="11">
        <v>13.031006264516481</v>
      </c>
    </row>
    <row r="33" spans="1:5" ht="13.5" thickBot="1" x14ac:dyDescent="0.25">
      <c r="A33" s="6">
        <v>2017</v>
      </c>
      <c r="B33" s="11">
        <v>14.485959525471038</v>
      </c>
      <c r="C33" s="11">
        <v>16.237264480111655</v>
      </c>
      <c r="D33" s="11">
        <v>13.080276343335658</v>
      </c>
      <c r="E33" s="11">
        <v>13.476995900203105</v>
      </c>
    </row>
    <row r="34" spans="1:5" ht="13.5" thickBot="1" x14ac:dyDescent="0.25">
      <c r="A34" s="6">
        <v>2018</v>
      </c>
      <c r="B34" s="11">
        <v>14.538255408234473</v>
      </c>
      <c r="C34" s="11">
        <v>16.295882763433358</v>
      </c>
      <c r="D34" s="11">
        <v>13.127497557571528</v>
      </c>
      <c r="E34" s="11">
        <v>13.525649315005284</v>
      </c>
    </row>
    <row r="35" spans="1:5" ht="13.5" thickBot="1" x14ac:dyDescent="0.25">
      <c r="A35" s="6">
        <v>2019</v>
      </c>
      <c r="B35" s="11">
        <v>14.756154919748781</v>
      </c>
      <c r="C35" s="11">
        <v>16.54012561060712</v>
      </c>
      <c r="D35" s="11">
        <v>13.32425261688765</v>
      </c>
      <c r="E35" s="11">
        <v>13.728371876681024</v>
      </c>
    </row>
    <row r="36" spans="1:5" ht="13.5" thickBot="1" x14ac:dyDescent="0.25">
      <c r="A36" s="6">
        <v>2020</v>
      </c>
      <c r="B36" s="11">
        <v>14.834598743893929</v>
      </c>
      <c r="C36" s="11">
        <v>16.628053035589673</v>
      </c>
      <c r="D36" s="11">
        <v>13.395084438241453</v>
      </c>
      <c r="E36" s="11">
        <v>13.801351998884289</v>
      </c>
    </row>
    <row r="37" spans="1:5" ht="13.5" thickBot="1" x14ac:dyDescent="0.25">
      <c r="A37" s="6">
        <v>2021</v>
      </c>
      <c r="B37" s="11">
        <v>14.904326587578511</v>
      </c>
      <c r="C37" s="11">
        <v>16.706210746685279</v>
      </c>
      <c r="D37" s="11">
        <v>13.458046057222614</v>
      </c>
      <c r="E37" s="11">
        <v>13.866223218620529</v>
      </c>
    </row>
    <row r="38" spans="1:5" ht="13.5" thickBot="1" x14ac:dyDescent="0.25">
      <c r="A38" s="6">
        <v>2022</v>
      </c>
      <c r="B38" s="11">
        <v>14.956622470341941</v>
      </c>
      <c r="C38" s="11">
        <v>16.764829030006979</v>
      </c>
      <c r="D38" s="11">
        <v>13.50526727145848</v>
      </c>
      <c r="E38" s="11">
        <v>13.914876633422704</v>
      </c>
    </row>
    <row r="39" spans="1:5" ht="13.5" thickBot="1" x14ac:dyDescent="0.25">
      <c r="A39" s="6">
        <v>2023</v>
      </c>
      <c r="B39" s="11">
        <v>14.99148639218423</v>
      </c>
      <c r="C39" s="11">
        <v>16.803907885554782</v>
      </c>
      <c r="D39" s="11">
        <v>13.53674808094906</v>
      </c>
      <c r="E39" s="11">
        <v>13.947312243290822</v>
      </c>
    </row>
    <row r="40" spans="1:5" ht="13.5" thickBot="1" x14ac:dyDescent="0.25">
      <c r="A40" s="6">
        <v>2024</v>
      </c>
      <c r="B40" s="11">
        <v>15.104794138171668</v>
      </c>
      <c r="C40" s="11">
        <v>16.930914166085135</v>
      </c>
      <c r="D40" s="11">
        <v>13.639060711793441</v>
      </c>
      <c r="E40" s="11">
        <v>14.052727975362204</v>
      </c>
    </row>
    <row r="41" spans="1:5" ht="13.5" thickBot="1" x14ac:dyDescent="0.25">
      <c r="A41" s="6">
        <v>2025</v>
      </c>
      <c r="B41" s="11">
        <v>15.226817864619679</v>
      </c>
      <c r="C41" s="11">
        <v>17.06769016050244</v>
      </c>
      <c r="D41" s="11">
        <v>13.749243545010469</v>
      </c>
      <c r="E41" s="11">
        <v>14.166252609900617</v>
      </c>
    </row>
    <row r="42" spans="1:5" ht="14.1" customHeight="1" thickBot="1" x14ac:dyDescent="0.25">
      <c r="A42" s="6">
        <v>2026</v>
      </c>
      <c r="B42" s="11">
        <v>15.34982735689012</v>
      </c>
      <c r="C42" s="11">
        <v>17.205571096594209</v>
      </c>
      <c r="D42" s="11">
        <v>13.86031648767068</v>
      </c>
      <c r="E42" s="11">
        <v>14.280694350546092</v>
      </c>
    </row>
    <row r="43" spans="1:5" ht="15.75" customHeight="1" x14ac:dyDescent="0.2">
      <c r="A43" s="4"/>
    </row>
    <row r="44" spans="1:5" ht="15.75" x14ac:dyDescent="0.25">
      <c r="A44" s="19" t="s">
        <v>25</v>
      </c>
      <c r="B44" s="19"/>
      <c r="C44" s="19"/>
      <c r="D44" s="19"/>
    </row>
    <row r="45" spans="1:5" x14ac:dyDescent="0.2">
      <c r="A45" s="8" t="s">
        <v>26</v>
      </c>
      <c r="B45" s="12">
        <f>EXP((LN(B16/B6)/10))-1</f>
        <v>-1.5924743594495139E-2</v>
      </c>
      <c r="C45" s="12">
        <f t="shared" ref="C45:E45" si="0">EXP((LN(C16/C6)/10))-1</f>
        <v>-2.9240339177572072E-2</v>
      </c>
      <c r="D45" s="12">
        <f t="shared" si="0"/>
        <v>-3.4767775475464169E-2</v>
      </c>
      <c r="E45" s="12">
        <f t="shared" si="0"/>
        <v>1.9322145969663751E-2</v>
      </c>
    </row>
    <row r="46" spans="1:5" x14ac:dyDescent="0.2">
      <c r="A46" s="8" t="s">
        <v>27</v>
      </c>
      <c r="B46" s="12">
        <f>EXP((LN(B29/B16)/13))-1</f>
        <v>9.1291786130733854E-3</v>
      </c>
      <c r="C46" s="12">
        <f t="shared" ref="C46:E46" si="1">EXP((LN(C29/C16)/13))-1</f>
        <v>2.2225198405040114E-2</v>
      </c>
      <c r="D46" s="12">
        <f t="shared" si="1"/>
        <v>2.3581888543650731E-2</v>
      </c>
      <c r="E46" s="12">
        <f t="shared" si="1"/>
        <v>-2.9290071670050599E-2</v>
      </c>
    </row>
    <row r="47" spans="1:5" x14ac:dyDescent="0.2">
      <c r="A47" s="8" t="s">
        <v>28</v>
      </c>
      <c r="B47" s="12">
        <f>EXP((LN(B31/B29)/2))-1</f>
        <v>9.0310968258011659E-3</v>
      </c>
      <c r="C47" s="12">
        <f t="shared" ref="C47:E47" si="2">EXP((LN(C31/C29)/2))-1</f>
        <v>9.0310968258011659E-3</v>
      </c>
      <c r="D47" s="12">
        <f t="shared" si="2"/>
        <v>9.0310968258011659E-3</v>
      </c>
      <c r="E47" s="12">
        <f t="shared" si="2"/>
        <v>9.0310968258011659E-3</v>
      </c>
    </row>
    <row r="48" spans="1:5" ht="14.1" customHeight="1" x14ac:dyDescent="0.2">
      <c r="A48" s="8" t="s">
        <v>60</v>
      </c>
      <c r="B48" s="12">
        <f>EXP((LN(B42/B29)/13))-1</f>
        <v>1.59861171342075E-2</v>
      </c>
      <c r="C48" s="12">
        <f t="shared" ref="C48:E48" si="3">EXP((LN(C42/C29)/13))-1</f>
        <v>1.59861171342075E-2</v>
      </c>
      <c r="D48" s="12">
        <f t="shared" si="3"/>
        <v>1.59861171342075E-2</v>
      </c>
      <c r="E48" s="12">
        <f t="shared" si="3"/>
        <v>1.59861171342075E-2</v>
      </c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Z5JXHV6S7NA6-3-72592</_dlc_DocId>
    <_dlc_DocIdUrl xmlns="8eef3743-c7b3-4cbe-8837-b6e805be353c">
      <Url>http://efilingspinternal/_layouts/DocIdRedir.aspx?ID=Z5JXHV6S7NA6-3-72592</Url>
      <Description>Z5JXHV6S7NA6-3-72592</Description>
    </_dlc_DocIdUrl>
  </documentManagement>
</p:properties>
</file>

<file path=customXml/itemProps1.xml><?xml version="1.0" encoding="utf-8"?>
<ds:datastoreItem xmlns:ds="http://schemas.openxmlformats.org/officeDocument/2006/customXml" ds:itemID="{CA9057D0-3E73-449C-A749-82AD818A4539}"/>
</file>

<file path=customXml/itemProps2.xml><?xml version="1.0" encoding="utf-8"?>
<ds:datastoreItem xmlns:ds="http://schemas.openxmlformats.org/officeDocument/2006/customXml" ds:itemID="{F6CD798C-51D4-4656-B833-FC6D894E450A}"/>
</file>

<file path=customXml/itemProps3.xml><?xml version="1.0" encoding="utf-8"?>
<ds:datastoreItem xmlns:ds="http://schemas.openxmlformats.org/officeDocument/2006/customXml" ds:itemID="{73A88A2A-2034-4735-82D7-06E3CA5DD51D}"/>
</file>

<file path=customXml/itemProps4.xml><?xml version="1.0" encoding="utf-8"?>
<ds:datastoreItem xmlns:ds="http://schemas.openxmlformats.org/officeDocument/2006/customXml" ds:itemID="{3CD46B1D-5FA2-4F1D-8096-2E8FF7A672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1.1-Mid</vt:lpstr>
      <vt:lpstr>Form 1.1b-Mid</vt:lpstr>
      <vt:lpstr>Form 1.2-Mid</vt:lpstr>
      <vt:lpstr>Form 1.4-Mid</vt:lpstr>
      <vt:lpstr>Form 1.5-Mid</vt:lpstr>
      <vt:lpstr>Form 1.7a-Mid</vt:lpstr>
      <vt:lpstr>Form 2.2-Mid</vt:lpstr>
      <vt:lpstr>Form 2.3-Mid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1.1 - SMUD Service Territory</dc:title>
  <cp:lastModifiedBy>agough</cp:lastModifiedBy>
  <dcterms:created xsi:type="dcterms:W3CDTF">2014-11-20T23:26:49Z</dcterms:created>
  <dcterms:modified xsi:type="dcterms:W3CDTF">2015-05-28T18:03:29Z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e0da5c93-bced-4d5e-8072-e806b44dc224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http://efilingspinternal/PendingDocuments/15-IEPR-03/20150601T153130_Form_11__SMUD_Service_Territory.xlsx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556500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