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omments1.xml" ContentType="application/vnd.openxmlformats-officedocument.spreadsheetml.comments+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2995" windowHeight="14370" activeTab="1"/>
  </bookViews>
  <sheets>
    <sheet name="cover" sheetId="4" r:id="rId1"/>
    <sheet name="IEPR 8.1a" sheetId="2" r:id="rId2"/>
    <sheet name="IEPR 8.1b"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P">#REF!</definedName>
    <definedName name="\Q">#REF!</definedName>
    <definedName name="__123Graph_A" hidden="1">'[1]C&amp;E Report'!$IO$1:$IO$4</definedName>
    <definedName name="__123Graph_B" hidden="1">'[1]C&amp;E Report'!$IP$1:$IP$4</definedName>
    <definedName name="__123Graph_X" hidden="1">'[1]C&amp;E Report'!$IO$1:$IO$4</definedName>
    <definedName name="__FAM11">'[2]Demo Forecast October 2006'!#REF!</definedName>
    <definedName name="__FAM12">'[2]Demo Forecast October 2006'!#REF!</definedName>
    <definedName name="__fy20">'[3]LA&amp;Owens'!$A$1:$N$63</definedName>
    <definedName name="__fy2003">'[4]LA&amp;Owens'!$A$1:$N$63</definedName>
    <definedName name="__FY2004">'[3]LA&amp;Owens'!$A$83</definedName>
    <definedName name="__fy204">'[3]LA&amp;Owens'!$A$86</definedName>
    <definedName name="__PG1">#REF!</definedName>
    <definedName name="__PG2">#REF!</definedName>
    <definedName name="__sep07">'[5]STUDY PARAMETERS'!#REF!</definedName>
    <definedName name="__TOT12">'[2]Demo Forecast October 2006'!#REF!</definedName>
    <definedName name="__YR01">#REF!</definedName>
    <definedName name="__YR02">#REF!</definedName>
    <definedName name="__YR03">#REF!</definedName>
    <definedName name="__YR04">#REF!</definedName>
    <definedName name="__YR05">#REF!</definedName>
    <definedName name="__YR06">#REF!</definedName>
    <definedName name="__YR07">#REF!</definedName>
    <definedName name="__YR08">#REF!</definedName>
    <definedName name="_1988">'[2]Demo Forecast October 2006'!#REF!</definedName>
    <definedName name="_FAM11">'[2]Demo Forecast October 2006'!#REF!</definedName>
    <definedName name="_FAM12">'[2]Demo Forecast October 2006'!#REF!</definedName>
    <definedName name="_fy20">'[3]LA&amp;Owens'!$A$1:$N$63</definedName>
    <definedName name="_fy2003">'[4]LA&amp;Owens'!$A$1:$N$63</definedName>
    <definedName name="_FY2004">'[3]LA&amp;Owens'!$A$83</definedName>
    <definedName name="_fy204">'[3]LA&amp;Owens'!$A$86</definedName>
    <definedName name="_Order1" hidden="1">255</definedName>
    <definedName name="_Order2" hidden="1">255</definedName>
    <definedName name="_PG1">#REF!</definedName>
    <definedName name="_PG2">#REF!</definedName>
    <definedName name="_sep07">'[5]STUDY PARAMETERS'!#REF!</definedName>
    <definedName name="_TOT12">'[2]Demo Forecast October 2006'!#REF!</definedName>
    <definedName name="_YR01">#REF!</definedName>
    <definedName name="_YR02">#REF!</definedName>
    <definedName name="_YR03">#REF!</definedName>
    <definedName name="_YR04">#REF!</definedName>
    <definedName name="_YR05">#REF!</definedName>
    <definedName name="_YR06">#REF!</definedName>
    <definedName name="_YR07">#REF!</definedName>
    <definedName name="_YR08">#REF!</definedName>
    <definedName name="ACCT">#REF!</definedName>
    <definedName name="B_Res_67_Tier1">#REF!</definedName>
    <definedName name="B_Res_67_Tier2">#REF!</definedName>
    <definedName name="BEG._YEAR">#REF!</definedName>
    <definedName name="CITY">#REF!</definedName>
    <definedName name="ComName" localSheetId="0">'[6]FormList&amp;FilerInfo'!$B$2</definedName>
    <definedName name="ComName">'[7]FormList&amp;FilerInfo'!$B$2</definedName>
    <definedName name="CoName" localSheetId="0">'[8]FormList&amp;FilerInfo'!$B$2</definedName>
    <definedName name="CoName">'[9]FormList&amp;FilerInfo'!$B$2</definedName>
    <definedName name="COUNTY">'[2]Demo Forecast October 2006'!#REF!</definedName>
    <definedName name="DATE_">#REF!</definedName>
    <definedName name="DL">#REF!</definedName>
    <definedName name="DWEL">'[2]Demo Forecast October 2006'!#REF!</definedName>
    <definedName name="ECA">'[10]Sch 5 - C&amp;E Summary'!$A$1:$N$65</definedName>
    <definedName name="FAM">#REF!</definedName>
    <definedName name="fi_corg_ce_cost">#REF!</definedName>
    <definedName name="fi_corg_ce_functional">#REF!</definedName>
    <definedName name="fi_corg_ce_organizational">#REF!</definedName>
    <definedName name="fi_corg_ce_period">#REF!</definedName>
    <definedName name="fi_corg_ce_responsible">#REF!</definedName>
    <definedName name="fi_corg_cem_cost">#REF!</definedName>
    <definedName name="fi_corg_cem_functional">#REF!</definedName>
    <definedName name="fi_corg_cem_organizational">#REF!</definedName>
    <definedName name="fund_resorg_fi_cost">#REF!</definedName>
    <definedName name="fund_resorg_fi_functional">#REF!</definedName>
    <definedName name="fund_resorg_fi_fund">#REF!</definedName>
    <definedName name="fund_resorg_fi_organizational">#REF!</definedName>
    <definedName name="fund_resorg_fi_period">#REF!</definedName>
    <definedName name="fund_resorg_fi_resonsible">#REF!</definedName>
    <definedName name="fund_resorg_fi_responsible">#REF!</definedName>
    <definedName name="fund_resorg_responsible">#REF!</definedName>
    <definedName name="GL">#REF!</definedName>
    <definedName name="HHPOP">#REF!</definedName>
    <definedName name="LAPOP">#REF!</definedName>
    <definedName name="o">'[11]L.A. &amp; Owens Valley'!$A$85</definedName>
    <definedName name="PAGE1">#REF!</definedName>
    <definedName name="period">#REF!</definedName>
    <definedName name="POP">#REF!</definedName>
    <definedName name="PPH">#REF!</definedName>
    <definedName name="_xlnm.Print_Area" localSheetId="0">cover!$A$1:$B$37</definedName>
    <definedName name="_xlnm.Print_Area" localSheetId="1">'IEPR 8.1a'!$A$1:$O$65</definedName>
    <definedName name="_xlnm.Print_Area" localSheetId="2">'IEPR 8.1b'!$A$1:$R$29</definedName>
    <definedName name="PROD_OLD">#REF!</definedName>
    <definedName name="PROD_OLD_2">#REF!</definedName>
    <definedName name="rate_ctc">"Edit Box 5"</definedName>
    <definedName name="Res_high_1">'[12]Study Parameters'!#REF!</definedName>
    <definedName name="Res_high_2">'[12]Study Parameters'!#REF!</definedName>
    <definedName name="Res_low_1">'[12]Study Parameters'!#REF!</definedName>
    <definedName name="Res_low_2">'[12]Study Parameters'!#REF!</definedName>
    <definedName name="RESCUS">#REF!</definedName>
    <definedName name="REV_NAME">#REF!</definedName>
    <definedName name="s">'[13]Sch 5 - C&amp;E Summary'!$A$82</definedName>
    <definedName name="TEMP">'[2]Demo Forecast October 2006'!#REF!</definedName>
    <definedName name="Testbill">0.1</definedName>
    <definedName name="TOT">#REF!</definedName>
    <definedName name="TOTUNITS">#REF!</definedName>
    <definedName name="UNIT88">#REF!</definedName>
    <definedName name="UNITS">#REF!</definedName>
    <definedName name="YR00">#REF!</definedName>
    <definedName name="Z_C3E70234_FA18_40E7_B25F_218A5F7D2EA2_.wvu.PrintArea" localSheetId="0" hidden="1">cover!$A$1:$B$37</definedName>
    <definedName name="Z_DC437496_B10F_474B_8F6E_F19B4DA7C026_.wvu.PrintArea" localSheetId="0" hidden="1">cover!$A$1:$B$37</definedName>
  </definedNames>
  <calcPr calcId="145621"/>
</workbook>
</file>

<file path=xl/calcChain.xml><?xml version="1.0" encoding="utf-8"?>
<calcChain xmlns="http://schemas.openxmlformats.org/spreadsheetml/2006/main">
  <c r="P60" i="3" l="1"/>
  <c r="P29" i="3" s="1"/>
  <c r="L60" i="3"/>
  <c r="L29" i="3" s="1"/>
  <c r="H60" i="3"/>
  <c r="H29" i="3" s="1"/>
  <c r="D60" i="3"/>
  <c r="D29" i="3" s="1"/>
  <c r="R60" i="3"/>
  <c r="R29" i="3" s="1"/>
  <c r="Q60" i="3"/>
  <c r="Q29" i="3" s="1"/>
  <c r="O60" i="3"/>
  <c r="O29" i="3" s="1"/>
  <c r="N60" i="3"/>
  <c r="N29" i="3" s="1"/>
  <c r="M60" i="3"/>
  <c r="M29" i="3" s="1"/>
  <c r="K60" i="3"/>
  <c r="K29" i="3" s="1"/>
  <c r="J60" i="3"/>
  <c r="J29" i="3" s="1"/>
  <c r="I60" i="3"/>
  <c r="I29" i="3" s="1"/>
  <c r="G60" i="3"/>
  <c r="G29" i="3" s="1"/>
  <c r="F60" i="3"/>
  <c r="F29" i="3" s="1"/>
  <c r="E60" i="3"/>
  <c r="E29" i="3" s="1"/>
  <c r="C60" i="3"/>
  <c r="C29" i="3" s="1"/>
  <c r="B60" i="3"/>
  <c r="B29" i="3" s="1"/>
  <c r="R28" i="3"/>
  <c r="Q28" i="3"/>
  <c r="P28" i="3"/>
  <c r="O28" i="3"/>
  <c r="N28" i="3"/>
  <c r="M28" i="3"/>
  <c r="L28" i="3"/>
  <c r="K28" i="3"/>
  <c r="J28" i="3"/>
  <c r="I28" i="3"/>
  <c r="H28" i="3"/>
  <c r="G28" i="3"/>
  <c r="F28" i="3"/>
  <c r="E28" i="3"/>
  <c r="D28" i="3"/>
  <c r="C28" i="3"/>
  <c r="B28" i="3"/>
  <c r="R27" i="3"/>
  <c r="Q27" i="3"/>
  <c r="P27" i="3"/>
  <c r="O27" i="3"/>
  <c r="N27" i="3"/>
  <c r="M27" i="3"/>
  <c r="L27" i="3"/>
  <c r="K27" i="3"/>
  <c r="J27" i="3"/>
  <c r="I27" i="3"/>
  <c r="H27" i="3"/>
  <c r="G27" i="3"/>
  <c r="F27" i="3"/>
  <c r="E27" i="3"/>
  <c r="D27" i="3"/>
  <c r="C27" i="3"/>
  <c r="B27" i="3"/>
  <c r="R26" i="3"/>
  <c r="Q26" i="3"/>
  <c r="P26" i="3"/>
  <c r="O26" i="3"/>
  <c r="N26" i="3"/>
  <c r="M26" i="3"/>
  <c r="L26" i="3"/>
  <c r="K26" i="3"/>
  <c r="J26" i="3"/>
  <c r="I26" i="3"/>
  <c r="H26" i="3"/>
  <c r="G26" i="3"/>
  <c r="F26" i="3"/>
  <c r="E26" i="3"/>
  <c r="D26" i="3"/>
  <c r="C26" i="3"/>
  <c r="B26" i="3"/>
  <c r="R25" i="3"/>
  <c r="Q25" i="3"/>
  <c r="P25" i="3"/>
  <c r="O25" i="3"/>
  <c r="N25" i="3"/>
  <c r="M25" i="3"/>
  <c r="L25" i="3"/>
  <c r="K25" i="3"/>
  <c r="J25" i="3"/>
  <c r="I25" i="3"/>
  <c r="H25" i="3"/>
  <c r="G25" i="3"/>
  <c r="F25" i="3"/>
  <c r="E25" i="3"/>
  <c r="D25" i="3"/>
  <c r="C25" i="3"/>
  <c r="B25" i="3"/>
  <c r="R24" i="3"/>
  <c r="Q24" i="3"/>
  <c r="P24" i="3"/>
  <c r="O24" i="3"/>
  <c r="N24" i="3"/>
  <c r="M24" i="3"/>
  <c r="L24" i="3"/>
  <c r="K24" i="3"/>
  <c r="J24" i="3"/>
  <c r="I24" i="3"/>
  <c r="H24" i="3"/>
  <c r="G24" i="3"/>
  <c r="F24" i="3"/>
  <c r="E24" i="3"/>
  <c r="D24" i="3"/>
  <c r="C24" i="3"/>
  <c r="B24" i="3"/>
  <c r="R23" i="3"/>
  <c r="Q23" i="3"/>
  <c r="P23" i="3"/>
  <c r="O23" i="3"/>
  <c r="N23" i="3"/>
  <c r="M23" i="3"/>
  <c r="L23" i="3"/>
  <c r="K23" i="3"/>
  <c r="J23" i="3"/>
  <c r="I23" i="3"/>
  <c r="H23" i="3"/>
  <c r="G23" i="3"/>
  <c r="F23" i="3"/>
  <c r="E23" i="3"/>
  <c r="D23" i="3"/>
  <c r="C23" i="3"/>
  <c r="B23" i="3"/>
  <c r="R21" i="3"/>
  <c r="Q21" i="3"/>
  <c r="P21" i="3"/>
  <c r="O21" i="3"/>
  <c r="N21" i="3"/>
  <c r="M21" i="3"/>
  <c r="L21" i="3"/>
  <c r="K21" i="3"/>
  <c r="J21" i="3"/>
  <c r="I21" i="3"/>
  <c r="H21" i="3"/>
  <c r="G21" i="3"/>
  <c r="F21" i="3"/>
  <c r="E21" i="3"/>
  <c r="D21" i="3"/>
  <c r="C21" i="3"/>
  <c r="B21" i="3"/>
  <c r="R20" i="3"/>
  <c r="Q20" i="3"/>
  <c r="P20" i="3"/>
  <c r="O20" i="3"/>
  <c r="N20" i="3"/>
  <c r="M20" i="3"/>
  <c r="L20" i="3"/>
  <c r="K20" i="3"/>
  <c r="J20" i="3"/>
  <c r="I20" i="3"/>
  <c r="H20" i="3"/>
  <c r="G20" i="3"/>
  <c r="F20" i="3"/>
  <c r="E20" i="3"/>
  <c r="D20" i="3"/>
  <c r="C20" i="3"/>
  <c r="B20" i="3"/>
  <c r="R19" i="3"/>
  <c r="Q19" i="3"/>
  <c r="P19" i="3"/>
  <c r="O19" i="3"/>
  <c r="N19" i="3"/>
  <c r="M19" i="3"/>
  <c r="L19" i="3"/>
  <c r="K19" i="3"/>
  <c r="J19" i="3"/>
  <c r="I19" i="3"/>
  <c r="H19" i="3"/>
  <c r="G19" i="3"/>
  <c r="F19" i="3"/>
  <c r="E19" i="3"/>
  <c r="D19" i="3"/>
  <c r="C19" i="3"/>
  <c r="B19" i="3"/>
  <c r="R18" i="3"/>
  <c r="Q18" i="3"/>
  <c r="P18" i="3"/>
  <c r="O18" i="3"/>
  <c r="N18" i="3"/>
  <c r="M18" i="3"/>
  <c r="L18" i="3"/>
  <c r="K18" i="3"/>
  <c r="J18" i="3"/>
  <c r="I18" i="3"/>
  <c r="H18" i="3"/>
  <c r="G18" i="3"/>
  <c r="F18" i="3"/>
  <c r="E18" i="3"/>
  <c r="D18" i="3"/>
  <c r="C18" i="3"/>
  <c r="B18" i="3"/>
  <c r="R17" i="3"/>
  <c r="Q17" i="3"/>
  <c r="P17" i="3"/>
  <c r="O17" i="3"/>
  <c r="N17" i="3"/>
  <c r="M17" i="3"/>
  <c r="L17" i="3"/>
  <c r="K17" i="3"/>
  <c r="J17" i="3"/>
  <c r="I17" i="3"/>
  <c r="H17" i="3"/>
  <c r="G17" i="3"/>
  <c r="F17" i="3"/>
  <c r="E17" i="3"/>
  <c r="D17" i="3"/>
  <c r="C17" i="3"/>
  <c r="B17" i="3"/>
  <c r="R16" i="3"/>
  <c r="Q16" i="3"/>
  <c r="P16" i="3"/>
  <c r="O16" i="3"/>
  <c r="N16" i="3"/>
  <c r="M16" i="3"/>
  <c r="L16" i="3"/>
  <c r="K16" i="3"/>
  <c r="J16" i="3"/>
  <c r="I16" i="3"/>
  <c r="H16" i="3"/>
  <c r="G16" i="3"/>
  <c r="F16" i="3"/>
  <c r="E16" i="3"/>
  <c r="D16" i="3"/>
  <c r="C16" i="3"/>
  <c r="B16" i="3"/>
  <c r="R14" i="3"/>
  <c r="Q14" i="3"/>
  <c r="P14" i="3"/>
  <c r="O14" i="3"/>
  <c r="N14" i="3"/>
  <c r="M14" i="3"/>
  <c r="L14" i="3"/>
  <c r="K14" i="3"/>
  <c r="J14" i="3"/>
  <c r="I14" i="3"/>
  <c r="H14" i="3"/>
  <c r="G14" i="3"/>
  <c r="F14" i="3"/>
  <c r="E14" i="3"/>
  <c r="D14" i="3"/>
  <c r="C14" i="3"/>
  <c r="B14" i="3"/>
  <c r="R13" i="3"/>
  <c r="Q13" i="3"/>
  <c r="P13" i="3"/>
  <c r="O13" i="3"/>
  <c r="N13" i="3"/>
  <c r="M13" i="3"/>
  <c r="L13" i="3"/>
  <c r="K13" i="3"/>
  <c r="J13" i="3"/>
  <c r="I13" i="3"/>
  <c r="H13" i="3"/>
  <c r="G13" i="3"/>
  <c r="F13" i="3"/>
  <c r="E13" i="3"/>
  <c r="D13" i="3"/>
  <c r="C13" i="3"/>
  <c r="B13" i="3"/>
  <c r="R12" i="3"/>
  <c r="Q12" i="3"/>
  <c r="P12" i="3"/>
  <c r="O12" i="3"/>
  <c r="N12" i="3"/>
  <c r="M12" i="3"/>
  <c r="L12" i="3"/>
  <c r="K12" i="3"/>
  <c r="J12" i="3"/>
  <c r="I12" i="3"/>
  <c r="H12" i="3"/>
  <c r="G12" i="3"/>
  <c r="F12" i="3"/>
  <c r="E12" i="3"/>
  <c r="D12" i="3"/>
  <c r="C12" i="3"/>
  <c r="B12" i="3"/>
  <c r="R11" i="3"/>
  <c r="Q11" i="3"/>
  <c r="P11" i="3"/>
  <c r="O11" i="3"/>
  <c r="N11" i="3"/>
  <c r="M11" i="3"/>
  <c r="L11" i="3"/>
  <c r="K11" i="3"/>
  <c r="J11" i="3"/>
  <c r="I11" i="3"/>
  <c r="H11" i="3"/>
  <c r="G11" i="3"/>
  <c r="F11" i="3"/>
  <c r="E11" i="3"/>
  <c r="D11" i="3"/>
  <c r="C11" i="3"/>
  <c r="B11" i="3"/>
  <c r="R10" i="3"/>
  <c r="Q10" i="3"/>
  <c r="P10" i="3"/>
  <c r="O10" i="3"/>
  <c r="N10" i="3"/>
  <c r="M10" i="3"/>
  <c r="L10" i="3"/>
  <c r="K10" i="3"/>
  <c r="J10" i="3"/>
  <c r="I10" i="3"/>
  <c r="H10" i="3"/>
  <c r="G10" i="3"/>
  <c r="F10" i="3"/>
  <c r="E10" i="3"/>
  <c r="D10" i="3"/>
  <c r="C10" i="3"/>
  <c r="B10" i="3"/>
  <c r="R9" i="3"/>
  <c r="Q9" i="3"/>
  <c r="P9" i="3"/>
  <c r="O9" i="3"/>
  <c r="N9" i="3"/>
  <c r="M9" i="3"/>
  <c r="L9" i="3"/>
  <c r="K9" i="3"/>
  <c r="J9" i="3"/>
  <c r="I9" i="3"/>
  <c r="H9" i="3"/>
  <c r="G9" i="3"/>
  <c r="F9" i="3"/>
  <c r="E9" i="3"/>
  <c r="D9" i="3"/>
  <c r="C9" i="3"/>
  <c r="B9" i="3"/>
  <c r="R7" i="3"/>
  <c r="Q7" i="3"/>
  <c r="P7" i="3"/>
  <c r="O7" i="3"/>
  <c r="N7" i="3"/>
  <c r="M7" i="3"/>
  <c r="L7" i="3"/>
  <c r="K7" i="3"/>
  <c r="J7" i="3"/>
  <c r="I7" i="3"/>
  <c r="H7" i="3"/>
  <c r="G7" i="3"/>
  <c r="F7" i="3"/>
  <c r="E7" i="3"/>
  <c r="D7" i="3"/>
  <c r="C7" i="3"/>
  <c r="B7" i="3"/>
  <c r="O65" i="2"/>
  <c r="N65" i="2"/>
  <c r="M65" i="2"/>
  <c r="L65" i="2"/>
  <c r="K65" i="2"/>
  <c r="J65" i="2"/>
  <c r="I65" i="2"/>
  <c r="H65" i="2"/>
  <c r="G65" i="2"/>
  <c r="F65" i="2"/>
  <c r="E65" i="2"/>
  <c r="D65" i="2"/>
  <c r="C65" i="2"/>
  <c r="B65" i="2"/>
  <c r="O63" i="2"/>
  <c r="N63" i="2"/>
  <c r="M63" i="2"/>
  <c r="L63" i="2"/>
  <c r="K63" i="2"/>
  <c r="J63" i="2"/>
  <c r="I63" i="2"/>
  <c r="H63" i="2"/>
  <c r="G63" i="2"/>
  <c r="F63" i="2"/>
  <c r="E63" i="2"/>
  <c r="D63" i="2"/>
  <c r="C63" i="2"/>
  <c r="B63" i="2"/>
  <c r="O62" i="2"/>
  <c r="N62" i="2"/>
  <c r="M62" i="2"/>
  <c r="L62" i="2"/>
  <c r="K62" i="2"/>
  <c r="J62" i="2"/>
  <c r="I62" i="2"/>
  <c r="H62" i="2"/>
  <c r="G62" i="2"/>
  <c r="F62" i="2"/>
  <c r="E62" i="2"/>
  <c r="D62" i="2"/>
  <c r="C62" i="2"/>
  <c r="B62" i="2"/>
  <c r="O61" i="2"/>
  <c r="N61" i="2"/>
  <c r="M61" i="2"/>
  <c r="L61" i="2"/>
  <c r="K61" i="2"/>
  <c r="J61" i="2"/>
  <c r="I61" i="2"/>
  <c r="H61" i="2"/>
  <c r="G61" i="2"/>
  <c r="F61" i="2"/>
  <c r="E61" i="2"/>
  <c r="D61" i="2"/>
  <c r="C61" i="2"/>
  <c r="B61" i="2"/>
  <c r="O59" i="2"/>
  <c r="N59" i="2"/>
  <c r="M59" i="2"/>
  <c r="L59" i="2"/>
  <c r="K59" i="2"/>
  <c r="J59" i="2"/>
  <c r="I59" i="2"/>
  <c r="H59" i="2"/>
  <c r="G59" i="2"/>
  <c r="F59" i="2"/>
  <c r="E59" i="2"/>
  <c r="D59" i="2"/>
  <c r="C59" i="2"/>
  <c r="B59" i="2"/>
  <c r="O58" i="2"/>
  <c r="N58" i="2"/>
  <c r="M58" i="2"/>
  <c r="L58" i="2"/>
  <c r="K58" i="2"/>
  <c r="J58" i="2"/>
  <c r="I58" i="2"/>
  <c r="H58" i="2"/>
  <c r="G58" i="2"/>
  <c r="F58" i="2"/>
  <c r="E58" i="2"/>
  <c r="D58" i="2"/>
  <c r="C58" i="2"/>
  <c r="B58" i="2"/>
  <c r="O57" i="2"/>
  <c r="N57" i="2"/>
  <c r="M57" i="2"/>
  <c r="L57" i="2"/>
  <c r="K57" i="2"/>
  <c r="J57" i="2"/>
  <c r="I57" i="2"/>
  <c r="H57" i="2"/>
  <c r="G57" i="2"/>
  <c r="F57" i="2"/>
  <c r="E57" i="2"/>
  <c r="D57" i="2"/>
  <c r="C57" i="2"/>
  <c r="B57" i="2"/>
  <c r="O56" i="2"/>
  <c r="N56" i="2"/>
  <c r="M56" i="2"/>
  <c r="L56" i="2"/>
  <c r="K56" i="2"/>
  <c r="J56" i="2"/>
  <c r="I56" i="2"/>
  <c r="H56" i="2"/>
  <c r="G56" i="2"/>
  <c r="F56" i="2"/>
  <c r="E56" i="2"/>
  <c r="D56" i="2"/>
  <c r="C56" i="2"/>
  <c r="B56" i="2"/>
  <c r="O52" i="2"/>
  <c r="N52" i="2"/>
  <c r="M52" i="2"/>
  <c r="L52" i="2"/>
  <c r="K52" i="2"/>
  <c r="J52" i="2"/>
  <c r="I52" i="2"/>
  <c r="H52" i="2"/>
  <c r="G52" i="2"/>
  <c r="F52" i="2"/>
  <c r="E52" i="2"/>
  <c r="D52" i="2"/>
  <c r="C52" i="2"/>
  <c r="B52" i="2"/>
  <c r="O51" i="2"/>
  <c r="N51" i="2"/>
  <c r="M51" i="2"/>
  <c r="L51" i="2"/>
  <c r="K51" i="2"/>
  <c r="J51" i="2"/>
  <c r="I51" i="2"/>
  <c r="H51" i="2"/>
  <c r="G51" i="2"/>
  <c r="F51" i="2"/>
  <c r="E51" i="2"/>
  <c r="D51" i="2"/>
  <c r="C51" i="2"/>
  <c r="B51" i="2"/>
  <c r="O50" i="2"/>
  <c r="N50" i="2"/>
  <c r="M50" i="2"/>
  <c r="L50" i="2"/>
  <c r="K50" i="2"/>
  <c r="J50" i="2"/>
  <c r="I50" i="2"/>
  <c r="H50" i="2"/>
  <c r="G50" i="2"/>
  <c r="F50" i="2"/>
  <c r="E50" i="2"/>
  <c r="D50" i="2"/>
  <c r="C50" i="2"/>
  <c r="B50" i="2"/>
  <c r="O49" i="2"/>
  <c r="N49" i="2"/>
  <c r="M49" i="2"/>
  <c r="L49" i="2"/>
  <c r="K49" i="2"/>
  <c r="J49" i="2"/>
  <c r="I49" i="2"/>
  <c r="H49" i="2"/>
  <c r="G49" i="2"/>
  <c r="F49" i="2"/>
  <c r="E49" i="2"/>
  <c r="D49" i="2"/>
  <c r="C49" i="2"/>
  <c r="B49" i="2"/>
  <c r="O47" i="2"/>
  <c r="N47" i="2"/>
  <c r="M47" i="2"/>
  <c r="L47" i="2"/>
  <c r="K47" i="2"/>
  <c r="J47" i="2"/>
  <c r="I47" i="2"/>
  <c r="H47" i="2"/>
  <c r="G47" i="2"/>
  <c r="F47" i="2"/>
  <c r="E47" i="2"/>
  <c r="D47" i="2"/>
  <c r="C47" i="2"/>
  <c r="B47" i="2"/>
  <c r="O46" i="2"/>
  <c r="N46" i="2"/>
  <c r="M46" i="2"/>
  <c r="L46" i="2"/>
  <c r="K46" i="2"/>
  <c r="J46" i="2"/>
  <c r="I46" i="2"/>
  <c r="H46" i="2"/>
  <c r="G46" i="2"/>
  <c r="F46" i="2"/>
  <c r="E46" i="2"/>
  <c r="D46" i="2"/>
  <c r="C46" i="2"/>
  <c r="B46" i="2"/>
  <c r="O45" i="2"/>
  <c r="N45" i="2"/>
  <c r="M45" i="2"/>
  <c r="L45" i="2"/>
  <c r="K45" i="2"/>
  <c r="J45" i="2"/>
  <c r="I45" i="2"/>
  <c r="H45" i="2"/>
  <c r="G45" i="2"/>
  <c r="F45" i="2"/>
  <c r="E45" i="2"/>
  <c r="D45" i="2"/>
  <c r="C45" i="2"/>
  <c r="B45" i="2"/>
  <c r="O43" i="2"/>
  <c r="N43" i="2"/>
  <c r="M43" i="2"/>
  <c r="L43" i="2"/>
  <c r="K43" i="2"/>
  <c r="J43" i="2"/>
  <c r="I43" i="2"/>
  <c r="H43" i="2"/>
  <c r="G43" i="2"/>
  <c r="F43" i="2"/>
  <c r="E43" i="2"/>
  <c r="D43" i="2"/>
  <c r="C43" i="2"/>
  <c r="B43" i="2"/>
  <c r="O42" i="2"/>
  <c r="N42" i="2"/>
  <c r="M42" i="2"/>
  <c r="L42" i="2"/>
  <c r="K42" i="2"/>
  <c r="J42" i="2"/>
  <c r="I42" i="2"/>
  <c r="H42" i="2"/>
  <c r="G42" i="2"/>
  <c r="F42" i="2"/>
  <c r="E42" i="2"/>
  <c r="D42" i="2"/>
  <c r="C42" i="2"/>
  <c r="B42" i="2"/>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0" i="2"/>
  <c r="N10" i="2"/>
  <c r="M10" i="2"/>
  <c r="L10" i="2"/>
  <c r="K10" i="2"/>
  <c r="J10" i="2"/>
  <c r="I10" i="2"/>
  <c r="H10" i="2"/>
  <c r="G10" i="2"/>
  <c r="F10" i="2"/>
  <c r="E10" i="2"/>
  <c r="D10" i="2"/>
  <c r="C10" i="2"/>
  <c r="B10" i="2"/>
  <c r="O9" i="2"/>
  <c r="N9" i="2"/>
  <c r="M9" i="2"/>
  <c r="L9" i="2"/>
  <c r="K9" i="2"/>
  <c r="J9" i="2"/>
  <c r="I9" i="2"/>
  <c r="H9" i="2"/>
  <c r="G9" i="2"/>
  <c r="F9" i="2"/>
  <c r="E9" i="2"/>
  <c r="D9" i="2"/>
  <c r="C9" i="2"/>
  <c r="B9" i="2"/>
</calcChain>
</file>

<file path=xl/comments1.xml><?xml version="1.0" encoding="utf-8"?>
<comments xmlns="http://schemas.openxmlformats.org/spreadsheetml/2006/main">
  <authors>
    <author>Mignon Marks</author>
  </authors>
  <commentList>
    <comment ref="A20" authorId="0">
      <text>
        <r>
          <rPr>
            <sz val="8"/>
            <color indexed="81"/>
            <rFont val="Arial"/>
            <family val="2"/>
          </rPr>
          <t>In dollars per million British Thermal Unit.</t>
        </r>
        <r>
          <rPr>
            <sz val="8"/>
            <color indexed="81"/>
            <rFont val="Tahoma"/>
            <family val="2"/>
          </rPr>
          <t xml:space="preserve">
</t>
        </r>
      </text>
    </comment>
    <comment ref="A24" authorId="0">
      <text>
        <r>
          <rPr>
            <sz val="8"/>
            <color indexed="81"/>
            <rFont val="Tahoma"/>
            <family val="2"/>
          </rPr>
          <t xml:space="preserve">In dollars per million British Thermal Units
</t>
        </r>
      </text>
    </comment>
    <comment ref="A94" authorId="0">
      <text>
        <r>
          <rPr>
            <sz val="8"/>
            <color indexed="81"/>
            <rFont val="Arial"/>
            <family val="2"/>
          </rPr>
          <t>In dollars per million British Thermal Unit.</t>
        </r>
        <r>
          <rPr>
            <sz val="8"/>
            <color indexed="81"/>
            <rFont val="Tahoma"/>
            <family val="2"/>
          </rPr>
          <t xml:space="preserve">
</t>
        </r>
      </text>
    </comment>
    <comment ref="A98" authorId="0">
      <text>
        <r>
          <rPr>
            <sz val="8"/>
            <color indexed="81"/>
            <rFont val="Tahoma"/>
            <family val="2"/>
          </rPr>
          <t xml:space="preserve">In dollars per million British Thermal Units
</t>
        </r>
      </text>
    </comment>
  </commentList>
</comments>
</file>

<file path=xl/sharedStrings.xml><?xml version="1.0" encoding="utf-8"?>
<sst xmlns="http://schemas.openxmlformats.org/spreadsheetml/2006/main" count="202" uniqueCount="96">
  <si>
    <t>Form 8.1a (POU)</t>
  </si>
  <si>
    <t>Budget Appropriations or Actual Costs and Cost Projections by Major Expense Category</t>
  </si>
  <si>
    <t>2013 to 2026 (in Nominal Dollars)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</si>
  <si>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</si>
  <si>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</si>
  <si>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</si>
  <si>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</si>
  <si>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</si>
  <si>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</si>
  <si>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</si>
  <si>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</si>
  <si>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</si>
  <si>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Natural Gas Price Forecast</t>
  </si>
  <si>
    <t>Coal:</t>
  </si>
  <si>
    <t>Coal Price Forecast</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</si>
  <si>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</si>
  <si>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</si>
  <si>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</si>
  <si>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</si>
  <si>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</si>
  <si>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</si>
  <si>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</si>
  <si>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</si>
  <si>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</si>
  <si>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</si>
  <si>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</si>
  <si>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</si>
  <si>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</si>
  <si>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</si>
  <si>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</si>
  <si>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</si>
  <si>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</si>
  <si>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</si>
  <si>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</si>
  <si>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</si>
  <si>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</si>
  <si>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</si>
  <si>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</si>
  <si>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</si>
  <si>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t>
  </si>
  <si>
    <t>All other public benefit programs</t>
  </si>
  <si>
    <t>ENEFGY EFFICIENCY EXPENSES FROM PROCUREMENT BUDGET</t>
  </si>
  <si>
    <t>OPERATING EXPENSES NOT ALREADY REPORTED</t>
  </si>
  <si>
    <t>CAPITAL IMPROVEMENT PROJECTS:</t>
  </si>
  <si>
    <t>GENERATION (PRODUCTION PLANT)</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</si>
  <si>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</si>
  <si>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</si>
  <si>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</si>
  <si>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</si>
  <si>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</si>
  <si>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</si>
  <si>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</si>
  <si>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</si>
  <si>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In Nominal Dollars</t>
  </si>
  <si>
    <t>Form 8.1b (Bundled)</t>
  </si>
  <si>
    <t>Revenue Requirements Allocation</t>
  </si>
  <si>
    <t>2010 to 2026 (in Nominal Dollars)</t>
  </si>
  <si>
    <t>Participant Name</t>
  </si>
  <si>
    <t>Total Revenue Requirements (From Form 1.a (IOU))</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</si>
  <si>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</si>
  <si>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</si>
  <si>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</si>
  <si>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</si>
  <si>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</si>
  <si>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</si>
  <si>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</si>
  <si>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</si>
  <si>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</si>
  <si>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</si>
  <si>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</si>
  <si>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</si>
  <si>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Electricity Demand Forecast Forms</t>
  </si>
  <si>
    <t>California Energy Commission</t>
  </si>
  <si>
    <t>2015 Integrated Energy Policy Report</t>
  </si>
  <si>
    <t>Docket Number 15-IEPR-03</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</si>
  <si>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</si>
  <si>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</si>
  <si>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t>Submittal Format</t>
  </si>
  <si>
    <t>Parties are requested to submit an electronic file or compact disc containing:</t>
  </si>
  <si>
    <t xml:space="preserve">data from Forms 1, 2, 3, 7 and 8, and </t>
  </si>
  <si>
    <t xml:space="preserve">reports on Forms 4 and 6 in Word or Acrobat. </t>
  </si>
  <si>
    <t>Data with no confidentiality request should be sent to:</t>
  </si>
  <si>
    <t xml:space="preserve">     California Energy Commission</t>
  </si>
  <si>
    <t xml:space="preserve">     Docket Office</t>
  </si>
  <si>
    <t xml:space="preserve">     Attn: Docket 13-IEP-1C</t>
  </si>
  <si>
    <t xml:space="preserve">     1516 Ninth Street, MS-4</t>
  </si>
  <si>
    <t xml:space="preserve">     Sacramento, CA 95814-5512</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</si>
  <si>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</si>
  <si>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</si>
  <si>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</si>
  <si>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Due Dates:</t>
  </si>
  <si>
    <t xml:space="preserve">Forms 1.1a Retail Sales (2013-2014) </t>
  </si>
  <si>
    <t>Forms 1 through 7 (all parts) and Form 8.2</t>
  </si>
  <si>
    <t>Form 8.1a and 8.1b</t>
  </si>
  <si>
    <t>The data do not need to be distributed to the IEPR service list.</t>
  </si>
  <si>
    <t>Questions relating to the electricity demand forecast forms should be directed to Nick Fugate at (916)654-4219 or by email at Nicholas.Fugate@energy.ca.gov.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</si>
</sst>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quot;$&quot;#,##0.00_);\(&quot;$&quot;#,##0.00\)"/>
    <numFmt numFmtId="44" formatCode="_(&quot;$&quot;* #,##0.00_);_(&quot;$&quot;* \(#,##0.00\);_(&quot;$&quot;* &quot;-&quot;??_);_(@_)"/>
    <numFmt numFmtId="43" formatCode="_(* #,##0.00_);_(* \(#,##0.00\);_(* &quot;-&quot;??_);_(@_)"/>
    <numFmt numFmtId="164" formatCode="&quot;$&quot;#,##0.00"/>
    <numFmt numFmtId="165" formatCode="0.000"/>
    <numFmt numFmtId="166" formatCode="_(* #,##0_);_(* \(#,##0\);_(* &quot;-&quot;??_);_(@_)"/>
    <numFmt numFmtId="167" formatCode="m\-d\-yy"/>
    <numFmt numFmtId="168" formatCode="&quot;$&quot;#,##0\ ;\(&quot;$&quot;#,##0\)"/>
    <numFmt numFmtId="169" formatCode="m/d"/>
    <numFmt numFmtId="170" formatCode="_([$€-2]* #,##0.00_);_([$€-2]* \(#,##0.00\);_([$€-2]* &quot;-&quot;??_)"/>
    <numFmt numFmtId="171" formatCode="#,##0.00&quot; $&quot;;\-#,##0.00&quot; $&quot;"/>
    <numFmt numFmtId="172" formatCode="0.00_)"/>
    <numFmt numFmtId="173" formatCode="[$-F800]dddd\,\ mmmm\ dd\,\ yyyy"/>
  </numFmts>
  <fonts count="32" x14ac:knownFonts="1">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sz val="10"/>
      <name val="Arial"/>
      <family val="2"/>
    </font>
    <font>
      <b/>
      <sz val="12"/>
      <name val="Arial"/>
      <family val="2"/>
    </font>
    <font>
      <b/>
      <sz val="8"/>
      <name val="Arial"/>
      <family val="2"/>
    </font>
    <font>
      <sz val="8"/>
      <color indexed="12"/>
      <name val="Arial"/>
      <family val="2"/>
    </font>
    <font>
      <b/>
      <sz val="9"/>
      <name val="Arial"/>
      <family val="2"/>
    </font>
    <font>
      <sz val="9"/>
      <name val="Arial"/>
      <family val="2"/>
    </font>
    <font>
      <b/>
      <sz val="9"/>
      <color indexed="9"/>
      <name val="Arial"/>
      <family val="2"/>
    </font>
    <font>
      <sz val="9"/>
      <color indexed="8"/>
      <name val="Arial"/>
      <family val="2"/>
    </font>
    <font>
      <sz val="8"/>
      <color indexed="81"/>
      <name val="Arial"/>
      <family val="2"/>
    </font>
    <font>
      <sz val="8"/>
      <color indexed="81"/>
      <name val="Tahoma"/>
      <family val="2"/>
    </font>
    <font>
      <b/>
      <sz val="14"/>
      <name val="Arial"/>
      <family val="2"/>
    </font>
    <font>
      <sz val="14"/>
      <name val="Arial"/>
      <family val="2"/>
    </font>
    <font>
      <b/>
      <sz val="11"/>
      <name val="Arial"/>
      <family val="2"/>
    </font>
    <font>
      <sz val="10"/>
      <name val="Calibri"/>
      <family val="2"/>
    </font>
    <font>
      <sz val="9"/>
      <name val="Arial Narrow"/>
      <family val="2"/>
    </font>
    <font>
      <sz val="10"/>
      <name val="MS Sans Serif"/>
      <family val="2"/>
    </font>
    <font>
      <b/>
      <u/>
      <sz val="11"/>
      <color indexed="37"/>
      <name val="Arial"/>
      <family val="2"/>
    </font>
    <font>
      <sz val="10"/>
      <color indexed="12"/>
      <name val="Arial"/>
      <family val="2"/>
    </font>
    <font>
      <sz val="7"/>
      <name val="Small Fonts"/>
      <family val="2"/>
    </font>
    <font>
      <b/>
      <i/>
      <sz val="16"/>
      <name val="Helv"/>
    </font>
    <font>
      <sz val="8"/>
      <name val="Arial"/>
    </font>
    <font>
      <b/>
      <sz val="16"/>
      <name val="Arial"/>
      <family val="2"/>
    </font>
    <font>
      <sz val="16"/>
      <name val="Arial"/>
      <family val="2"/>
    </font>
    <font>
      <b/>
      <i/>
      <sz val="12"/>
      <name val="Arial"/>
      <family val="2"/>
    </font>
    <font>
      <b/>
      <sz val="12"/>
      <color indexed="12"/>
      <name val="Arial"/>
      <family val="2"/>
    </font>
    <font>
      <i/>
      <sz val="12"/>
      <name val="Arial"/>
      <family val="2"/>
    </font>
    <font>
      <b/>
      <sz val="8"/>
      <color rgb="FFFF0000"/>
      <name val="Arial"/>
      <family val="2"/>
    </font>
  </fonts>
  <fills count="12">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60"/>
        <bgColor indexed="64"/>
      </patternFill>
    </fill>
    <fill>
      <patternFill patternType="solid">
        <fgColor indexed="12"/>
        <bgColor indexed="64"/>
      </patternFill>
    </fill>
    <fill>
      <patternFill patternType="solid">
        <fgColor indexed="51"/>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s>
  <cellStyleXfs count="34">
    <xf numFmtId="0" fontId="0" fillId="0" borderId="0"/>
    <xf numFmtId="0" fontId="2" fillId="0" borderId="0"/>
    <xf numFmtId="0" fontId="5" fillId="0" borderId="0"/>
    <xf numFmtId="43" fontId="18" fillId="0" borderId="0" applyFont="0" applyFill="0" applyBorder="0" applyAlignment="0" applyProtection="0"/>
    <xf numFmtId="167" fontId="4" fillId="9" borderId="34">
      <alignment horizontal="center" vertical="center"/>
    </xf>
    <xf numFmtId="43" fontId="19" fillId="3" borderId="0" applyNumberFormat="0" applyFill="0" applyBorder="0" applyAlignment="0" applyProtection="0">
      <protection hidden="1"/>
    </xf>
    <xf numFmtId="43" fontId="2" fillId="3" borderId="0" applyNumberFormat="0" applyFill="0" applyBorder="0" applyAlignment="0" applyProtection="0">
      <protection hidden="1"/>
    </xf>
    <xf numFmtId="43" fontId="10" fillId="3" borderId="0" applyNumberFormat="0" applyFill="0" applyBorder="0" applyAlignment="0" applyProtection="0">
      <protection hidden="1"/>
    </xf>
    <xf numFmtId="43" fontId="5" fillId="0" borderId="0" applyFont="0" applyFill="0" applyBorder="0" applyAlignment="0" applyProtection="0"/>
    <xf numFmtId="7" fontId="20"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2" fontId="5" fillId="0" borderId="0" applyFont="0" applyFill="0" applyBorder="0" applyAlignment="0" applyProtection="0"/>
    <xf numFmtId="38" fontId="2" fillId="4" borderId="0" applyNumberFormat="0" applyBorder="0" applyAlignment="0" applyProtection="0"/>
    <xf numFmtId="0" fontId="21" fillId="0" borderId="0" applyNumberFormat="0" applyFill="0" applyBorder="0" applyAlignment="0" applyProtection="0"/>
    <xf numFmtId="0" fontId="6" fillId="0" borderId="12" applyNumberFormat="0" applyAlignment="0" applyProtection="0">
      <alignment horizontal="left" vertical="center"/>
    </xf>
    <xf numFmtId="0" fontId="6" fillId="0" borderId="2">
      <alignment horizontal="left" vertical="center"/>
    </xf>
    <xf numFmtId="171" fontId="5" fillId="0" borderId="0">
      <protection locked="0"/>
    </xf>
    <xf numFmtId="171" fontId="5" fillId="0" borderId="0">
      <protection locked="0"/>
    </xf>
    <xf numFmtId="0" fontId="22" fillId="0" borderId="35" applyNumberFormat="0" applyFill="0" applyAlignment="0" applyProtection="0"/>
    <xf numFmtId="10" fontId="2" fillId="10" borderId="1" applyNumberFormat="0" applyBorder="0" applyAlignment="0" applyProtection="0"/>
    <xf numFmtId="37" fontId="23" fillId="0" borderId="0"/>
    <xf numFmtId="172" fontId="24" fillId="0" borderId="0"/>
    <xf numFmtId="0" fontId="1" fillId="0" borderId="0"/>
    <xf numFmtId="0" fontId="5" fillId="0" borderId="0"/>
    <xf numFmtId="10" fontId="5" fillId="0" borderId="0" applyFont="0" applyFill="0" applyBorder="0" applyAlignment="0" applyProtection="0"/>
    <xf numFmtId="37" fontId="2" fillId="11" borderId="0" applyNumberFormat="0" applyBorder="0" applyAlignment="0" applyProtection="0"/>
    <xf numFmtId="37" fontId="2" fillId="0" borderId="0"/>
    <xf numFmtId="37" fontId="2" fillId="11" borderId="0" applyNumberFormat="0" applyBorder="0" applyAlignment="0" applyProtection="0"/>
    <xf numFmtId="3" fontId="8" fillId="0" borderId="35" applyProtection="0"/>
    <xf numFmtId="0" fontId="25" fillId="0" borderId="0"/>
  </cellStyleXfs>
  <cellXfs count="149">
    <xf numFmtId="0" fontId="0" fillId="0" borderId="0" xfId="0"/>
    <xf numFmtId="0" fontId="9" fillId="0" borderId="3" xfId="2" applyFont="1" applyFill="1" applyBorder="1" applyAlignment="1">
      <alignment horizontal="left"/>
    </xf>
    <xf numFmtId="0" fontId="10" fillId="0" borderId="4" xfId="2" applyFont="1" applyFill="1" applyBorder="1"/>
    <xf numFmtId="0" fontId="10" fillId="0" borderId="5" xfId="2" applyFont="1" applyFill="1" applyBorder="1"/>
    <xf numFmtId="0" fontId="10" fillId="0" borderId="0" xfId="2" applyFont="1"/>
    <xf numFmtId="0" fontId="9" fillId="0" borderId="6" xfId="2" applyFont="1" applyFill="1" applyBorder="1" applyAlignment="1">
      <alignment horizontal="left"/>
    </xf>
    <xf numFmtId="0" fontId="10" fillId="0" borderId="0" xfId="2" applyFont="1" applyFill="1" applyBorder="1"/>
    <xf numFmtId="0" fontId="10" fillId="0" borderId="7" xfId="2" applyFont="1" applyFill="1" applyBorder="1"/>
    <xf numFmtId="0" fontId="9" fillId="0" borderId="8" xfId="2" applyFont="1" applyFill="1" applyBorder="1" applyAlignment="1">
      <alignment vertical="top" wrapText="1"/>
    </xf>
    <xf numFmtId="0" fontId="9" fillId="0" borderId="9" xfId="2" applyFont="1" applyFill="1" applyBorder="1" applyAlignment="1">
      <alignment vertical="top" wrapText="1"/>
    </xf>
    <xf numFmtId="0" fontId="9" fillId="0" borderId="6" xfId="2" applyFont="1" applyFill="1" applyBorder="1" applyAlignment="1">
      <alignment vertical="top" wrapText="1"/>
    </xf>
    <xf numFmtId="0" fontId="9" fillId="0" borderId="10" xfId="2" applyFont="1" applyFill="1" applyBorder="1" applyAlignment="1">
      <alignment horizontal="center" vertical="center" wrapText="1"/>
    </xf>
    <xf numFmtId="0" fontId="11" fillId="2" borderId="11" xfId="2" applyFont="1" applyFill="1" applyBorder="1" applyAlignment="1">
      <alignment vertical="top" wrapText="1"/>
    </xf>
    <xf numFmtId="0" fontId="11" fillId="2" borderId="12" xfId="2" applyFont="1" applyFill="1" applyBorder="1" applyAlignment="1">
      <alignment horizontal="center" vertical="top" wrapText="1"/>
    </xf>
    <xf numFmtId="0" fontId="11" fillId="2" borderId="13" xfId="2" applyFont="1" applyFill="1" applyBorder="1" applyAlignment="1">
      <alignment horizontal="center" vertical="top" wrapText="1"/>
    </xf>
    <xf numFmtId="0" fontId="9" fillId="3" borderId="11" xfId="2" applyFont="1" applyFill="1" applyBorder="1" applyAlignment="1">
      <alignment horizontal="left" vertical="top" wrapText="1"/>
    </xf>
    <xf numFmtId="0" fontId="10" fillId="3" borderId="12" xfId="2" applyFont="1" applyFill="1" applyBorder="1" applyAlignment="1">
      <alignment vertical="top" wrapText="1"/>
    </xf>
    <xf numFmtId="0" fontId="10" fillId="3" borderId="13" xfId="2" applyFont="1" applyFill="1" applyBorder="1" applyAlignment="1">
      <alignment vertical="top" wrapText="1"/>
    </xf>
    <xf numFmtId="0" fontId="10" fillId="3" borderId="0" xfId="2" applyFont="1" applyFill="1"/>
    <xf numFmtId="0" fontId="9" fillId="4" borderId="11" xfId="2" applyFont="1" applyFill="1" applyBorder="1" applyAlignment="1">
      <alignment horizontal="left" vertical="top" wrapText="1"/>
    </xf>
    <xf numFmtId="0" fontId="10" fillId="4" borderId="12" xfId="2" applyFont="1" applyFill="1" applyBorder="1" applyAlignment="1">
      <alignment vertical="top" wrapText="1"/>
    </xf>
    <xf numFmtId="0" fontId="10" fillId="4" borderId="13" xfId="2" applyFont="1" applyFill="1" applyBorder="1" applyAlignment="1">
      <alignment vertical="top" wrapText="1"/>
    </xf>
    <xf numFmtId="0" fontId="10" fillId="0" borderId="0" xfId="2" applyFont="1" applyFill="1"/>
    <xf numFmtId="0" fontId="9" fillId="3" borderId="14" xfId="2" applyFont="1" applyFill="1" applyBorder="1" applyAlignment="1">
      <alignment horizontal="right" vertical="top" wrapText="1"/>
    </xf>
    <xf numFmtId="3" fontId="10" fillId="0" borderId="14" xfId="2" applyNumberFormat="1" applyFont="1" applyFill="1" applyBorder="1" applyAlignment="1">
      <alignment vertical="top" wrapText="1"/>
    </xf>
    <xf numFmtId="0" fontId="9" fillId="3" borderId="15" xfId="2" applyFont="1" applyFill="1" applyBorder="1" applyAlignment="1">
      <alignment horizontal="right" vertical="top" wrapText="1"/>
    </xf>
    <xf numFmtId="3" fontId="10" fillId="0" borderId="15" xfId="2" applyNumberFormat="1" applyFont="1" applyFill="1" applyBorder="1" applyAlignment="1">
      <alignment vertical="top" wrapText="1"/>
    </xf>
    <xf numFmtId="0" fontId="9" fillId="3" borderId="16" xfId="2" applyFont="1" applyFill="1" applyBorder="1" applyAlignment="1">
      <alignment horizontal="right" vertical="top" wrapText="1"/>
    </xf>
    <xf numFmtId="0" fontId="10" fillId="3" borderId="16" xfId="2" applyFont="1" applyFill="1" applyBorder="1" applyAlignment="1">
      <alignment vertical="top" wrapText="1"/>
    </xf>
    <xf numFmtId="0" fontId="9" fillId="3" borderId="17" xfId="2" applyFont="1" applyFill="1" applyBorder="1" applyAlignment="1">
      <alignment horizontal="right" vertical="top" wrapText="1"/>
    </xf>
    <xf numFmtId="0" fontId="10" fillId="3" borderId="17" xfId="2" applyFont="1" applyFill="1" applyBorder="1" applyAlignment="1">
      <alignment vertical="top" wrapText="1"/>
    </xf>
    <xf numFmtId="0" fontId="10" fillId="3" borderId="14" xfId="2" applyFont="1" applyFill="1" applyBorder="1" applyAlignment="1">
      <alignment vertical="top" wrapText="1"/>
    </xf>
    <xf numFmtId="0" fontId="9" fillId="5" borderId="15" xfId="2" applyFont="1" applyFill="1" applyBorder="1" applyAlignment="1">
      <alignment horizontal="right" vertical="top" wrapText="1"/>
    </xf>
    <xf numFmtId="164" fontId="10" fillId="5" borderId="17" xfId="2" applyNumberFormat="1" applyFont="1" applyFill="1" applyBorder="1" applyAlignment="1">
      <alignment vertical="top" wrapText="1"/>
    </xf>
    <xf numFmtId="0" fontId="9" fillId="5" borderId="17" xfId="2" applyFont="1" applyFill="1" applyBorder="1" applyAlignment="1">
      <alignment horizontal="right" vertical="top" wrapText="1"/>
    </xf>
    <xf numFmtId="0" fontId="9" fillId="0" borderId="18" xfId="2" applyFont="1" applyBorder="1" applyAlignment="1">
      <alignment horizontal="left" vertical="top" wrapText="1"/>
    </xf>
    <xf numFmtId="0" fontId="9" fillId="0" borderId="16" xfId="2" applyFont="1" applyBorder="1" applyAlignment="1">
      <alignment horizontal="right" vertical="top" wrapText="1"/>
    </xf>
    <xf numFmtId="0" fontId="9" fillId="0" borderId="19" xfId="2" applyFont="1" applyBorder="1" applyAlignment="1">
      <alignment horizontal="right" vertical="top" wrapText="1"/>
    </xf>
    <xf numFmtId="3" fontId="10" fillId="0" borderId="20" xfId="2" applyNumberFormat="1" applyFont="1" applyBorder="1" applyAlignment="1">
      <alignment vertical="top" wrapText="1"/>
    </xf>
    <xf numFmtId="3" fontId="10" fillId="0" borderId="16" xfId="2" applyNumberFormat="1" applyFont="1" applyBorder="1" applyAlignment="1">
      <alignment vertical="top" wrapText="1"/>
    </xf>
    <xf numFmtId="0" fontId="9" fillId="0" borderId="17" xfId="2" applyFont="1" applyBorder="1" applyAlignment="1">
      <alignment horizontal="right" vertical="top" wrapText="1"/>
    </xf>
    <xf numFmtId="3" fontId="10" fillId="0" borderId="21" xfId="2" applyNumberFormat="1" applyFont="1" applyBorder="1" applyAlignment="1">
      <alignment vertical="top" wrapText="1"/>
    </xf>
    <xf numFmtId="0" fontId="9" fillId="0" borderId="10" xfId="2" applyFont="1" applyBorder="1" applyAlignment="1">
      <alignment horizontal="left" vertical="top" wrapText="1"/>
    </xf>
    <xf numFmtId="0" fontId="10" fillId="0" borderId="22" xfId="2" applyFont="1" applyBorder="1" applyAlignment="1">
      <alignment vertical="top" wrapText="1"/>
    </xf>
    <xf numFmtId="0" fontId="10" fillId="0" borderId="10" xfId="2" applyFont="1" applyBorder="1" applyAlignment="1">
      <alignment vertical="top" wrapText="1"/>
    </xf>
    <xf numFmtId="0" fontId="9" fillId="0" borderId="4" xfId="2" applyFont="1" applyBorder="1" applyAlignment="1">
      <alignment horizontal="left" vertical="top" wrapText="1"/>
    </xf>
    <xf numFmtId="0" fontId="10" fillId="3" borderId="4" xfId="2" applyFont="1" applyFill="1" applyBorder="1" applyAlignment="1">
      <alignment vertical="top" wrapText="1"/>
    </xf>
    <xf numFmtId="0" fontId="9" fillId="0" borderId="14" xfId="2" applyFont="1" applyBorder="1" applyAlignment="1">
      <alignment horizontal="right" vertical="top" wrapText="1"/>
    </xf>
    <xf numFmtId="0" fontId="9" fillId="0" borderId="15" xfId="2" applyFont="1" applyBorder="1" applyAlignment="1">
      <alignment horizontal="right" vertical="top" wrapText="1"/>
    </xf>
    <xf numFmtId="0" fontId="9" fillId="4" borderId="10"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4" xfId="2" applyFont="1" applyFill="1" applyBorder="1" applyAlignment="1">
      <alignment horizontal="right" vertical="top" wrapText="1"/>
    </xf>
    <xf numFmtId="0" fontId="9" fillId="0" borderId="19" xfId="2" applyFont="1" applyFill="1" applyBorder="1" applyAlignment="1">
      <alignment horizontal="right" vertical="top" wrapText="1"/>
    </xf>
    <xf numFmtId="3" fontId="10" fillId="0" borderId="19" xfId="2" applyNumberFormat="1" applyFont="1" applyFill="1" applyBorder="1" applyAlignment="1">
      <alignment vertical="top" wrapText="1"/>
    </xf>
    <xf numFmtId="0" fontId="9" fillId="0" borderId="21" xfId="2" applyFont="1" applyFill="1" applyBorder="1" applyAlignment="1">
      <alignment horizontal="right" vertical="top" wrapText="1"/>
    </xf>
    <xf numFmtId="3" fontId="10" fillId="0" borderId="21" xfId="2" applyNumberFormat="1" applyFont="1" applyFill="1" applyBorder="1" applyAlignment="1">
      <alignment vertical="top" wrapText="1"/>
    </xf>
    <xf numFmtId="0" fontId="9" fillId="0" borderId="10" xfId="2" applyFont="1" applyFill="1" applyBorder="1" applyAlignment="1">
      <alignment horizontal="left" vertical="top" wrapText="1"/>
    </xf>
    <xf numFmtId="3" fontId="10" fillId="0" borderId="10" xfId="2" applyNumberFormat="1" applyFont="1" applyFill="1" applyBorder="1" applyAlignment="1">
      <alignment vertical="top" wrapText="1"/>
    </xf>
    <xf numFmtId="0" fontId="9" fillId="0" borderId="12" xfId="2" applyFont="1" applyFill="1" applyBorder="1" applyAlignment="1">
      <alignment horizontal="left" vertical="top" wrapText="1"/>
    </xf>
    <xf numFmtId="0" fontId="9" fillId="0" borderId="23" xfId="2" applyFont="1" applyFill="1" applyBorder="1" applyAlignment="1">
      <alignment horizontal="right" vertical="top" wrapText="1"/>
    </xf>
    <xf numFmtId="3" fontId="10" fillId="0" borderId="24" xfId="2" applyNumberFormat="1" applyFont="1" applyBorder="1" applyAlignment="1">
      <alignment vertical="top" wrapText="1"/>
    </xf>
    <xf numFmtId="0" fontId="10" fillId="0" borderId="10" xfId="2" applyFont="1" applyFill="1" applyBorder="1" applyAlignment="1">
      <alignment vertical="top" wrapText="1"/>
    </xf>
    <xf numFmtId="0" fontId="9" fillId="0" borderId="14" xfId="2" applyFont="1" applyBorder="1" applyAlignment="1">
      <alignment horizontal="left" vertical="top" wrapText="1"/>
    </xf>
    <xf numFmtId="3" fontId="10" fillId="0" borderId="14" xfId="2" applyNumberFormat="1" applyFont="1" applyBorder="1" applyAlignment="1">
      <alignment vertical="top" wrapText="1"/>
    </xf>
    <xf numFmtId="0" fontId="9" fillId="0" borderId="19" xfId="2" applyFont="1" applyBorder="1" applyAlignment="1">
      <alignment horizontal="left" vertical="top" wrapText="1"/>
    </xf>
    <xf numFmtId="3" fontId="10" fillId="0" borderId="19" xfId="2" applyNumberFormat="1" applyFont="1" applyBorder="1" applyAlignment="1">
      <alignment vertical="top" wrapText="1"/>
    </xf>
    <xf numFmtId="0" fontId="9" fillId="0" borderId="17" xfId="2" applyFont="1" applyBorder="1" applyAlignment="1">
      <alignment horizontal="left" vertical="top" wrapText="1"/>
    </xf>
    <xf numFmtId="0" fontId="10" fillId="0" borderId="17" xfId="2" applyFont="1" applyBorder="1" applyAlignment="1">
      <alignment vertical="top" wrapText="1"/>
    </xf>
    <xf numFmtId="0" fontId="11" fillId="2" borderId="10" xfId="2" applyFont="1" applyFill="1" applyBorder="1" applyAlignment="1">
      <alignment vertical="top" wrapText="1"/>
    </xf>
    <xf numFmtId="3" fontId="12" fillId="0" borderId="10" xfId="2" applyNumberFormat="1" applyFont="1" applyFill="1" applyBorder="1" applyAlignment="1">
      <alignment horizontal="right" vertical="top" wrapText="1"/>
    </xf>
    <xf numFmtId="0" fontId="11" fillId="2" borderId="10" xfId="2" applyFont="1" applyFill="1" applyBorder="1"/>
    <xf numFmtId="0" fontId="9" fillId="6" borderId="6" xfId="2" applyFont="1" applyFill="1" applyBorder="1" applyAlignment="1">
      <alignment horizontal="right" vertical="top" wrapText="1"/>
    </xf>
    <xf numFmtId="0" fontId="10" fillId="6" borderId="0" xfId="2" applyFont="1" applyFill="1" applyBorder="1" applyAlignment="1">
      <alignment vertical="top" wrapText="1"/>
    </xf>
    <xf numFmtId="0" fontId="10" fillId="6" borderId="13" xfId="2" applyFont="1" applyFill="1" applyBorder="1" applyAlignment="1">
      <alignment vertical="top" wrapText="1"/>
    </xf>
    <xf numFmtId="0" fontId="9" fillId="4" borderId="11" xfId="2" applyFont="1" applyFill="1" applyBorder="1" applyAlignment="1">
      <alignment vertical="top" shrinkToFit="1"/>
    </xf>
    <xf numFmtId="3" fontId="9" fillId="0" borderId="10" xfId="2" applyNumberFormat="1" applyFont="1" applyBorder="1" applyAlignment="1">
      <alignment horizontal="right" vertical="center" wrapText="1"/>
    </xf>
    <xf numFmtId="165" fontId="10" fillId="0" borderId="0" xfId="2" applyNumberFormat="1" applyFont="1"/>
    <xf numFmtId="0" fontId="11" fillId="7" borderId="0" xfId="2" applyFont="1" applyFill="1"/>
    <xf numFmtId="0" fontId="9" fillId="0" borderId="10" xfId="2" applyFont="1" applyFill="1" applyBorder="1" applyAlignment="1">
      <alignment vertical="top" wrapText="1"/>
    </xf>
    <xf numFmtId="0" fontId="10" fillId="0" borderId="12" xfId="2" applyFont="1" applyBorder="1" applyAlignment="1">
      <alignment vertical="top" wrapText="1"/>
    </xf>
    <xf numFmtId="0" fontId="10" fillId="0" borderId="12" xfId="2" applyFont="1" applyBorder="1" applyAlignment="1"/>
    <xf numFmtId="0" fontId="10" fillId="0" borderId="13" xfId="2" applyFont="1" applyBorder="1" applyAlignment="1"/>
    <xf numFmtId="0" fontId="10" fillId="3" borderId="5" xfId="2" applyFont="1" applyFill="1" applyBorder="1" applyAlignment="1">
      <alignment vertical="top" wrapText="1"/>
    </xf>
    <xf numFmtId="3" fontId="12" fillId="0" borderId="10" xfId="2" applyNumberFormat="1" applyFont="1" applyFill="1" applyBorder="1" applyAlignment="1">
      <alignment horizontal="center" vertical="top" wrapText="1"/>
    </xf>
    <xf numFmtId="0" fontId="10" fillId="6" borderId="7" xfId="2" applyFont="1" applyFill="1" applyBorder="1" applyAlignment="1">
      <alignment vertical="top" wrapText="1"/>
    </xf>
    <xf numFmtId="0" fontId="15" fillId="8" borderId="0" xfId="2" applyFont="1" applyFill="1" applyAlignment="1">
      <alignment vertical="top" wrapText="1"/>
    </xf>
    <xf numFmtId="0" fontId="5" fillId="8" borderId="0" xfId="2" applyFont="1" applyFill="1"/>
    <xf numFmtId="0" fontId="5" fillId="0" borderId="0" xfId="2" applyFont="1"/>
    <xf numFmtId="0" fontId="15" fillId="8" borderId="0" xfId="2" applyFont="1" applyFill="1" applyAlignment="1">
      <alignment vertical="top"/>
    </xf>
    <xf numFmtId="0" fontId="6" fillId="8" borderId="8" xfId="2" applyFont="1" applyFill="1" applyBorder="1" applyAlignment="1">
      <alignment vertical="top" wrapText="1"/>
    </xf>
    <xf numFmtId="0" fontId="16" fillId="8" borderId="8" xfId="2" applyFont="1" applyFill="1" applyBorder="1" applyAlignment="1"/>
    <xf numFmtId="0" fontId="6" fillId="0" borderId="21" xfId="2" applyFont="1" applyBorder="1" applyAlignment="1">
      <alignment horizontal="center" vertical="top" wrapText="1"/>
    </xf>
    <xf numFmtId="0" fontId="6" fillId="0" borderId="7" xfId="2" applyFont="1" applyBorder="1" applyAlignment="1">
      <alignment horizontal="center" vertical="top" wrapText="1"/>
    </xf>
    <xf numFmtId="0" fontId="6" fillId="0" borderId="10" xfId="2" applyFont="1" applyBorder="1" applyAlignment="1">
      <alignment horizontal="center" vertical="top" wrapText="1"/>
    </xf>
    <xf numFmtId="0" fontId="17" fillId="4" borderId="25" xfId="2" applyFont="1" applyFill="1" applyBorder="1" applyAlignment="1">
      <alignment vertical="top" wrapText="1"/>
    </xf>
    <xf numFmtId="0" fontId="3" fillId="4" borderId="4" xfId="2" applyFont="1" applyFill="1" applyBorder="1" applyAlignment="1">
      <alignment vertical="top" wrapText="1"/>
    </xf>
    <xf numFmtId="0" fontId="3" fillId="4" borderId="5" xfId="2" applyFont="1" applyFill="1" applyBorder="1" applyAlignment="1">
      <alignment vertical="top" wrapText="1"/>
    </xf>
    <xf numFmtId="0" fontId="17" fillId="0" borderId="25" xfId="2" applyFont="1" applyFill="1" applyBorder="1" applyAlignment="1">
      <alignment vertical="top" shrinkToFit="1"/>
    </xf>
    <xf numFmtId="3" fontId="10" fillId="0" borderId="22" xfId="2" applyNumberFormat="1" applyFont="1" applyBorder="1" applyAlignment="1">
      <alignment vertical="top" wrapText="1"/>
    </xf>
    <xf numFmtId="3" fontId="10" fillId="0" borderId="10" xfId="2" applyNumberFormat="1" applyFont="1" applyBorder="1" applyAlignment="1">
      <alignment vertical="top" wrapText="1"/>
    </xf>
    <xf numFmtId="0" fontId="17" fillId="4" borderId="11" xfId="2" applyFont="1" applyFill="1" applyBorder="1" applyAlignment="1">
      <alignment vertical="top" wrapText="1"/>
    </xf>
    <xf numFmtId="0" fontId="10" fillId="4" borderId="0" xfId="2" applyFont="1" applyFill="1" applyBorder="1" applyAlignment="1">
      <alignment vertical="top" wrapText="1"/>
    </xf>
    <xf numFmtId="0" fontId="10" fillId="4" borderId="7" xfId="2" applyFont="1" applyFill="1" applyBorder="1" applyAlignment="1">
      <alignment vertical="top" wrapText="1"/>
    </xf>
    <xf numFmtId="0" fontId="17" fillId="0" borderId="14" xfId="2" applyFont="1" applyBorder="1" applyAlignment="1">
      <alignment horizontal="right" vertical="top" wrapText="1"/>
    </xf>
    <xf numFmtId="166" fontId="10" fillId="0" borderId="26" xfId="3" applyNumberFormat="1" applyFont="1" applyBorder="1" applyAlignment="1">
      <alignment vertical="top" wrapText="1"/>
    </xf>
    <xf numFmtId="166" fontId="10" fillId="0" borderId="27" xfId="3" applyNumberFormat="1" applyFont="1" applyBorder="1" applyAlignment="1">
      <alignment vertical="top" wrapText="1"/>
    </xf>
    <xf numFmtId="0" fontId="17" fillId="0" borderId="19" xfId="2" applyFont="1" applyBorder="1" applyAlignment="1">
      <alignment horizontal="right" vertical="top" wrapText="1"/>
    </xf>
    <xf numFmtId="166" fontId="10" fillId="0" borderId="1" xfId="3" applyNumberFormat="1" applyFont="1" applyBorder="1" applyAlignment="1">
      <alignment vertical="top" wrapText="1"/>
    </xf>
    <xf numFmtId="166" fontId="10" fillId="0" borderId="28" xfId="3" applyNumberFormat="1" applyFont="1" applyBorder="1" applyAlignment="1">
      <alignment vertical="top" wrapText="1"/>
    </xf>
    <xf numFmtId="0" fontId="17" fillId="0" borderId="17" xfId="2" applyFont="1" applyBorder="1" applyAlignment="1">
      <alignment horizontal="right" vertical="top" wrapText="1"/>
    </xf>
    <xf numFmtId="166" fontId="10" fillId="0" borderId="29" xfId="3" applyNumberFormat="1" applyFont="1" applyBorder="1" applyAlignment="1">
      <alignment vertical="top" wrapText="1"/>
    </xf>
    <xf numFmtId="166" fontId="10" fillId="0" borderId="30" xfId="3" applyNumberFormat="1" applyFont="1" applyBorder="1" applyAlignment="1">
      <alignment vertical="top" wrapText="1"/>
    </xf>
    <xf numFmtId="0" fontId="4" fillId="0" borderId="31" xfId="2" applyFont="1" applyBorder="1" applyAlignment="1">
      <alignment horizontal="right" vertical="top" wrapText="1"/>
    </xf>
    <xf numFmtId="166" fontId="9" fillId="0" borderId="31" xfId="3" applyNumberFormat="1" applyFont="1" applyBorder="1" applyAlignment="1">
      <alignment vertical="top" wrapText="1"/>
    </xf>
    <xf numFmtId="0" fontId="17" fillId="4" borderId="10" xfId="2" applyFont="1" applyFill="1" applyBorder="1" applyAlignment="1">
      <alignment vertical="top" wrapText="1"/>
    </xf>
    <xf numFmtId="166" fontId="9" fillId="0" borderId="32" xfId="2" applyNumberFormat="1" applyFont="1" applyBorder="1" applyAlignment="1">
      <alignment vertical="top" wrapText="1"/>
    </xf>
    <xf numFmtId="166" fontId="9" fillId="0" borderId="33" xfId="2" applyNumberFormat="1" applyFont="1" applyBorder="1" applyAlignment="1">
      <alignment vertical="top" wrapText="1"/>
    </xf>
    <xf numFmtId="0" fontId="4" fillId="0" borderId="0" xfId="2" applyFont="1"/>
    <xf numFmtId="0" fontId="27" fillId="0" borderId="0" xfId="33" applyFont="1"/>
    <xf numFmtId="0" fontId="25" fillId="0" borderId="0" xfId="33"/>
    <xf numFmtId="0" fontId="15" fillId="0" borderId="6" xfId="33" applyFont="1" applyBorder="1" applyAlignment="1">
      <alignment horizontal="center" vertical="top"/>
    </xf>
    <xf numFmtId="0" fontId="25" fillId="0" borderId="7" xfId="33" applyBorder="1"/>
    <xf numFmtId="0" fontId="3" fillId="0" borderId="6" xfId="33" applyFont="1" applyBorder="1" applyAlignment="1">
      <alignment vertical="top" wrapText="1"/>
    </xf>
    <xf numFmtId="0" fontId="25" fillId="0" borderId="7" xfId="33" applyBorder="1" applyAlignment="1"/>
    <xf numFmtId="0" fontId="6" fillId="0" borderId="6" xfId="33" applyFont="1" applyBorder="1" applyAlignment="1">
      <alignment horizontal="left" vertical="top" wrapText="1"/>
    </xf>
    <xf numFmtId="0" fontId="6" fillId="0" borderId="6" xfId="33" applyFont="1" applyBorder="1" applyAlignment="1">
      <alignment horizontal="right" vertical="top" wrapText="1"/>
    </xf>
    <xf numFmtId="173" fontId="6" fillId="0" borderId="7" xfId="33" applyNumberFormat="1" applyFont="1" applyBorder="1" applyAlignment="1">
      <alignment horizontal="center" vertical="top" wrapText="1"/>
    </xf>
    <xf numFmtId="0" fontId="31" fillId="0" borderId="0" xfId="33" applyFont="1"/>
    <xf numFmtId="0" fontId="7" fillId="0" borderId="0" xfId="33" applyFont="1"/>
    <xf numFmtId="0" fontId="3" fillId="0" borderId="6" xfId="33" applyFont="1" applyBorder="1" applyAlignment="1">
      <alignment horizontal="right" vertical="top" wrapText="1"/>
    </xf>
    <xf numFmtId="173" fontId="3" fillId="0" borderId="7" xfId="33" applyNumberFormat="1" applyFont="1" applyBorder="1" applyAlignment="1">
      <alignment horizontal="center" vertical="top" wrapText="1"/>
    </xf>
    <xf numFmtId="0" fontId="3" fillId="0" borderId="6" xfId="33" applyFont="1" applyBorder="1" applyAlignment="1">
      <alignment vertical="top" wrapText="1"/>
    </xf>
    <xf numFmtId="0" fontId="25" fillId="0" borderId="7" xfId="33" applyBorder="1" applyAlignment="1"/>
    <xf numFmtId="0" fontId="3" fillId="0" borderId="25" xfId="33" applyFont="1" applyBorder="1" applyAlignment="1">
      <alignment wrapText="1"/>
    </xf>
    <xf numFmtId="0" fontId="3" fillId="0" borderId="9" xfId="33" applyFont="1" applyBorder="1" applyAlignment="1">
      <alignment wrapText="1"/>
    </xf>
    <xf numFmtId="0" fontId="3" fillId="0" borderId="6" xfId="33" applyFont="1" applyFill="1" applyBorder="1" applyAlignment="1">
      <alignment vertical="top" wrapText="1"/>
    </xf>
    <xf numFmtId="0" fontId="2" fillId="0" borderId="7" xfId="33" applyFont="1" applyFill="1" applyBorder="1" applyAlignment="1"/>
    <xf numFmtId="0" fontId="3" fillId="0" borderId="6" xfId="33" applyFont="1" applyBorder="1" applyAlignment="1">
      <alignment horizontal="left" vertical="top" wrapText="1"/>
    </xf>
    <xf numFmtId="0" fontId="3" fillId="0" borderId="7" xfId="33" applyFont="1" applyBorder="1" applyAlignment="1">
      <alignment horizontal="left" vertical="top" wrapText="1"/>
    </xf>
    <xf numFmtId="0" fontId="26" fillId="0" borderId="3" xfId="33" applyFont="1" applyBorder="1" applyAlignment="1">
      <alignment horizontal="center" vertical="top"/>
    </xf>
    <xf numFmtId="0" fontId="26" fillId="0" borderId="5" xfId="33" applyFont="1" applyBorder="1" applyAlignment="1">
      <alignment horizontal="center" vertical="top"/>
    </xf>
    <xf numFmtId="0" fontId="15" fillId="0" borderId="6" xfId="33" applyFont="1" applyBorder="1" applyAlignment="1">
      <alignment horizontal="center" vertical="top"/>
    </xf>
    <xf numFmtId="0" fontId="15" fillId="0" borderId="7" xfId="33" applyFont="1" applyBorder="1" applyAlignment="1">
      <alignment horizontal="center" vertical="top"/>
    </xf>
    <xf numFmtId="0" fontId="15" fillId="0" borderId="6" xfId="33" applyFont="1" applyFill="1" applyBorder="1" applyAlignment="1">
      <alignment horizontal="center" vertical="top"/>
    </xf>
    <xf numFmtId="0" fontId="15" fillId="0" borderId="7" xfId="33" applyFont="1" applyFill="1" applyBorder="1" applyAlignment="1">
      <alignment horizontal="center" vertical="top"/>
    </xf>
    <xf numFmtId="0" fontId="9" fillId="0" borderId="11" xfId="2" applyFont="1" applyFill="1" applyBorder="1" applyAlignment="1">
      <alignment horizontal="left" vertical="top" wrapText="1"/>
    </xf>
    <xf numFmtId="0" fontId="10" fillId="0" borderId="12" xfId="2" applyFont="1" applyBorder="1" applyAlignment="1">
      <alignment vertical="top" wrapText="1"/>
    </xf>
    <xf numFmtId="0" fontId="10" fillId="0" borderId="12" xfId="2" applyFont="1" applyBorder="1" applyAlignment="1"/>
    <xf numFmtId="0" fontId="10" fillId="0" borderId="13" xfId="2" applyFont="1" applyBorder="1" applyAlignment="1"/>
  </cellXfs>
  <cellStyles count="34">
    <cellStyle name="Actual Date" xfId="4"/>
    <cellStyle name="ARIAL NAR9" xfId="5"/>
    <cellStyle name="ARIAL8" xfId="6"/>
    <cellStyle name="ARIAL9" xfId="7"/>
    <cellStyle name="Comma 2" xfId="8"/>
    <cellStyle name="Comma($)" xfId="9"/>
    <cellStyle name="Comma_IEPF Form 8.1a 2013-03-08" xfId="3"/>
    <cellStyle name="Comma0" xfId="10"/>
    <cellStyle name="Currency 2" xfId="11"/>
    <cellStyle name="Currency0" xfId="12"/>
    <cellStyle name="Date" xfId="13"/>
    <cellStyle name="Euro" xfId="14"/>
    <cellStyle name="Fixed" xfId="15"/>
    <cellStyle name="Grey" xfId="16"/>
    <cellStyle name="HEADER" xfId="17"/>
    <cellStyle name="Header1" xfId="18"/>
    <cellStyle name="Header2" xfId="19"/>
    <cellStyle name="Heading1" xfId="20"/>
    <cellStyle name="Heading2" xfId="21"/>
    <cellStyle name="HIGHLIGHT" xfId="22"/>
    <cellStyle name="Input [yellow]" xfId="23"/>
    <cellStyle name="no dec" xfId="24"/>
    <cellStyle name="Normal" xfId="0" builtinId="0"/>
    <cellStyle name="Normal - Style1" xfId="25"/>
    <cellStyle name="Normal 2" xfId="26"/>
    <cellStyle name="Normal 2 2" xfId="2"/>
    <cellStyle name="Normal 3" xfId="27"/>
    <cellStyle name="Normal 4" xfId="33"/>
    <cellStyle name="Normal 5" xfId="1"/>
    <cellStyle name="Percent [2]" xfId="28"/>
    <cellStyle name="Unprot" xfId="29"/>
    <cellStyle name="Unprot$" xfId="30"/>
    <cellStyle name="Unprot_CEC Form 2.2, 8.1a and 8.1b 2011-06-13" xfId="31"/>
    <cellStyle name="Unprotect"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4.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3.xml"/><Relationship Id="rId10" Type="http://schemas.openxmlformats.org/officeDocument/2006/relationships/externalLink" Target="externalLinks/externalLink7.xml"/><Relationship Id="rId1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s\financial%20planning\Documents%20and%20Settings\salexa\Local%20Settings\Temporary%20Internet%20Files\OLK2A2\FY06-07_June%202007%20Power%20Prelim%20(revised)_withJV12-006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OWER%20SYSTEM/Analysis%20of%20Over%20Under%20Recovery/FY2007-08/Power%20Over-Under%20Recovery%20FY_2008(Working)_(3-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ms\financial%20planning\Documents%20and%20Settings\cmaldo\Local%20Settings\Temporary%20Internet%20Files\OLK117\June%202007%20Power%20(3-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ms\financial%20planning\Water%20System\FY%202006-07\Fin_WS_July24_finalOrd_Oct_NewG%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ms\financial%20planning\POWER%20SYSTEM\Analysis%20of%20Over%20Under%20Recovery\FY2008-09\Power%20Over-Under%20Recovery%20FY_2009(Sept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ande1/Local%20Settings/Temporary%20Internet%20Files/OLK182/Housing%20Forecast%20October%2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cmaldo\Local%20Settings\Temporary%20Internet%20Files\OLK2\Feb%202004%20Power%2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YNTHIA'S%20DOCUMENTS\Monthly%20C&amp;E%20Summary%20FY%2003\Power%20-%20June%2003%20(4-6)%20Draf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ms\financial%20planning\Power%20System\FY%202004-05\Fin_PS_Base_NV_June3_T%20w%20Jun3-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ocketpublic.energy.ca.gov/PublicDocuments/15-IEPR-03/DOCUME~1/agautam/LOCALS~1/Temp/XPgrpwise/CEC09%20demand-price%20forms-final-12-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agautam\LOCALS~1\Temp\XPgrpwise\CEC09%20demand-price%20forms-final-12-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scg/IEPR%20Submittal/2015/Form%20and%20Instructions/Forms_and_Instructions_for_Submitting_Demand_Forecasts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EC%20Filings/CEC%20Filing%202011/CEC%20Form%202.2,%208.1a%20and%208.1b%202011-06-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 Report"/>
      <sheetName val="Los Angeles"/>
      <sheetName val="Owens Valley"/>
      <sheetName val="L.A. &amp; Owens Valley"/>
      <sheetName val="EIA-826"/>
      <sheetName val="Aptmts"/>
      <sheetName val="DefCredit"/>
      <sheetName val="Sales"/>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2)"/>
      <sheetName val="Analysis OV-UN WQ &amp; DSM"/>
      <sheetName val="Analysis"/>
      <sheetName val="Sch 1 - Fuel &amp; Purchased Po (2)"/>
      <sheetName val="FYTD Test-Actual"/>
      <sheetName val="FYTD Test-Updated"/>
      <sheetName val="Acc Unbilled Rev (2)"/>
      <sheetName val="October 2006"/>
      <sheetName val="Correct Oct 2006"/>
      <sheetName val="November 06"/>
      <sheetName val="November 06 (2)"/>
      <sheetName val="December 06"/>
      <sheetName val="2Q-07"/>
      <sheetName val="January 07"/>
      <sheetName val="February 07"/>
      <sheetName val="March 07"/>
      <sheetName val="3Q-07"/>
      <sheetName val="3Q-07 (071607)"/>
      <sheetName val="April 07"/>
      <sheetName val="May 07"/>
      <sheetName val="June 07"/>
      <sheetName val="June 1-6"/>
      <sheetName val="June 2-6"/>
      <sheetName val="June 3-6"/>
      <sheetName val="4Q-07"/>
      <sheetName val="Jul07"/>
      <sheetName val="Aug07"/>
      <sheetName val="Sept07"/>
      <sheetName val="1Q-08"/>
      <sheetName val="Oct07"/>
      <sheetName val="Nov07"/>
      <sheetName val="Dec07"/>
      <sheetName val="2Q-08"/>
      <sheetName val="Jan08"/>
      <sheetName val="Feb08"/>
      <sheetName val="Mar08"/>
      <sheetName val="May08SA"/>
      <sheetName val="For Budget Grp"/>
      <sheetName val="June08 Prelim"/>
      <sheetName val="June08 (1-6)"/>
      <sheetName val="June08 (2-6)"/>
      <sheetName val="June08 (3-6)"/>
      <sheetName val="ECA Variance thru June08 2-6"/>
      <sheetName val="Energy Efficiency"/>
      <sheetName val="Acc Unbilled Rev"/>
      <sheetName val="Sch A-ECA"/>
      <sheetName val="Sch 1 - Fuel &amp; PurchPower"/>
      <sheetName val="Fuel &amp; PurchPower Detail"/>
      <sheetName val="Fuel &amp; PurchPower 1stQtr"/>
      <sheetName val="Fuel &amp; PurchPower 2nd Qtr"/>
      <sheetName val="Sch 2 - RPS O&amp;M "/>
      <sheetName val="RPS O&amp;M Screenshots"/>
      <sheetName val="Sch 3 - Depreciation Summary"/>
      <sheetName val="Sch 4 - Bad Debt &amp; Settlements"/>
      <sheetName val="Sch 5 - C&amp;E Summary"/>
      <sheetName val="Sch 6 - Retail Cust (Praxair)"/>
      <sheetName val="Praxair Screenshots"/>
      <sheetName val="Sheet1"/>
      <sheetName val="Sch 7 - OEU"/>
      <sheetName val="Sch 8 - Hyperion Contract"/>
      <sheetName val="Sch 9 - LS1 &amp; CTC"/>
      <sheetName val="Sch 10 - DSM"/>
      <sheetName val="June 06 (2-6)"/>
      <sheetName val="Accrual-Jun06"/>
      <sheetName val="June 06"/>
      <sheetName val="May 06"/>
      <sheetName val="Apr 06"/>
      <sheetName val="Mar 06"/>
      <sheetName val="Feb 06"/>
      <sheetName val="Jan 06"/>
      <sheetName val="Acct 139 Balance"/>
      <sheetName val="Dec 05"/>
      <sheetName val="Nov 05"/>
      <sheetName val="Oct 05"/>
      <sheetName val="Sept 05"/>
      <sheetName val="August 05"/>
      <sheetName val="July   05"/>
      <sheetName val="June 05 - 3-6"/>
      <sheetName val="Accrual-Jun05"/>
      <sheetName val="June 05"/>
      <sheetName val="May 05"/>
      <sheetName val="April 05"/>
      <sheetName val="Accrual-Jun04"/>
      <sheetName val="Accrual-Jun03"/>
      <sheetName val="March 05"/>
      <sheetName val="February 05"/>
      <sheetName val="January 05"/>
      <sheetName val="December 04"/>
      <sheetName val="November 04"/>
      <sheetName val="October 04"/>
      <sheetName val="September 04"/>
      <sheetName val="August 04"/>
      <sheetName val="July 04"/>
      <sheetName val="Jun04 - 6-6"/>
      <sheetName val="Jun04 - 5-6"/>
      <sheetName val="Jun04 - 4-6 "/>
      <sheetName val="Jun04 - 4-6 OV-UN WQ&amp;DSM"/>
      <sheetName val="Jun04 - 4-6"/>
      <sheetName val="Jun04 - 3-6"/>
      <sheetName val="Jun04 - 2-6"/>
      <sheetName val="June 04 "/>
      <sheetName val="May 04"/>
      <sheetName val="April 04"/>
      <sheetName val="3rd Qtr-04"/>
      <sheetName val="March 04"/>
      <sheetName val="February 04"/>
      <sheetName val="January 04"/>
      <sheetName val="2nd Qtr-04"/>
      <sheetName val="December 03"/>
      <sheetName val="November 03"/>
      <sheetName val="October 03"/>
      <sheetName val="1st Qtr-04"/>
      <sheetName val="September 03"/>
      <sheetName val="August 03"/>
      <sheetName val="July 03"/>
      <sheetName val="Jun 03 (4-6)"/>
      <sheetName val="Jun 03 (3-6)"/>
      <sheetName val="Jun 03 (2-6)"/>
      <sheetName val="June 03"/>
      <sheetName val="May 03"/>
      <sheetName val="Apr 03"/>
      <sheetName val="3rd Qtr-03"/>
      <sheetName val="Mar 03"/>
      <sheetName val="Feb 03"/>
      <sheetName val="Jan 03"/>
      <sheetName val="2nd Qtr -02"/>
      <sheetName val="Dec 02"/>
      <sheetName val="Nov 02"/>
      <sheetName val="Oct 02"/>
      <sheetName val="1st Qtr-02"/>
      <sheetName val="Sep 02"/>
      <sheetName val="Aug02"/>
      <sheetName val="July02 -Corrected"/>
      <sheetName val="July02"/>
      <sheetName val="Qtr4- Jun 02 (3-6)REVISED AMTS"/>
      <sheetName val="Qtr4- Jun 02 (2-6) "/>
      <sheetName val="Accrual-Jun02"/>
      <sheetName val="Qtr4-Jun02 (1-6)"/>
      <sheetName val="June02"/>
      <sheetName val="May 02"/>
      <sheetName val="Apr02"/>
      <sheetName val="Qtr3"/>
      <sheetName val="Mar02"/>
      <sheetName val="Feb02"/>
      <sheetName val="Jan02"/>
      <sheetName val="Qtr2"/>
      <sheetName val="Dec01"/>
      <sheetName val="Nov01"/>
      <sheetName val="Oct01"/>
      <sheetName val="Qtr1"/>
      <sheetName val="Sep01"/>
      <sheetName val="June01"/>
      <sheetName val="Accrual-Jun01"/>
      <sheetName val="June00"/>
      <sheetName val="Accrual-Jun00"/>
      <sheetName val="Dist.of 6135"/>
      <sheetName val="WQ UnderRecovery"/>
      <sheetName val="ACTUAL BALAN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1">
          <cell r="A1" t="str">
            <v>Energy Services</v>
          </cell>
        </row>
        <row r="2">
          <cell r="A2" t="str">
            <v>C&amp;E Summary - Actual, Los Angeles &amp; Owens Valley</v>
          </cell>
        </row>
        <row r="3">
          <cell r="A3" t="str">
            <v>Fiscal Year 2006/07</v>
          </cell>
        </row>
        <row r="4">
          <cell r="M4" t="str">
            <v>Prelim (Revised)</v>
          </cell>
        </row>
        <row r="5">
          <cell r="B5">
            <v>38904</v>
          </cell>
          <cell r="C5">
            <v>38935</v>
          </cell>
          <cell r="D5">
            <v>38966</v>
          </cell>
          <cell r="E5">
            <v>38997</v>
          </cell>
          <cell r="F5">
            <v>39028</v>
          </cell>
          <cell r="G5">
            <v>39059</v>
          </cell>
          <cell r="H5">
            <v>39090</v>
          </cell>
          <cell r="I5">
            <v>39121</v>
          </cell>
          <cell r="J5">
            <v>39152</v>
          </cell>
          <cell r="K5">
            <v>39183</v>
          </cell>
          <cell r="L5">
            <v>39214</v>
          </cell>
          <cell r="M5">
            <v>39245</v>
          </cell>
          <cell r="N5" t="str">
            <v>Oct 2006 thru
Current Month</v>
          </cell>
        </row>
        <row r="6">
          <cell r="A6" t="str">
            <v>Consumption</v>
          </cell>
        </row>
        <row r="7">
          <cell r="A7" t="str">
            <v>Residential</v>
          </cell>
          <cell r="B7">
            <v>700470843</v>
          </cell>
          <cell r="C7">
            <v>843392817</v>
          </cell>
          <cell r="D7">
            <v>763794775</v>
          </cell>
          <cell r="E7">
            <v>677371307</v>
          </cell>
          <cell r="F7">
            <v>558389578</v>
          </cell>
          <cell r="G7">
            <v>598958939</v>
          </cell>
          <cell r="H7">
            <v>646715516</v>
          </cell>
          <cell r="I7">
            <v>662033255</v>
          </cell>
          <cell r="J7">
            <v>560887001</v>
          </cell>
          <cell r="K7">
            <v>552003550</v>
          </cell>
          <cell r="L7">
            <v>501800728</v>
          </cell>
          <cell r="M7">
            <v>569914363</v>
          </cell>
          <cell r="N7">
            <v>5328074237</v>
          </cell>
        </row>
        <row r="8">
          <cell r="A8" t="str">
            <v>Commercial</v>
          </cell>
          <cell r="B8">
            <v>1285466369</v>
          </cell>
          <cell r="C8">
            <v>1302842745</v>
          </cell>
          <cell r="D8">
            <v>1265436249</v>
          </cell>
          <cell r="E8">
            <v>1214528065</v>
          </cell>
          <cell r="F8">
            <v>1168653377</v>
          </cell>
          <cell r="G8">
            <v>1160907828</v>
          </cell>
          <cell r="H8">
            <v>1094753319</v>
          </cell>
          <cell r="I8">
            <v>1047556370</v>
          </cell>
          <cell r="J8">
            <v>1076733372</v>
          </cell>
          <cell r="K8">
            <v>1077485817</v>
          </cell>
          <cell r="L8">
            <v>1120794703</v>
          </cell>
          <cell r="M8">
            <v>1131008921</v>
          </cell>
          <cell r="N8">
            <v>10092421772</v>
          </cell>
        </row>
        <row r="9">
          <cell r="A9" t="str">
            <v>Industrial</v>
          </cell>
          <cell r="B9">
            <v>208998387</v>
          </cell>
          <cell r="C9">
            <v>204768046</v>
          </cell>
          <cell r="D9">
            <v>233308395</v>
          </cell>
          <cell r="E9">
            <v>202917521</v>
          </cell>
          <cell r="F9">
            <v>187337076</v>
          </cell>
          <cell r="G9">
            <v>166502296</v>
          </cell>
          <cell r="H9">
            <v>203657906</v>
          </cell>
          <cell r="I9">
            <v>187649415</v>
          </cell>
          <cell r="J9">
            <v>175154075</v>
          </cell>
          <cell r="K9">
            <v>185937127</v>
          </cell>
          <cell r="L9">
            <v>186693009</v>
          </cell>
          <cell r="M9">
            <v>189801489</v>
          </cell>
          <cell r="N9">
            <v>1685649914</v>
          </cell>
        </row>
        <row r="10">
          <cell r="A10" t="str">
            <v>Street Lighting</v>
          </cell>
          <cell r="B10">
            <v>24634815</v>
          </cell>
          <cell r="C10">
            <v>23258941</v>
          </cell>
          <cell r="D10">
            <v>24665862</v>
          </cell>
          <cell r="E10">
            <v>24844475</v>
          </cell>
          <cell r="F10">
            <v>24321048</v>
          </cell>
          <cell r="G10">
            <v>24010660</v>
          </cell>
          <cell r="H10">
            <v>24517204</v>
          </cell>
          <cell r="I10">
            <v>24036863</v>
          </cell>
          <cell r="J10">
            <v>24577295</v>
          </cell>
          <cell r="K10">
            <v>24418696</v>
          </cell>
          <cell r="L10">
            <v>24622230</v>
          </cell>
          <cell r="M10">
            <v>24489836</v>
          </cell>
          <cell r="N10">
            <v>219838307</v>
          </cell>
        </row>
        <row r="11">
          <cell r="A11" t="str">
            <v>Intradepartmental</v>
          </cell>
          <cell r="B11">
            <v>14059491</v>
          </cell>
          <cell r="C11">
            <v>15945670</v>
          </cell>
          <cell r="D11">
            <v>17833945</v>
          </cell>
          <cell r="E11">
            <v>16914581</v>
          </cell>
          <cell r="F11">
            <v>14153054</v>
          </cell>
          <cell r="G11">
            <v>8761849</v>
          </cell>
          <cell r="H11">
            <v>13039381</v>
          </cell>
          <cell r="I11">
            <v>11137819</v>
          </cell>
          <cell r="J11">
            <v>14177963</v>
          </cell>
          <cell r="K11">
            <v>12869512</v>
          </cell>
          <cell r="L11">
            <v>15912626</v>
          </cell>
          <cell r="M11">
            <v>16823631</v>
          </cell>
          <cell r="N11">
            <v>123790416</v>
          </cell>
        </row>
        <row r="12">
          <cell r="A12" t="str">
            <v>Outdoor Area Lighting</v>
          </cell>
        </row>
        <row r="13">
          <cell r="A13" t="str">
            <v>Ultimate Customers</v>
          </cell>
          <cell r="B13">
            <v>2233629905</v>
          </cell>
          <cell r="C13">
            <v>2390208219</v>
          </cell>
          <cell r="D13">
            <v>2305039226</v>
          </cell>
          <cell r="E13">
            <v>2136575949</v>
          </cell>
          <cell r="F13">
            <v>1952854133</v>
          </cell>
          <cell r="G13">
            <v>1959141572</v>
          </cell>
          <cell r="H13">
            <v>1982683326</v>
          </cell>
          <cell r="I13">
            <v>1932413722</v>
          </cell>
          <cell r="J13">
            <v>1851529706</v>
          </cell>
          <cell r="K13">
            <v>1852714702</v>
          </cell>
          <cell r="L13">
            <v>1849823296</v>
          </cell>
          <cell r="M13">
            <v>1932038240</v>
          </cell>
          <cell r="N13">
            <v>17449774646</v>
          </cell>
        </row>
        <row r="15">
          <cell r="A15" t="str">
            <v>Total Revenue</v>
          </cell>
        </row>
        <row r="16">
          <cell r="A16" t="str">
            <v>Residential</v>
          </cell>
          <cell r="B16">
            <v>71733258</v>
          </cell>
          <cell r="C16">
            <v>86394262.099999994</v>
          </cell>
          <cell r="D16">
            <v>78357136.120000005</v>
          </cell>
          <cell r="E16">
            <v>69362930.170000002</v>
          </cell>
          <cell r="F16">
            <v>57512082.109999999</v>
          </cell>
          <cell r="G16">
            <v>61404983.289999999</v>
          </cell>
          <cell r="H16">
            <v>66922801.829999998</v>
          </cell>
          <cell r="I16">
            <v>68730804.340000004</v>
          </cell>
          <cell r="J16">
            <v>58402527.32</v>
          </cell>
          <cell r="K16">
            <v>57463583.280000001</v>
          </cell>
          <cell r="L16">
            <v>53717101.039999999</v>
          </cell>
          <cell r="M16">
            <v>58618698.75</v>
          </cell>
          <cell r="N16">
            <v>552135512.13000011</v>
          </cell>
        </row>
        <row r="17">
          <cell r="A17" t="str">
            <v>Commercial</v>
          </cell>
          <cell r="B17">
            <v>122108952.70999999</v>
          </cell>
          <cell r="C17">
            <v>124301214.08</v>
          </cell>
          <cell r="D17">
            <v>121782879.94</v>
          </cell>
          <cell r="E17">
            <v>118017946.62</v>
          </cell>
          <cell r="F17">
            <v>113412110.68000001</v>
          </cell>
          <cell r="G17">
            <v>110735850.95</v>
          </cell>
          <cell r="H17">
            <v>106730735.84</v>
          </cell>
          <cell r="I17">
            <v>104020336.8</v>
          </cell>
          <cell r="J17">
            <v>106097326.53</v>
          </cell>
          <cell r="K17">
            <v>106573767.55</v>
          </cell>
          <cell r="L17">
            <v>110417237.08999999</v>
          </cell>
          <cell r="M17">
            <v>113173925.41999999</v>
          </cell>
          <cell r="N17">
            <v>989179237.4799999</v>
          </cell>
        </row>
        <row r="18">
          <cell r="A18" t="str">
            <v>Industrial</v>
          </cell>
          <cell r="B18">
            <v>17774219.640000001</v>
          </cell>
          <cell r="C18">
            <v>18234894.829999998</v>
          </cell>
          <cell r="D18">
            <v>19800978.07</v>
          </cell>
          <cell r="E18">
            <v>17618291.039999999</v>
          </cell>
          <cell r="F18">
            <v>16799760.5</v>
          </cell>
          <cell r="G18">
            <v>14898092.020000001</v>
          </cell>
          <cell r="H18">
            <v>17886275.989999998</v>
          </cell>
          <cell r="I18">
            <v>16900525.669999998</v>
          </cell>
          <cell r="J18">
            <v>16119617.040000001</v>
          </cell>
          <cell r="K18">
            <v>16736249.800000001</v>
          </cell>
          <cell r="L18">
            <v>17045894.120000001</v>
          </cell>
          <cell r="M18">
            <v>16713714.299999999</v>
          </cell>
          <cell r="N18">
            <v>150718420.48000002</v>
          </cell>
        </row>
        <row r="19">
          <cell r="A19" t="str">
            <v>Street Lighting</v>
          </cell>
          <cell r="B19">
            <v>1540568.89</v>
          </cell>
          <cell r="C19">
            <v>1256162.31</v>
          </cell>
          <cell r="D19">
            <v>1238024.28</v>
          </cell>
          <cell r="E19">
            <v>1379454.08</v>
          </cell>
          <cell r="F19">
            <v>1530170.72</v>
          </cell>
          <cell r="G19">
            <v>709046.73</v>
          </cell>
          <cell r="H19">
            <v>1219898.73</v>
          </cell>
          <cell r="I19">
            <v>1232108.21</v>
          </cell>
          <cell r="J19">
            <v>1231350.9099999999</v>
          </cell>
          <cell r="K19">
            <v>1236868.81</v>
          </cell>
          <cell r="L19">
            <v>1251302.07</v>
          </cell>
          <cell r="M19">
            <v>1252836.8700000001</v>
          </cell>
          <cell r="N19">
            <v>11043037.129999999</v>
          </cell>
        </row>
        <row r="20">
          <cell r="A20" t="str">
            <v>Intradepartmental</v>
          </cell>
          <cell r="B20">
            <v>1303385.72</v>
          </cell>
          <cell r="C20">
            <v>1505567.47</v>
          </cell>
          <cell r="D20">
            <v>1617712.09</v>
          </cell>
          <cell r="E20">
            <v>1524828.83</v>
          </cell>
          <cell r="F20">
            <v>1427236.14</v>
          </cell>
          <cell r="G20">
            <v>1050529.29</v>
          </cell>
          <cell r="H20">
            <v>1392517.27</v>
          </cell>
          <cell r="I20">
            <v>1223755.93</v>
          </cell>
          <cell r="J20">
            <v>1372451.41</v>
          </cell>
          <cell r="K20">
            <v>1309368.8</v>
          </cell>
          <cell r="L20">
            <v>1539769.56</v>
          </cell>
          <cell r="M20">
            <v>1605190.88</v>
          </cell>
          <cell r="N20">
            <v>12445648.109999999</v>
          </cell>
        </row>
        <row r="21">
          <cell r="A21" t="str">
            <v>Outdoor Area Lighting</v>
          </cell>
        </row>
        <row r="22">
          <cell r="A22" t="str">
            <v>Ultimate Customers</v>
          </cell>
          <cell r="B22">
            <v>214460384.95999995</v>
          </cell>
          <cell r="C22">
            <v>231692100.78999999</v>
          </cell>
          <cell r="D22">
            <v>222796730.5</v>
          </cell>
          <cell r="E22">
            <v>207903450.74000004</v>
          </cell>
          <cell r="F22">
            <v>190681360.15000001</v>
          </cell>
          <cell r="G22">
            <v>188798502.28</v>
          </cell>
          <cell r="H22">
            <v>194152229.66000003</v>
          </cell>
          <cell r="I22">
            <v>192107530.94999999</v>
          </cell>
          <cell r="J22">
            <v>183223273.20999998</v>
          </cell>
          <cell r="K22">
            <v>183319838.24000001</v>
          </cell>
          <cell r="L22">
            <v>183971303.88</v>
          </cell>
          <cell r="M22">
            <v>191364366.22</v>
          </cell>
          <cell r="N22">
            <v>1715521855.3300002</v>
          </cell>
        </row>
        <row r="24">
          <cell r="A24" t="str">
            <v>ECAF Revenue</v>
          </cell>
        </row>
        <row r="25">
          <cell r="A25" t="str">
            <v>Residential</v>
          </cell>
          <cell r="B25">
            <v>20325192.25</v>
          </cell>
          <cell r="C25">
            <v>24802079.739999998</v>
          </cell>
          <cell r="D25">
            <v>22474634.100000001</v>
          </cell>
          <cell r="E25">
            <v>20066878.850000001</v>
          </cell>
          <cell r="F25">
            <v>16829374.520000003</v>
          </cell>
          <cell r="G25">
            <v>18124749.600000001</v>
          </cell>
          <cell r="H25">
            <v>19813935.900000002</v>
          </cell>
          <cell r="I25">
            <v>20596800.5</v>
          </cell>
          <cell r="J25">
            <v>17606282.82</v>
          </cell>
          <cell r="K25">
            <v>17460228.800000001</v>
          </cell>
          <cell r="L25">
            <v>16480696.76</v>
          </cell>
          <cell r="M25">
            <v>18101431.16</v>
          </cell>
          <cell r="N25">
            <v>165080378.91</v>
          </cell>
        </row>
        <row r="26">
          <cell r="A26" t="str">
            <v>Commercial</v>
          </cell>
          <cell r="B26">
            <v>37669707.369999997</v>
          </cell>
          <cell r="C26">
            <v>38193984.020000003</v>
          </cell>
          <cell r="D26">
            <v>37062818.700000003</v>
          </cell>
          <cell r="E26">
            <v>36191594.740000002</v>
          </cell>
          <cell r="F26">
            <v>35444661.600000001</v>
          </cell>
          <cell r="G26">
            <v>35480172.480000004</v>
          </cell>
          <cell r="H26">
            <v>33802731.579999998</v>
          </cell>
          <cell r="I26">
            <v>32832038.560000002</v>
          </cell>
          <cell r="J26">
            <v>33792453.280000001</v>
          </cell>
          <cell r="K26">
            <v>34306755.149999999</v>
          </cell>
          <cell r="L26">
            <v>35885488.260000005</v>
          </cell>
          <cell r="M26">
            <v>37001283.980000004</v>
          </cell>
          <cell r="N26">
            <v>314737179.63000005</v>
          </cell>
        </row>
        <row r="27">
          <cell r="A27" t="str">
            <v>Industrial</v>
          </cell>
          <cell r="B27">
            <v>4470740.6500000004</v>
          </cell>
          <cell r="C27">
            <v>4703089.04</v>
          </cell>
          <cell r="D27">
            <v>4766022.1900000004</v>
          </cell>
          <cell r="E27">
            <v>4322488.08</v>
          </cell>
          <cell r="F27">
            <v>4294842.22</v>
          </cell>
          <cell r="G27">
            <v>4060085.5</v>
          </cell>
          <cell r="H27">
            <v>4380145.58</v>
          </cell>
          <cell r="I27">
            <v>4185589.24</v>
          </cell>
          <cell r="J27">
            <v>4613054.1100000003</v>
          </cell>
          <cell r="K27">
            <v>4791958.49</v>
          </cell>
          <cell r="L27">
            <v>5004049.7300000004</v>
          </cell>
          <cell r="M27">
            <v>5089569.63</v>
          </cell>
          <cell r="N27">
            <v>40741782.580000006</v>
          </cell>
        </row>
        <row r="28">
          <cell r="A28" t="str">
            <v>Street Lighting</v>
          </cell>
          <cell r="B28">
            <v>530429.88</v>
          </cell>
          <cell r="C28">
            <v>490101.76000000001</v>
          </cell>
          <cell r="D28">
            <v>535716.87</v>
          </cell>
          <cell r="E28">
            <v>554407.25</v>
          </cell>
          <cell r="F28">
            <v>525533.31000000006</v>
          </cell>
          <cell r="G28">
            <v>535917.31999999995</v>
          </cell>
          <cell r="H28">
            <v>549836.34</v>
          </cell>
          <cell r="I28">
            <v>562002.82999999996</v>
          </cell>
          <cell r="J28">
            <v>563455.93000000005</v>
          </cell>
          <cell r="K28">
            <v>569171.34</v>
          </cell>
          <cell r="L28">
            <v>582454.76</v>
          </cell>
          <cell r="M28">
            <v>583799.79</v>
          </cell>
          <cell r="N28">
            <v>5026578.87</v>
          </cell>
        </row>
        <row r="29">
          <cell r="A29" t="str">
            <v>Intradepartmental</v>
          </cell>
          <cell r="B29">
            <v>394384.11</v>
          </cell>
          <cell r="C29">
            <v>455725.21</v>
          </cell>
          <cell r="D29">
            <v>507739.57</v>
          </cell>
          <cell r="E29">
            <v>491243.84</v>
          </cell>
          <cell r="F29">
            <v>417023.63</v>
          </cell>
          <cell r="G29">
            <v>331955.57</v>
          </cell>
          <cell r="H29">
            <v>401101.55</v>
          </cell>
          <cell r="I29">
            <v>348481.42</v>
          </cell>
          <cell r="J29">
            <v>443974.57</v>
          </cell>
          <cell r="K29">
            <v>409564.33</v>
          </cell>
          <cell r="L29">
            <v>514362.13</v>
          </cell>
          <cell r="M29">
            <v>543971.6</v>
          </cell>
          <cell r="N29">
            <v>3901678.64</v>
          </cell>
        </row>
        <row r="30">
          <cell r="A30" t="str">
            <v>Outdoor Area Lighting</v>
          </cell>
        </row>
        <row r="31">
          <cell r="A31" t="str">
            <v>Ultimate Customers</v>
          </cell>
          <cell r="B31">
            <v>63390454.259999998</v>
          </cell>
          <cell r="C31">
            <v>68644979.770000011</v>
          </cell>
          <cell r="D31">
            <v>65346931.43</v>
          </cell>
          <cell r="E31">
            <v>61626612.760000005</v>
          </cell>
          <cell r="F31">
            <v>57511435.280000009</v>
          </cell>
          <cell r="G31">
            <v>58532880.470000006</v>
          </cell>
          <cell r="H31">
            <v>58947750.950000003</v>
          </cell>
          <cell r="I31">
            <v>58524912.550000004</v>
          </cell>
          <cell r="J31">
            <v>57019220.710000001</v>
          </cell>
          <cell r="K31">
            <v>57537678.110000007</v>
          </cell>
          <cell r="L31">
            <v>58467051.640000001</v>
          </cell>
          <cell r="M31">
            <v>61320056.160000004</v>
          </cell>
          <cell r="N31">
            <v>529487598.63000005</v>
          </cell>
        </row>
        <row r="33">
          <cell r="A33" t="str">
            <v>ECA-Base Rates</v>
          </cell>
        </row>
        <row r="34">
          <cell r="A34" t="str">
            <v>Residential</v>
          </cell>
          <cell r="B34">
            <v>14009416.859999999</v>
          </cell>
          <cell r="C34">
            <v>16867856.34</v>
          </cell>
          <cell r="D34">
            <v>15275895.5</v>
          </cell>
          <cell r="E34">
            <v>13547426.140000001</v>
          </cell>
          <cell r="F34">
            <v>11167791.560000001</v>
          </cell>
          <cell r="G34">
            <v>11979178.779999999</v>
          </cell>
          <cell r="H34">
            <v>12934310.32</v>
          </cell>
          <cell r="I34">
            <v>13240665.1</v>
          </cell>
          <cell r="J34">
            <v>11217740.02</v>
          </cell>
          <cell r="K34">
            <v>11040071</v>
          </cell>
          <cell r="L34">
            <v>10036014.560000001</v>
          </cell>
          <cell r="M34">
            <v>11398287.26</v>
          </cell>
          <cell r="N34">
            <v>106561484.74000001</v>
          </cell>
        </row>
        <row r="35">
          <cell r="A35" t="str">
            <v>Commercial</v>
          </cell>
          <cell r="B35">
            <v>25709327.379999999</v>
          </cell>
          <cell r="C35">
            <v>26056854.899999999</v>
          </cell>
          <cell r="D35">
            <v>25308724.98</v>
          </cell>
          <cell r="E35">
            <v>24290561.300000001</v>
          </cell>
          <cell r="F35">
            <v>23373067.539999999</v>
          </cell>
          <cell r="G35">
            <v>23218156.559999999</v>
          </cell>
          <cell r="H35">
            <v>21895066.379999999</v>
          </cell>
          <cell r="I35">
            <v>20951127.399999999</v>
          </cell>
          <cell r="J35">
            <v>21534667.440000001</v>
          </cell>
          <cell r="K35">
            <v>21549716.34</v>
          </cell>
          <cell r="L35">
            <v>22415894.059999999</v>
          </cell>
          <cell r="M35">
            <v>22620178.420000002</v>
          </cell>
          <cell r="N35">
            <v>278923342.69999999</v>
          </cell>
        </row>
        <row r="36">
          <cell r="A36" t="str">
            <v>Industrial</v>
          </cell>
          <cell r="B36">
            <v>4179967.74</v>
          </cell>
          <cell r="C36">
            <v>4095360.92</v>
          </cell>
          <cell r="D36">
            <v>4666167.9000000004</v>
          </cell>
          <cell r="E36">
            <v>4058350.42</v>
          </cell>
          <cell r="F36">
            <v>3746741.52</v>
          </cell>
          <cell r="G36">
            <v>3330045.92</v>
          </cell>
          <cell r="H36">
            <v>4073158.12</v>
          </cell>
          <cell r="I36">
            <v>3752988.3</v>
          </cell>
          <cell r="J36">
            <v>3503081.5</v>
          </cell>
          <cell r="K36">
            <v>3718742.54</v>
          </cell>
          <cell r="L36">
            <v>3733860.18</v>
          </cell>
          <cell r="M36">
            <v>3796029.78</v>
          </cell>
          <cell r="N36">
            <v>46654494.840000004</v>
          </cell>
        </row>
        <row r="37">
          <cell r="A37" t="str">
            <v>Street Lighting</v>
          </cell>
          <cell r="B37">
            <v>492696.3</v>
          </cell>
          <cell r="C37">
            <v>465178.82</v>
          </cell>
          <cell r="D37">
            <v>493317.24</v>
          </cell>
          <cell r="E37">
            <v>496889.5</v>
          </cell>
          <cell r="F37">
            <v>486420.96</v>
          </cell>
          <cell r="G37">
            <v>480213.2</v>
          </cell>
          <cell r="H37">
            <v>490344.08</v>
          </cell>
          <cell r="I37">
            <v>480737.26</v>
          </cell>
          <cell r="J37">
            <v>491545.9</v>
          </cell>
          <cell r="K37">
            <v>488373.92</v>
          </cell>
          <cell r="L37">
            <v>492444.6</v>
          </cell>
          <cell r="M37">
            <v>489796.72</v>
          </cell>
          <cell r="N37">
            <v>5847958.5</v>
          </cell>
        </row>
        <row r="38">
          <cell r="A38" t="str">
            <v>Intradepartmental</v>
          </cell>
          <cell r="B38">
            <v>281189.82</v>
          </cell>
          <cell r="C38">
            <v>318913.40000000002</v>
          </cell>
          <cell r="D38">
            <v>356678.9</v>
          </cell>
          <cell r="E38">
            <v>338291.62</v>
          </cell>
          <cell r="F38">
            <v>283061.08</v>
          </cell>
          <cell r="G38">
            <v>175236.98</v>
          </cell>
          <cell r="H38">
            <v>260787.62</v>
          </cell>
          <cell r="I38">
            <v>222756.38</v>
          </cell>
          <cell r="J38">
            <v>283559.26</v>
          </cell>
          <cell r="K38">
            <v>257390.24</v>
          </cell>
          <cell r="L38">
            <v>318252.52</v>
          </cell>
          <cell r="M38">
            <v>336472.62</v>
          </cell>
          <cell r="N38">
            <v>3432590.44</v>
          </cell>
        </row>
        <row r="39">
          <cell r="A39" t="str">
            <v>Ultimate Customers</v>
          </cell>
          <cell r="B39">
            <v>44672598.099999994</v>
          </cell>
          <cell r="C39">
            <v>47804164.379999995</v>
          </cell>
          <cell r="D39">
            <v>46100784.520000003</v>
          </cell>
          <cell r="E39">
            <v>42731518.979999997</v>
          </cell>
          <cell r="F39">
            <v>39057082.660000004</v>
          </cell>
          <cell r="G39">
            <v>39182831.439999998</v>
          </cell>
          <cell r="H39">
            <v>39653666.519999996</v>
          </cell>
          <cell r="I39">
            <v>38648274.439999998</v>
          </cell>
          <cell r="J39">
            <v>37030594.119999997</v>
          </cell>
          <cell r="K39">
            <v>37054294.040000007</v>
          </cell>
          <cell r="L39">
            <v>36996465.920000002</v>
          </cell>
          <cell r="M39">
            <v>38640764.799999997</v>
          </cell>
          <cell r="N39">
            <v>441419871.21999997</v>
          </cell>
        </row>
        <row r="41">
          <cell r="A41" t="str">
            <v>Base Rate Revenue</v>
          </cell>
        </row>
        <row r="42">
          <cell r="A42" t="str">
            <v>Residential</v>
          </cell>
          <cell r="B42">
            <v>37398648.890000001</v>
          </cell>
          <cell r="C42">
            <v>44724326.019999996</v>
          </cell>
          <cell r="D42">
            <v>40606606.520000003</v>
          </cell>
          <cell r="E42">
            <v>35748625.18</v>
          </cell>
          <cell r="F42">
            <v>29514916.029999994</v>
          </cell>
          <cell r="G42">
            <v>31301054.909999996</v>
          </cell>
          <cell r="H42">
            <v>34174555.609999992</v>
          </cell>
          <cell r="I42">
            <v>34893338.740000002</v>
          </cell>
          <cell r="J42">
            <v>29578504.48</v>
          </cell>
          <cell r="K42">
            <v>28963283.480000004</v>
          </cell>
          <cell r="L42">
            <v>27200389.719999999</v>
          </cell>
          <cell r="M42">
            <v>29118980.330000006</v>
          </cell>
          <cell r="N42">
            <v>280493648.48000002</v>
          </cell>
        </row>
        <row r="43">
          <cell r="A43" t="str">
            <v>Commercial</v>
          </cell>
          <cell r="B43">
            <v>58729917.960000008</v>
          </cell>
          <cell r="C43">
            <v>60050375.160000004</v>
          </cell>
          <cell r="D43">
            <v>59411336.25999999</v>
          </cell>
          <cell r="E43">
            <v>57535790.579999998</v>
          </cell>
          <cell r="F43">
            <v>54594381.540000014</v>
          </cell>
          <cell r="G43">
            <v>52037521.909999996</v>
          </cell>
          <cell r="H43">
            <v>51032937.88000001</v>
          </cell>
          <cell r="I43">
            <v>50237170.839999996</v>
          </cell>
          <cell r="J43">
            <v>50770205.810000002</v>
          </cell>
          <cell r="K43">
            <v>50717296.060000002</v>
          </cell>
          <cell r="L43">
            <v>52115854.769999981</v>
          </cell>
          <cell r="M43">
            <v>53552463.019999981</v>
          </cell>
          <cell r="N43">
            <v>650785251.78999996</v>
          </cell>
        </row>
        <row r="44">
          <cell r="A44" t="str">
            <v>Industrial</v>
          </cell>
          <cell r="B44">
            <v>9123511.25</v>
          </cell>
          <cell r="C44">
            <v>9436444.8699999992</v>
          </cell>
          <cell r="D44">
            <v>10368787.979999999</v>
          </cell>
          <cell r="E44">
            <v>9237452.5399999991</v>
          </cell>
          <cell r="F44">
            <v>8758176.7600000016</v>
          </cell>
          <cell r="G44">
            <v>7507960.6000000015</v>
          </cell>
          <cell r="H44">
            <v>9432972.2899999991</v>
          </cell>
          <cell r="I44">
            <v>8961948.129999999</v>
          </cell>
          <cell r="J44">
            <v>8003481.4299999997</v>
          </cell>
          <cell r="K44">
            <v>8225548.7700000005</v>
          </cell>
          <cell r="L44">
            <v>8307984.2100000009</v>
          </cell>
          <cell r="M44">
            <v>7828114.8899999987</v>
          </cell>
          <cell r="N44">
            <v>105192383.71999998</v>
          </cell>
        </row>
        <row r="45">
          <cell r="A45" t="str">
            <v>Street Lighting</v>
          </cell>
          <cell r="B45">
            <v>517442.7099999999</v>
          </cell>
          <cell r="C45">
            <v>300881.73000000004</v>
          </cell>
          <cell r="D45">
            <v>208990.17000000004</v>
          </cell>
          <cell r="E45">
            <v>328157.33000000007</v>
          </cell>
          <cell r="F45">
            <v>518216.4499999999</v>
          </cell>
          <cell r="G45">
            <v>-307083.78999999998</v>
          </cell>
          <cell r="H45">
            <v>179718.31</v>
          </cell>
          <cell r="I45">
            <v>189368.12</v>
          </cell>
          <cell r="J45">
            <v>176349.08</v>
          </cell>
          <cell r="K45">
            <v>179323.55</v>
          </cell>
          <cell r="L45">
            <v>176402.71</v>
          </cell>
          <cell r="M45">
            <v>179240.36</v>
          </cell>
          <cell r="N45">
            <v>2647006.7299999995</v>
          </cell>
        </row>
        <row r="46">
          <cell r="A46" t="str">
            <v>Intradepartmental</v>
          </cell>
          <cell r="B46">
            <v>627811.79</v>
          </cell>
          <cell r="C46">
            <v>730928.86</v>
          </cell>
          <cell r="D46">
            <v>753293.62</v>
          </cell>
          <cell r="E46">
            <v>695293.37</v>
          </cell>
          <cell r="F46">
            <v>727151.42999999993</v>
          </cell>
          <cell r="G46">
            <v>543336.74</v>
          </cell>
          <cell r="H46">
            <v>730628.1</v>
          </cell>
          <cell r="I46">
            <v>652518.13</v>
          </cell>
          <cell r="J46">
            <v>644917.57999999996</v>
          </cell>
          <cell r="K46">
            <v>642414.23</v>
          </cell>
          <cell r="L46">
            <v>707154.91</v>
          </cell>
          <cell r="M46">
            <v>724746.66</v>
          </cell>
          <cell r="N46">
            <v>8180195.4199999999</v>
          </cell>
        </row>
        <row r="47">
          <cell r="A47" t="str">
            <v>Ultimate Customers</v>
          </cell>
          <cell r="B47">
            <v>106397332.60000001</v>
          </cell>
          <cell r="C47">
            <v>115242956.64000002</v>
          </cell>
          <cell r="D47">
            <v>111349014.55000001</v>
          </cell>
          <cell r="E47">
            <v>103545318.99999999</v>
          </cell>
          <cell r="F47">
            <v>94112842.210000023</v>
          </cell>
          <cell r="G47">
            <v>91082790.369999975</v>
          </cell>
          <cell r="H47">
            <v>95550812.189999998</v>
          </cell>
          <cell r="I47">
            <v>94934343.959999993</v>
          </cell>
          <cell r="J47">
            <v>89173458.379999995</v>
          </cell>
          <cell r="K47">
            <v>88727866.090000004</v>
          </cell>
          <cell r="L47">
            <v>88507786.319999978</v>
          </cell>
          <cell r="M47">
            <v>91403545.25999999</v>
          </cell>
          <cell r="N47">
            <v>1047298486.14</v>
          </cell>
        </row>
        <row r="49">
          <cell r="A49" t="str">
            <v>Other Electric Utilities</v>
          </cell>
        </row>
        <row r="50">
          <cell r="A50" t="str">
            <v xml:space="preserve">  Consumption</v>
          </cell>
          <cell r="B50">
            <v>206887000</v>
          </cell>
          <cell r="C50">
            <v>132272000</v>
          </cell>
          <cell r="D50">
            <v>131820000</v>
          </cell>
          <cell r="E50">
            <v>168545000</v>
          </cell>
          <cell r="F50">
            <v>208071000</v>
          </cell>
          <cell r="G50">
            <v>303569000</v>
          </cell>
          <cell r="H50">
            <v>216833000</v>
          </cell>
          <cell r="I50">
            <v>117988000</v>
          </cell>
          <cell r="J50">
            <v>120314000</v>
          </cell>
          <cell r="K50">
            <v>160993000</v>
          </cell>
          <cell r="L50">
            <v>164862000</v>
          </cell>
          <cell r="M50">
            <v>158866000</v>
          </cell>
          <cell r="N50">
            <v>2091020000</v>
          </cell>
        </row>
        <row r="52">
          <cell r="A52" t="str">
            <v xml:space="preserve">  Energy Sales</v>
          </cell>
          <cell r="B52">
            <v>6315916.7000000002</v>
          </cell>
          <cell r="C52">
            <v>12095554</v>
          </cell>
          <cell r="D52">
            <v>4935200.5</v>
          </cell>
          <cell r="E52">
            <v>4900131.05</v>
          </cell>
          <cell r="F52">
            <v>9737554.9800000004</v>
          </cell>
          <cell r="G52">
            <v>7797801.0999999996</v>
          </cell>
          <cell r="H52">
            <v>13684524.1</v>
          </cell>
          <cell r="I52">
            <v>4084957.75</v>
          </cell>
          <cell r="J52">
            <v>5984140.4000000004</v>
          </cell>
          <cell r="K52">
            <v>5329213.3499999996</v>
          </cell>
          <cell r="L52">
            <v>8873893.2799999993</v>
          </cell>
          <cell r="M52">
            <v>7301928.0700000003</v>
          </cell>
          <cell r="N52">
            <v>91040815.280000001</v>
          </cell>
        </row>
        <row r="53">
          <cell r="A53" t="str">
            <v xml:space="preserve">  Capacity Sales</v>
          </cell>
          <cell r="B53">
            <v>2159393.7599999998</v>
          </cell>
          <cell r="C53">
            <v>1363013.45</v>
          </cell>
          <cell r="D53">
            <v>648682.37</v>
          </cell>
          <cell r="E53">
            <v>232097.35</v>
          </cell>
          <cell r="F53">
            <v>231078.61</v>
          </cell>
          <cell r="G53">
            <v>84544.52</v>
          </cell>
          <cell r="H53">
            <v>49054</v>
          </cell>
          <cell r="I53">
            <v>13397</v>
          </cell>
          <cell r="J53">
            <v>48777</v>
          </cell>
          <cell r="K53">
            <v>255112</v>
          </cell>
          <cell r="L53">
            <v>521743.73</v>
          </cell>
          <cell r="M53">
            <v>399542.94</v>
          </cell>
          <cell r="N53">
            <v>6006436.7299999995</v>
          </cell>
        </row>
        <row r="54">
          <cell r="A54" t="str">
            <v xml:space="preserve">  Total Revenue</v>
          </cell>
          <cell r="B54">
            <v>8475310.4600000009</v>
          </cell>
          <cell r="C54">
            <v>13458567.449999999</v>
          </cell>
          <cell r="D54">
            <v>5583882.8700000001</v>
          </cell>
          <cell r="E54">
            <v>5132228.3999999994</v>
          </cell>
          <cell r="F54">
            <v>9968633.5899999999</v>
          </cell>
          <cell r="G54">
            <v>7882345.6199999992</v>
          </cell>
          <cell r="H54">
            <v>13733578.1</v>
          </cell>
          <cell r="I54">
            <v>4098354.75</v>
          </cell>
          <cell r="J54">
            <v>6032917.4000000004</v>
          </cell>
          <cell r="K54">
            <v>5584325.3499999996</v>
          </cell>
          <cell r="L54">
            <v>9395637.0099999998</v>
          </cell>
          <cell r="M54">
            <v>7701471.0100000007</v>
          </cell>
          <cell r="N54">
            <v>97047252.010000005</v>
          </cell>
        </row>
        <row r="55">
          <cell r="A55" t="str">
            <v>Source: C&amp;E Summary, Los Angeles &amp; Owens Valley
Electronic Version Includes Banner &amp; LS-1 Data
3/17: Outdoor Street Lighting Revenue was reclassified starting Feb 08, effective for the entire fiscal year.</v>
          </cell>
        </row>
        <row r="56">
          <cell r="A56" t="str">
            <v>Total Consumption</v>
          </cell>
          <cell r="B56">
            <v>2440516905</v>
          </cell>
          <cell r="C56">
            <v>2522480219</v>
          </cell>
          <cell r="D56">
            <v>2436859226</v>
          </cell>
          <cell r="E56">
            <v>2305120949</v>
          </cell>
          <cell r="F56">
            <v>2160925133</v>
          </cell>
          <cell r="G56">
            <v>2262710572</v>
          </cell>
          <cell r="H56">
            <v>2199516326</v>
          </cell>
          <cell r="I56">
            <v>2050401722</v>
          </cell>
          <cell r="J56">
            <v>1971843706</v>
          </cell>
          <cell r="K56">
            <v>2013707702</v>
          </cell>
          <cell r="L56">
            <v>2014685296</v>
          </cell>
          <cell r="M56">
            <v>2090904240</v>
          </cell>
          <cell r="N56">
            <v>19540794646</v>
          </cell>
        </row>
        <row r="57">
          <cell r="A57" t="str">
            <v>Total Sales Revenue</v>
          </cell>
          <cell r="B57">
            <v>222935695.41999996</v>
          </cell>
          <cell r="C57">
            <v>245150668.23999998</v>
          </cell>
          <cell r="D57">
            <v>228380613.37</v>
          </cell>
          <cell r="E57">
            <v>213035679.14000005</v>
          </cell>
          <cell r="F57">
            <v>200649993.74000001</v>
          </cell>
          <cell r="G57">
            <v>196680847.90000001</v>
          </cell>
          <cell r="H57">
            <v>207885807.76000002</v>
          </cell>
          <cell r="I57">
            <v>196205885.69999999</v>
          </cell>
          <cell r="J57">
            <v>189256190.60999998</v>
          </cell>
          <cell r="K57">
            <v>188904163.59</v>
          </cell>
          <cell r="L57">
            <v>193366940.88999999</v>
          </cell>
          <cell r="M57">
            <v>199065837.22999999</v>
          </cell>
          <cell r="N57">
            <v>1812569107.3400002</v>
          </cell>
        </row>
        <row r="59">
          <cell r="A59" t="str">
            <v>Purpose of Enterprise /Miscellaneous Revenue</v>
          </cell>
        </row>
        <row r="60">
          <cell r="A60" t="str">
            <v xml:space="preserve">   Consumption</v>
          </cell>
          <cell r="B60">
            <v>12290400</v>
          </cell>
          <cell r="C60">
            <v>11688329</v>
          </cell>
          <cell r="D60">
            <v>11283039</v>
          </cell>
          <cell r="E60">
            <v>11061408</v>
          </cell>
          <cell r="F60">
            <v>9581166</v>
          </cell>
          <cell r="G60">
            <v>10039400</v>
          </cell>
          <cell r="H60">
            <v>10344681</v>
          </cell>
          <cell r="I60">
            <v>9158891</v>
          </cell>
          <cell r="J60">
            <v>8978979</v>
          </cell>
          <cell r="K60">
            <v>9428391</v>
          </cell>
          <cell r="L60">
            <v>9921589</v>
          </cell>
          <cell r="M60">
            <v>10570531</v>
          </cell>
          <cell r="N60">
            <v>124346804</v>
          </cell>
        </row>
        <row r="61">
          <cell r="A61" t="str">
            <v xml:space="preserve">   Revenue</v>
          </cell>
          <cell r="B61">
            <v>4538.6099999999997</v>
          </cell>
          <cell r="C61">
            <v>4395.3900000000003</v>
          </cell>
          <cell r="D61">
            <v>4399.22</v>
          </cell>
          <cell r="E61">
            <v>4896</v>
          </cell>
          <cell r="F61">
            <v>4919.22</v>
          </cell>
          <cell r="G61">
            <v>5181</v>
          </cell>
          <cell r="H61">
            <v>5484.22</v>
          </cell>
          <cell r="I61">
            <v>5353.8</v>
          </cell>
          <cell r="J61">
            <v>5674.88</v>
          </cell>
          <cell r="K61">
            <v>5947.33</v>
          </cell>
          <cell r="L61">
            <v>5895.26</v>
          </cell>
          <cell r="M61">
            <v>5853</v>
          </cell>
          <cell r="N61">
            <v>62537.930000000008</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 Report"/>
      <sheetName val="Los Angeles"/>
      <sheetName val="Owens Valley"/>
      <sheetName val="L.A. &amp; Owens Valley"/>
      <sheetName val="EIA-826"/>
      <sheetName val="Aptmts"/>
      <sheetName val="DefCredit"/>
      <sheetName val="Sales"/>
    </sheetNames>
    <sheetDataSet>
      <sheetData sheetId="0" refreshError="1"/>
      <sheetData sheetId="1"/>
      <sheetData sheetId="2"/>
      <sheetData sheetId="3">
        <row r="85">
          <cell r="A85" t="str">
            <v>:prsPAGE1~g</v>
          </cell>
        </row>
      </sheetData>
      <sheetData sheetId="4" refreshError="1"/>
      <sheetData sheetId="5" refreshError="1"/>
      <sheetData sheetId="6"/>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Impact"/>
      <sheetName val="Sch G"/>
      <sheetName val="New Annual Bill Impact"/>
      <sheetName val="Sch c Customer"/>
      <sheetName val="Dtail Revenue"/>
      <sheetName val="Annual Bill Impact"/>
      <sheetName val="Monthly Impact Existing"/>
      <sheetName val="Test Bill"/>
      <sheetName val="Monthly Rate"/>
      <sheetName val="Quar Rate Impact"/>
      <sheetName val="Rate Structure"/>
      <sheetName val="Annual Average Impact"/>
      <sheetName val="Rev 10-11 as 09-10"/>
      <sheetName val="Rev 09-10 as 08-09"/>
      <sheetName val="Rev 08-09 as 07-08"/>
      <sheetName val="Rev 07-08 as 06-07"/>
      <sheetName val="Amortization"/>
      <sheetName val="Principal Sch"/>
      <sheetName val="BOND PROCEED"/>
      <sheetName val="Debt-OutStanding"/>
      <sheetName val="Monthly Bill Impact"/>
      <sheetName val="Variable Bonds Out"/>
      <sheetName val="New Variable Bonds"/>
      <sheetName val="New Fixed Bonds"/>
      <sheetName val="Pass-thru Summary"/>
      <sheetName val="Rev 14-15 New"/>
      <sheetName val="Rev 13-14 New"/>
      <sheetName val="Rev 12-13 New"/>
      <sheetName val="Rev 11-12 New"/>
      <sheetName val="Rev 10-11 New"/>
      <sheetName val="Rev 09-10 New"/>
      <sheetName val="Rev 08-09 New"/>
      <sheetName val="Rev 07-08 New"/>
      <sheetName val="Rev 06-07 New"/>
      <sheetName val="Rev 05-06 New"/>
      <sheetName val="Rev 14-15"/>
      <sheetName val="Rev 13-14"/>
      <sheetName val="Rev 12-13"/>
      <sheetName val="Rev 11-12"/>
      <sheetName val="Rev 10-11"/>
      <sheetName val="Rev 09-10"/>
      <sheetName val="Rev 08-09"/>
      <sheetName val="Rev 07-08"/>
      <sheetName val="Rev 06-07"/>
      <sheetName val="Rev 05-06"/>
      <sheetName val="Rev 04-05"/>
      <sheetName val="Rev 03-04"/>
      <sheetName val="Rev 02-03"/>
      <sheetName val="Consumption by Class"/>
      <sheetName val="Unbilled Rev"/>
      <sheetName val="Rec DSM Factor"/>
      <sheetName val="WRA-New"/>
      <sheetName val="Test Bill Cal."/>
      <sheetName val="Water Sub."/>
      <sheetName val="W.P Factor"/>
      <sheetName val="Rating Agency"/>
      <sheetName val="INPUT_DEPRECIATION"/>
      <sheetName val="CWIP CALCULATION"/>
      <sheetName val="PASS THROUGH DS"/>
      <sheetName val="01-02 Bond Proceed"/>
      <sheetName val="RATIO CALCULATION"/>
      <sheetName val="Cash Format"/>
      <sheetName val="Rating Agency Ratios"/>
      <sheetName val="Other Income"/>
      <sheetName val="OPERATING RESULT"/>
      <sheetName val="SOURCE OF FUNDS"/>
      <sheetName val="BALANCE SHEET"/>
      <sheetName val="INCOME STATEMENT"/>
      <sheetName val="Revenue Increase"/>
      <sheetName val="Monthly Income"/>
      <sheetName val="Income Statment(03-04)"/>
      <sheetName val="SUMMARY REPORT (2)"/>
      <sheetName val="SUMMARY REPORT"/>
      <sheetName val="Asset Sales"/>
      <sheetName val="SUMMARY REPORT_format"/>
      <sheetName val="Rate Increases"/>
      <sheetName val="Study Parameters"/>
      <sheetName val="INPUT Data"/>
      <sheetName val="Pass _ Thru_inputdata"/>
      <sheetName val="New Run"/>
      <sheetName val="Cover Sheet"/>
      <sheetName val="Revenue Impact Anaysis"/>
      <sheetName val="Revenue Requirement"/>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sheetData sheetId="79" refreshError="1"/>
      <sheetData sheetId="80" refreshError="1"/>
      <sheetData sheetId="81" refreshError="1"/>
      <sheetData sheetId="82" refreshError="1"/>
      <sheetData sheetId="8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2)"/>
      <sheetName val="Analysis OV-UN WQ &amp; DSM"/>
      <sheetName val="Analysis"/>
      <sheetName val="Sch 1 - Fuel &amp; Purchased Po (2)"/>
      <sheetName val="FYTD Test-Actual"/>
      <sheetName val="FYTD Test-Updated"/>
      <sheetName val="Acc Unbilled Rev (2)"/>
      <sheetName val="October 2006"/>
      <sheetName val="Correct Oct 2006"/>
      <sheetName val="November 06"/>
      <sheetName val="November 06 (2)"/>
      <sheetName val="December 06"/>
      <sheetName val="2Q-07"/>
      <sheetName val="January 07"/>
      <sheetName val="February 07"/>
      <sheetName val="March 07"/>
      <sheetName val="3Q-07"/>
      <sheetName val="3Q-07 (071607)"/>
      <sheetName val="April 07"/>
      <sheetName val="May 07"/>
      <sheetName val="June 07"/>
      <sheetName val="June 1-6"/>
      <sheetName val="June 2-6"/>
      <sheetName val="June 3-6"/>
      <sheetName val="4Q-07"/>
      <sheetName val="Jul08"/>
      <sheetName val="Aug07"/>
      <sheetName val="Sept07"/>
      <sheetName val="1Q-08"/>
      <sheetName val="Oct07"/>
      <sheetName val="Nov07"/>
      <sheetName val="Dec07"/>
      <sheetName val="2Q-08"/>
      <sheetName val="Jan08"/>
      <sheetName val="Feb08"/>
      <sheetName val="Mar08"/>
      <sheetName val="May08SA"/>
      <sheetName val="For Budget Grp"/>
      <sheetName val="Aug08"/>
      <sheetName val="Sept08"/>
      <sheetName val="ECA Variance"/>
      <sheetName val="Sch A-ECA"/>
      <sheetName val="Acc Unbilled Rev"/>
      <sheetName val="Sch 1 - Fuel &amp; PurchPower"/>
      <sheetName val="Fuel &amp; PurchPower Detail"/>
      <sheetName val="Sch 2 - RPS O&amp;M "/>
      <sheetName val="RPS O&amp;M Screenshots"/>
      <sheetName val="Sch 3 - Depreciation Summary"/>
      <sheetName val="Sch 4 - Bad Debt &amp; Settlements"/>
      <sheetName val="Sch 5 - C&amp;E Summary"/>
      <sheetName val="Sch 6 - Retail Cust (Praxair)"/>
      <sheetName val="Praxair Screenshots"/>
      <sheetName val="Sheet1"/>
      <sheetName val="Sch 7 - OEU"/>
      <sheetName val="Sch 8 - Hyperion Contract"/>
      <sheetName val="Sch 9 - LS1 &amp; CTC"/>
      <sheetName val="Sch 10 - DSM"/>
      <sheetName val="Sch 11 - Green Pwr Adj"/>
      <sheetName val="June 06 (2-6)"/>
      <sheetName val="Accrual-Jun06"/>
      <sheetName val="June 06"/>
      <sheetName val="May 06"/>
      <sheetName val="Apr 06"/>
      <sheetName val="Mar 06"/>
      <sheetName val="Feb 06"/>
      <sheetName val="Jan 06"/>
      <sheetName val="Acct 139 Balance"/>
      <sheetName val="Dec 05"/>
      <sheetName val="Nov 05"/>
      <sheetName val="Oct 05"/>
      <sheetName val="Sept 05"/>
      <sheetName val="August 05"/>
      <sheetName val="July   05"/>
      <sheetName val="June 05 - 3-6"/>
      <sheetName val="Accrual-Jun05"/>
      <sheetName val="June 05"/>
      <sheetName val="May 05"/>
      <sheetName val="April 05"/>
      <sheetName val="Accrual-Jun04"/>
      <sheetName val="Accrual-Jun03"/>
      <sheetName val="March 05"/>
      <sheetName val="February 05"/>
      <sheetName val="January 05"/>
      <sheetName val="December 04"/>
      <sheetName val="November 04"/>
      <sheetName val="October 04"/>
      <sheetName val="September 04"/>
      <sheetName val="August 04"/>
      <sheetName val="July 04"/>
      <sheetName val="Jun04 - 6-6"/>
      <sheetName val="Jun04 - 5-6"/>
      <sheetName val="Jun04 - 4-6 "/>
      <sheetName val="Jun04 - 4-6 OV-UN WQ&amp;DSM"/>
      <sheetName val="Jun04 - 4-6"/>
      <sheetName val="Jun04 - 3-6"/>
      <sheetName val="Jun04 - 2-6"/>
      <sheetName val="June 04 "/>
      <sheetName val="May 04"/>
      <sheetName val="April 04"/>
      <sheetName val="3rd Qtr-04"/>
      <sheetName val="March 04"/>
      <sheetName val="February 04"/>
      <sheetName val="January 04"/>
      <sheetName val="2nd Qtr-04"/>
      <sheetName val="December 03"/>
      <sheetName val="November 03"/>
      <sheetName val="October 03"/>
      <sheetName val="1st Qtr-04"/>
      <sheetName val="September 03"/>
      <sheetName val="August 03"/>
      <sheetName val="July 03"/>
      <sheetName val="Jun 03 (4-6)"/>
      <sheetName val="Jun 03 (3-6)"/>
      <sheetName val="Jun 03 (2-6)"/>
      <sheetName val="June 03"/>
      <sheetName val="May 03"/>
      <sheetName val="Apr 03"/>
      <sheetName val="3rd Qtr-03"/>
      <sheetName val="Mar 03"/>
      <sheetName val="Feb 03"/>
      <sheetName val="Jan 03"/>
      <sheetName val="2nd Qtr -02"/>
      <sheetName val="Dec 02"/>
      <sheetName val="Nov 02"/>
      <sheetName val="Oct 02"/>
      <sheetName val="1st Qtr-02"/>
      <sheetName val="Sep 02"/>
      <sheetName val="Aug02"/>
      <sheetName val="July02 -Corrected"/>
      <sheetName val="July02"/>
      <sheetName val="Qtr4- Jun 02 (3-6)REVISED AMTS"/>
      <sheetName val="Qtr4- Jun 02 (2-6) "/>
      <sheetName val="Accrual-Jun02"/>
      <sheetName val="Qtr4-Jun02 (1-6)"/>
      <sheetName val="June02"/>
      <sheetName val="May 02"/>
      <sheetName val="Apr02"/>
      <sheetName val="Qtr3"/>
      <sheetName val="Mar02"/>
      <sheetName val="Feb02"/>
      <sheetName val="Jan02"/>
      <sheetName val="Qtr2"/>
      <sheetName val="Dec01"/>
      <sheetName val="Nov01"/>
      <sheetName val="Oct01"/>
      <sheetName val="Qtr1"/>
      <sheetName val="Sep01"/>
      <sheetName val="June01"/>
      <sheetName val="Accrual-Jun01"/>
      <sheetName val="June00"/>
      <sheetName val="Accrual-Jun00"/>
      <sheetName val="Dist.of 6135"/>
      <sheetName val="WQ UnderRecovery"/>
      <sheetName val="ACTUAL BALA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82">
          <cell r="A82" t="str">
            <v>:prsPAGE1~g</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 Forecast October 2006"/>
      <sheetName val="Output"/>
      <sheetName val="DOF City"/>
      <sheetName val="DOF County"/>
      <sheetName val="Annual_numbers"/>
      <sheetName val="City_and_County_Permit _Data"/>
      <sheetName val="S&amp;P_Construction_Data"/>
      <sheetName val="Dept_of_Planning_Population"/>
      <sheetName val="City of LA Table"/>
      <sheetName val="DOF_Population_Adj"/>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A826"/>
      <sheetName val="C&amp;E Report"/>
      <sheetName val="LA"/>
      <sheetName val="Owens"/>
      <sheetName val="LA&amp;Owens"/>
      <sheetName val="Aptmts"/>
      <sheetName val="DefCredit"/>
      <sheetName val="Sales"/>
    </sheetNames>
    <sheetDataSet>
      <sheetData sheetId="0" refreshError="1"/>
      <sheetData sheetId="1"/>
      <sheetData sheetId="2" refreshError="1"/>
      <sheetData sheetId="3"/>
      <sheetData sheetId="4" refreshError="1">
        <row r="1">
          <cell r="A1" t="str">
            <v>Energy Services</v>
          </cell>
        </row>
        <row r="2">
          <cell r="A2" t="str">
            <v>C&amp;E Summary - Actual, Los Angeles &amp; Owens Valley</v>
          </cell>
        </row>
        <row r="3">
          <cell r="A3" t="str">
            <v>Fiscal Year 2003/2004</v>
          </cell>
        </row>
        <row r="5">
          <cell r="B5" t="str">
            <v>Jul-03</v>
          </cell>
          <cell r="C5" t="str">
            <v>Aug-03</v>
          </cell>
          <cell r="D5" t="str">
            <v>Sept-03</v>
          </cell>
          <cell r="E5" t="str">
            <v>Oct-03</v>
          </cell>
          <cell r="F5" t="str">
            <v>Nov-03</v>
          </cell>
          <cell r="G5" t="str">
            <v>Dec-03</v>
          </cell>
          <cell r="H5" t="str">
            <v>Jan-04</v>
          </cell>
          <cell r="I5" t="str">
            <v>Feb-04</v>
          </cell>
          <cell r="J5" t="str">
            <v>Mar-04</v>
          </cell>
          <cell r="K5" t="str">
            <v>Apr-04</v>
          </cell>
          <cell r="L5" t="str">
            <v>May-04</v>
          </cell>
          <cell r="M5" t="str">
            <v>Jul-04</v>
          </cell>
          <cell r="N5" t="str">
            <v>YTD Total</v>
          </cell>
        </row>
        <row r="6">
          <cell r="A6" t="str">
            <v>Consumption</v>
          </cell>
        </row>
        <row r="7">
          <cell r="A7" t="str">
            <v>Residential</v>
          </cell>
          <cell r="B7">
            <v>571446958</v>
          </cell>
          <cell r="C7">
            <v>701401583</v>
          </cell>
          <cell r="D7">
            <v>715948407</v>
          </cell>
          <cell r="E7">
            <v>677820859</v>
          </cell>
          <cell r="F7">
            <v>572079743</v>
          </cell>
          <cell r="G7">
            <v>610070418</v>
          </cell>
          <cell r="H7">
            <v>625590578.37</v>
          </cell>
          <cell r="I7">
            <v>619722299</v>
          </cell>
          <cell r="J7">
            <v>0</v>
          </cell>
          <cell r="K7">
            <v>0</v>
          </cell>
          <cell r="L7">
            <v>0</v>
          </cell>
          <cell r="M7">
            <v>0</v>
          </cell>
          <cell r="N7">
            <v>5094080845.3699999</v>
          </cell>
        </row>
        <row r="8">
          <cell r="A8" t="str">
            <v>Commercial</v>
          </cell>
          <cell r="B8">
            <v>1098445799</v>
          </cell>
          <cell r="C8">
            <v>1220391543</v>
          </cell>
          <cell r="D8">
            <v>1232447421</v>
          </cell>
          <cell r="E8">
            <v>1176908044</v>
          </cell>
          <cell r="F8">
            <v>1160193847</v>
          </cell>
          <cell r="G8">
            <v>1045089582</v>
          </cell>
          <cell r="H8">
            <v>1156862103.02</v>
          </cell>
          <cell r="I8">
            <v>940382524</v>
          </cell>
          <cell r="J8">
            <v>0</v>
          </cell>
          <cell r="K8">
            <v>0</v>
          </cell>
          <cell r="L8">
            <v>0</v>
          </cell>
          <cell r="M8">
            <v>0</v>
          </cell>
          <cell r="N8">
            <v>9030720863.0200005</v>
          </cell>
        </row>
        <row r="9">
          <cell r="A9" t="str">
            <v>Industrial</v>
          </cell>
          <cell r="B9">
            <v>237062153</v>
          </cell>
          <cell r="C9">
            <v>201962418</v>
          </cell>
          <cell r="D9">
            <v>209983909</v>
          </cell>
          <cell r="E9">
            <v>229199612</v>
          </cell>
          <cell r="F9">
            <v>242351141</v>
          </cell>
          <cell r="G9">
            <v>197364004</v>
          </cell>
          <cell r="H9">
            <v>185899975</v>
          </cell>
          <cell r="I9">
            <v>270411149</v>
          </cell>
          <cell r="J9">
            <v>0</v>
          </cell>
          <cell r="K9">
            <v>0</v>
          </cell>
          <cell r="L9">
            <v>0</v>
          </cell>
          <cell r="M9">
            <v>0</v>
          </cell>
          <cell r="N9">
            <v>1774234361</v>
          </cell>
        </row>
        <row r="10">
          <cell r="A10" t="str">
            <v>Street Lighting</v>
          </cell>
          <cell r="B10">
            <v>24381016</v>
          </cell>
          <cell r="C10">
            <v>24246133</v>
          </cell>
          <cell r="D10">
            <v>24193370</v>
          </cell>
          <cell r="E10">
            <v>10431061</v>
          </cell>
          <cell r="F10">
            <v>38137961</v>
          </cell>
          <cell r="G10">
            <v>24354727</v>
          </cell>
          <cell r="H10">
            <v>24372800</v>
          </cell>
          <cell r="I10">
            <v>24211583</v>
          </cell>
          <cell r="J10">
            <v>0</v>
          </cell>
          <cell r="K10">
            <v>0</v>
          </cell>
          <cell r="L10">
            <v>0</v>
          </cell>
          <cell r="M10">
            <v>0</v>
          </cell>
          <cell r="N10">
            <v>194328651</v>
          </cell>
        </row>
        <row r="11">
          <cell r="A11" t="str">
            <v>Intradepartmental</v>
          </cell>
          <cell r="B11">
            <v>16293544</v>
          </cell>
          <cell r="C11">
            <v>15958569</v>
          </cell>
          <cell r="D11">
            <v>17022958</v>
          </cell>
          <cell r="E11">
            <v>15431673</v>
          </cell>
          <cell r="F11">
            <v>14448975</v>
          </cell>
          <cell r="G11">
            <v>13948757</v>
          </cell>
          <cell r="H11">
            <v>13496674</v>
          </cell>
          <cell r="I11">
            <v>13113172</v>
          </cell>
          <cell r="J11">
            <v>0</v>
          </cell>
          <cell r="K11">
            <v>0</v>
          </cell>
          <cell r="L11">
            <v>0</v>
          </cell>
          <cell r="M11">
            <v>0</v>
          </cell>
          <cell r="N11">
            <v>119714322</v>
          </cell>
        </row>
        <row r="12">
          <cell r="A12" t="str">
            <v>Ultimate Customers</v>
          </cell>
          <cell r="B12">
            <v>1947629470</v>
          </cell>
          <cell r="C12">
            <v>2163960246</v>
          </cell>
          <cell r="D12">
            <v>2199596065</v>
          </cell>
          <cell r="E12">
            <v>2109791249</v>
          </cell>
          <cell r="F12">
            <v>2027211667</v>
          </cell>
          <cell r="G12">
            <v>1890827488</v>
          </cell>
          <cell r="H12">
            <v>2006222130.3899999</v>
          </cell>
          <cell r="I12">
            <v>1867840727</v>
          </cell>
          <cell r="J12">
            <v>0</v>
          </cell>
          <cell r="K12">
            <v>0</v>
          </cell>
          <cell r="L12">
            <v>0</v>
          </cell>
          <cell r="M12">
            <v>0</v>
          </cell>
          <cell r="N12">
            <v>16213079042.389999</v>
          </cell>
        </row>
        <row r="14">
          <cell r="A14" t="str">
            <v>Total Revenue</v>
          </cell>
        </row>
        <row r="15">
          <cell r="A15" t="str">
            <v>Residential</v>
          </cell>
          <cell r="B15">
            <v>58115801.980000004</v>
          </cell>
          <cell r="C15">
            <v>71490400</v>
          </cell>
          <cell r="D15">
            <v>73105702.109999999</v>
          </cell>
          <cell r="E15">
            <v>69065317</v>
          </cell>
          <cell r="F15">
            <v>58211380.93</v>
          </cell>
          <cell r="G15">
            <v>62037784.800000004</v>
          </cell>
          <cell r="H15">
            <v>63805876.93</v>
          </cell>
          <cell r="I15">
            <v>63069365.68</v>
          </cell>
          <cell r="J15">
            <v>0</v>
          </cell>
          <cell r="K15">
            <v>0</v>
          </cell>
          <cell r="L15">
            <v>0</v>
          </cell>
          <cell r="M15">
            <v>0</v>
          </cell>
          <cell r="N15">
            <v>518901629.43000007</v>
          </cell>
        </row>
        <row r="16">
          <cell r="A16" t="str">
            <v>Commercial</v>
          </cell>
          <cell r="B16">
            <v>112537106.34</v>
          </cell>
          <cell r="C16">
            <v>117390938.31</v>
          </cell>
          <cell r="D16">
            <v>118642340.44</v>
          </cell>
          <cell r="E16">
            <v>113746762.10000001</v>
          </cell>
          <cell r="F16">
            <v>111548572.99000001</v>
          </cell>
          <cell r="G16">
            <v>99246591.129999995</v>
          </cell>
          <cell r="H16">
            <v>105194283.97</v>
          </cell>
          <cell r="I16">
            <v>94473877.620000005</v>
          </cell>
          <cell r="J16">
            <v>0</v>
          </cell>
          <cell r="K16">
            <v>0</v>
          </cell>
          <cell r="L16">
            <v>0</v>
          </cell>
          <cell r="M16">
            <v>0</v>
          </cell>
          <cell r="N16">
            <v>872780472.9000001</v>
          </cell>
        </row>
        <row r="17">
          <cell r="A17" t="str">
            <v>Industrial</v>
          </cell>
          <cell r="B17">
            <v>19856326.82</v>
          </cell>
          <cell r="C17">
            <v>17606269.349999998</v>
          </cell>
          <cell r="D17">
            <v>18212587.140000001</v>
          </cell>
          <cell r="E17">
            <v>20261550.32</v>
          </cell>
          <cell r="F17">
            <v>20504283.219999999</v>
          </cell>
          <cell r="G17">
            <v>16581300</v>
          </cell>
          <cell r="H17">
            <v>15564889.960000001</v>
          </cell>
          <cell r="I17">
            <v>17942794.870000001</v>
          </cell>
          <cell r="J17">
            <v>0</v>
          </cell>
          <cell r="K17">
            <v>0</v>
          </cell>
          <cell r="L17">
            <v>0</v>
          </cell>
          <cell r="M17">
            <v>0</v>
          </cell>
          <cell r="N17">
            <v>146530001.68000001</v>
          </cell>
        </row>
        <row r="18">
          <cell r="A18" t="str">
            <v>Street Lighting</v>
          </cell>
          <cell r="B18">
            <v>1542520.39</v>
          </cell>
          <cell r="C18">
            <v>1542257.65</v>
          </cell>
          <cell r="D18">
            <v>1539046.69</v>
          </cell>
          <cell r="E18">
            <v>442153.29000000004</v>
          </cell>
          <cell r="F18">
            <v>2636927.83</v>
          </cell>
          <cell r="G18">
            <v>1537548.02</v>
          </cell>
          <cell r="H18">
            <v>1538830.95</v>
          </cell>
          <cell r="I18">
            <v>1539598.54</v>
          </cell>
          <cell r="J18">
            <v>0</v>
          </cell>
          <cell r="K18">
            <v>0</v>
          </cell>
          <cell r="L18">
            <v>0</v>
          </cell>
          <cell r="M18">
            <v>0</v>
          </cell>
          <cell r="N18">
            <v>12318883.359999999</v>
          </cell>
        </row>
        <row r="19">
          <cell r="A19" t="str">
            <v>Intradepartmental</v>
          </cell>
          <cell r="B19">
            <v>1439663.26</v>
          </cell>
          <cell r="C19">
            <v>1424764.26</v>
          </cell>
          <cell r="D19">
            <v>1498953.52</v>
          </cell>
          <cell r="E19">
            <v>1396084.27</v>
          </cell>
          <cell r="F19">
            <v>1310594.6400000001</v>
          </cell>
          <cell r="G19">
            <v>1240985.3400000001</v>
          </cell>
          <cell r="H19">
            <v>1221816.3799999999</v>
          </cell>
          <cell r="I19">
            <v>1194447.3599999999</v>
          </cell>
          <cell r="J19">
            <v>0</v>
          </cell>
          <cell r="K19">
            <v>0</v>
          </cell>
          <cell r="L19">
            <v>0</v>
          </cell>
          <cell r="M19">
            <v>0</v>
          </cell>
          <cell r="N19">
            <v>10727309.030000001</v>
          </cell>
        </row>
        <row r="20">
          <cell r="A20" t="str">
            <v>Ultimate Customers</v>
          </cell>
          <cell r="B20">
            <v>193491418.78999999</v>
          </cell>
          <cell r="C20">
            <v>209454629.57000002</v>
          </cell>
          <cell r="D20">
            <v>212998629.90000001</v>
          </cell>
          <cell r="E20">
            <v>204911866.98000002</v>
          </cell>
          <cell r="F20">
            <v>194211759.61000001</v>
          </cell>
          <cell r="G20">
            <v>180644209.28999996</v>
          </cell>
          <cell r="H20">
            <v>187325698.19</v>
          </cell>
          <cell r="I20">
            <v>178220084.07000002</v>
          </cell>
          <cell r="J20">
            <v>0</v>
          </cell>
          <cell r="K20">
            <v>0</v>
          </cell>
          <cell r="L20">
            <v>0</v>
          </cell>
          <cell r="M20">
            <v>0</v>
          </cell>
          <cell r="N20">
            <v>1561258296.4000001</v>
          </cell>
        </row>
        <row r="22">
          <cell r="A22" t="str">
            <v>ECAF Revenue</v>
          </cell>
        </row>
        <row r="23">
          <cell r="A23" t="str">
            <v>Residential</v>
          </cell>
          <cell r="B23">
            <v>16801313.210000001</v>
          </cell>
          <cell r="C23">
            <v>20621170.32</v>
          </cell>
          <cell r="D23">
            <v>21050020.050000001</v>
          </cell>
          <cell r="E23">
            <v>19928158.740000002</v>
          </cell>
          <cell r="F23">
            <v>16819322.870000001</v>
          </cell>
          <cell r="G23">
            <v>17936555.560000002</v>
          </cell>
          <cell r="H23">
            <v>18396236.25</v>
          </cell>
          <cell r="I23">
            <v>18307213.289999999</v>
          </cell>
          <cell r="J23">
            <v>0</v>
          </cell>
          <cell r="K23">
            <v>0</v>
          </cell>
          <cell r="L23">
            <v>0</v>
          </cell>
          <cell r="M23">
            <v>0</v>
          </cell>
          <cell r="N23">
            <v>149859990.28999999</v>
          </cell>
        </row>
        <row r="24">
          <cell r="A24" t="str">
            <v>Commercial</v>
          </cell>
          <cell r="B24">
            <v>34182144.170000002</v>
          </cell>
          <cell r="C24">
            <v>35776171.779999994</v>
          </cell>
          <cell r="D24">
            <v>36098414.600000001</v>
          </cell>
          <cell r="E24">
            <v>34509434.82</v>
          </cell>
          <cell r="F24">
            <v>34009331.469999999</v>
          </cell>
          <cell r="G24">
            <v>30729287.240000002</v>
          </cell>
          <cell r="H24">
            <v>32880302.43</v>
          </cell>
          <cell r="I24">
            <v>28683670.969999999</v>
          </cell>
          <cell r="J24">
            <v>0</v>
          </cell>
          <cell r="K24">
            <v>0</v>
          </cell>
          <cell r="L24">
            <v>0</v>
          </cell>
          <cell r="M24">
            <v>0</v>
          </cell>
          <cell r="N24">
            <v>266868757.47999999</v>
          </cell>
        </row>
        <row r="25">
          <cell r="A25" t="str">
            <v>Industrial</v>
          </cell>
          <cell r="B25">
            <v>4753879.9399999995</v>
          </cell>
          <cell r="C25">
            <v>4769958.6499999994</v>
          </cell>
          <cell r="D25">
            <v>4539639.8099999996</v>
          </cell>
          <cell r="E25">
            <v>4999169.83</v>
          </cell>
          <cell r="F25">
            <v>4550791.5199999996</v>
          </cell>
          <cell r="G25">
            <v>4277039.46</v>
          </cell>
          <cell r="H25">
            <v>4102161.75</v>
          </cell>
          <cell r="I25">
            <v>4445630.6899999995</v>
          </cell>
          <cell r="J25">
            <v>0</v>
          </cell>
          <cell r="K25">
            <v>0</v>
          </cell>
          <cell r="L25">
            <v>0</v>
          </cell>
          <cell r="M25">
            <v>0</v>
          </cell>
          <cell r="N25">
            <v>36438271.649999999</v>
          </cell>
        </row>
        <row r="26">
          <cell r="A26" t="str">
            <v>Street Lighting</v>
          </cell>
          <cell r="B26">
            <v>526922.89</v>
          </cell>
          <cell r="C26">
            <v>527069.11</v>
          </cell>
          <cell r="D26">
            <v>525861.18000000005</v>
          </cell>
          <cell r="E26">
            <v>138762.63</v>
          </cell>
          <cell r="F26">
            <v>913660.23</v>
          </cell>
          <cell r="G26">
            <v>525493.70000000007</v>
          </cell>
          <cell r="H26">
            <v>525911.52</v>
          </cell>
          <cell r="I26">
            <v>541469.47</v>
          </cell>
          <cell r="J26">
            <v>0</v>
          </cell>
          <cell r="K26">
            <v>0</v>
          </cell>
          <cell r="L26">
            <v>0</v>
          </cell>
          <cell r="M26">
            <v>0</v>
          </cell>
          <cell r="N26">
            <v>4225150.7300000004</v>
          </cell>
        </row>
        <row r="27">
          <cell r="A27" t="str">
            <v>Intradepartmental</v>
          </cell>
          <cell r="B27">
            <v>477871.61</v>
          </cell>
          <cell r="C27">
            <v>468065.73</v>
          </cell>
          <cell r="D27">
            <v>499221.13</v>
          </cell>
          <cell r="E27">
            <v>452518.36</v>
          </cell>
          <cell r="F27">
            <v>422754.29</v>
          </cell>
          <cell r="G27">
            <v>410785.47</v>
          </cell>
          <cell r="H27">
            <v>390441.95999999996</v>
          </cell>
          <cell r="I27">
            <v>406881.13</v>
          </cell>
          <cell r="J27">
            <v>0</v>
          </cell>
          <cell r="K27">
            <v>0</v>
          </cell>
          <cell r="L27">
            <v>0</v>
          </cell>
          <cell r="M27">
            <v>0</v>
          </cell>
          <cell r="N27">
            <v>3528539.6799999997</v>
          </cell>
        </row>
        <row r="28">
          <cell r="A28" t="str">
            <v>Ultimate Customers</v>
          </cell>
          <cell r="B28">
            <v>56742131.82</v>
          </cell>
          <cell r="C28">
            <v>62162435.589999996</v>
          </cell>
          <cell r="D28">
            <v>62713156.770000003</v>
          </cell>
          <cell r="E28">
            <v>60028044.379999995</v>
          </cell>
          <cell r="F28">
            <v>56715860.38000001</v>
          </cell>
          <cell r="G28">
            <v>53879161.430000007</v>
          </cell>
          <cell r="H28">
            <v>56295053.910000004</v>
          </cell>
          <cell r="I28">
            <v>52384865.54999999</v>
          </cell>
          <cell r="J28">
            <v>0</v>
          </cell>
          <cell r="K28">
            <v>0</v>
          </cell>
          <cell r="L28">
            <v>0</v>
          </cell>
          <cell r="M28">
            <v>0</v>
          </cell>
          <cell r="N28">
            <v>460920709.82999998</v>
          </cell>
        </row>
        <row r="30">
          <cell r="A30" t="str">
            <v>ECA-Base Rates</v>
          </cell>
        </row>
        <row r="31">
          <cell r="A31" t="str">
            <v>Residential</v>
          </cell>
          <cell r="B31">
            <v>11428939.16</v>
          </cell>
          <cell r="C31">
            <v>14028031.66</v>
          </cell>
          <cell r="D31">
            <v>14318968.140000001</v>
          </cell>
          <cell r="E31">
            <v>13556417.18</v>
          </cell>
          <cell r="F31">
            <v>11441594.859999999</v>
          </cell>
          <cell r="G31">
            <v>12201408.359999999</v>
          </cell>
          <cell r="H31">
            <v>12511811.57</v>
          </cell>
          <cell r="I31">
            <v>12394445.98</v>
          </cell>
          <cell r="J31">
            <v>0</v>
          </cell>
          <cell r="K31">
            <v>0</v>
          </cell>
          <cell r="L31">
            <v>0</v>
          </cell>
          <cell r="M31">
            <v>0</v>
          </cell>
          <cell r="N31">
            <v>101881616.91000001</v>
          </cell>
        </row>
        <row r="32">
          <cell r="A32" t="str">
            <v>Commercial</v>
          </cell>
          <cell r="B32">
            <v>21968915.98</v>
          </cell>
          <cell r="C32">
            <v>24407830.859999999</v>
          </cell>
          <cell r="D32">
            <v>24648948.420000002</v>
          </cell>
          <cell r="E32">
            <v>23538160.879999999</v>
          </cell>
          <cell r="F32">
            <v>23203876.940000001</v>
          </cell>
          <cell r="G32">
            <v>20901791.640000001</v>
          </cell>
          <cell r="H32">
            <v>23137242.059999999</v>
          </cell>
          <cell r="I32">
            <v>18807650.48</v>
          </cell>
          <cell r="J32">
            <v>0</v>
          </cell>
          <cell r="K32">
            <v>0</v>
          </cell>
          <cell r="L32">
            <v>0</v>
          </cell>
          <cell r="M32">
            <v>0</v>
          </cell>
          <cell r="N32">
            <v>180614417.25999999</v>
          </cell>
        </row>
        <row r="33">
          <cell r="A33" t="str">
            <v>Industrial</v>
          </cell>
          <cell r="B33">
            <v>4741243.0599999996</v>
          </cell>
          <cell r="C33">
            <v>4039248.36</v>
          </cell>
          <cell r="D33">
            <v>4199678.18</v>
          </cell>
          <cell r="E33">
            <v>4583992.24</v>
          </cell>
          <cell r="F33">
            <v>4847022.82</v>
          </cell>
          <cell r="G33">
            <v>3947280.08</v>
          </cell>
          <cell r="H33">
            <v>3717999.5</v>
          </cell>
          <cell r="I33">
            <v>5408222.9800000004</v>
          </cell>
          <cell r="J33">
            <v>0</v>
          </cell>
          <cell r="K33">
            <v>0</v>
          </cell>
          <cell r="L33">
            <v>0</v>
          </cell>
          <cell r="M33">
            <v>0</v>
          </cell>
          <cell r="N33">
            <v>35484687.219999999</v>
          </cell>
        </row>
        <row r="34">
          <cell r="A34" t="str">
            <v>Street Lighting</v>
          </cell>
          <cell r="B34">
            <v>487620.32</v>
          </cell>
          <cell r="C34">
            <v>484922.66</v>
          </cell>
          <cell r="D34">
            <v>483867.4</v>
          </cell>
          <cell r="E34">
            <v>208621.22</v>
          </cell>
          <cell r="F34">
            <v>762759.22</v>
          </cell>
          <cell r="G34">
            <v>487094.54</v>
          </cell>
          <cell r="H34">
            <v>487456</v>
          </cell>
          <cell r="I34">
            <v>484231.66</v>
          </cell>
          <cell r="J34">
            <v>0</v>
          </cell>
          <cell r="K34">
            <v>0</v>
          </cell>
          <cell r="L34">
            <v>0</v>
          </cell>
          <cell r="M34">
            <v>0</v>
          </cell>
          <cell r="N34">
            <v>3886573.02</v>
          </cell>
        </row>
        <row r="35">
          <cell r="A35" t="str">
            <v>Intradepartmental</v>
          </cell>
          <cell r="B35">
            <v>325870.88</v>
          </cell>
          <cell r="C35">
            <v>319171.38</v>
          </cell>
          <cell r="D35">
            <v>340459.16</v>
          </cell>
          <cell r="E35">
            <v>308633.46000000002</v>
          </cell>
          <cell r="F35">
            <v>288979.5</v>
          </cell>
          <cell r="G35">
            <v>278975.14</v>
          </cell>
          <cell r="H35">
            <v>269933.48</v>
          </cell>
          <cell r="I35">
            <v>262263.44</v>
          </cell>
          <cell r="J35">
            <v>0</v>
          </cell>
          <cell r="K35">
            <v>0</v>
          </cell>
          <cell r="L35">
            <v>0</v>
          </cell>
          <cell r="M35">
            <v>0</v>
          </cell>
          <cell r="N35">
            <v>2394286.44</v>
          </cell>
        </row>
        <row r="36">
          <cell r="A36" t="str">
            <v>Ultimate Customers</v>
          </cell>
          <cell r="B36">
            <v>38952589.400000006</v>
          </cell>
          <cell r="C36">
            <v>43279204.919999994</v>
          </cell>
          <cell r="D36">
            <v>43991921.299999997</v>
          </cell>
          <cell r="E36">
            <v>42195824.980000004</v>
          </cell>
          <cell r="F36">
            <v>40544233.339999996</v>
          </cell>
          <cell r="G36">
            <v>37816549.759999998</v>
          </cell>
          <cell r="H36">
            <v>40124442.609999992</v>
          </cell>
          <cell r="I36">
            <v>37356814.539999992</v>
          </cell>
          <cell r="J36">
            <v>0</v>
          </cell>
          <cell r="K36">
            <v>0</v>
          </cell>
          <cell r="L36">
            <v>0</v>
          </cell>
          <cell r="M36">
            <v>0</v>
          </cell>
          <cell r="N36">
            <v>324261580.84999996</v>
          </cell>
        </row>
        <row r="38">
          <cell r="A38" t="str">
            <v>Base Rate Revenue</v>
          </cell>
        </row>
        <row r="39">
          <cell r="A39" t="str">
            <v>Residential</v>
          </cell>
          <cell r="B39">
            <v>29885549.610000003</v>
          </cell>
          <cell r="C39">
            <v>36841198.019999996</v>
          </cell>
          <cell r="D39">
            <v>37736713.920000002</v>
          </cell>
          <cell r="E39">
            <v>35580741.079999998</v>
          </cell>
          <cell r="F39">
            <v>29950463.200000003</v>
          </cell>
          <cell r="G39">
            <v>31899820.880000003</v>
          </cell>
          <cell r="H39">
            <v>32897829.109999999</v>
          </cell>
          <cell r="I39">
            <v>32367706.41</v>
          </cell>
          <cell r="J39">
            <v>0</v>
          </cell>
          <cell r="K39">
            <v>0</v>
          </cell>
          <cell r="L39">
            <v>0</v>
          </cell>
          <cell r="M39">
            <v>0</v>
          </cell>
          <cell r="N39">
            <v>267160022.22999999</v>
          </cell>
        </row>
        <row r="40">
          <cell r="A40" t="str">
            <v>Commercial</v>
          </cell>
          <cell r="B40">
            <v>56386046.189999998</v>
          </cell>
          <cell r="C40">
            <v>57206935.670000002</v>
          </cell>
          <cell r="D40">
            <v>57894977.420000002</v>
          </cell>
          <cell r="E40">
            <v>55699166.400000006</v>
          </cell>
          <cell r="F40">
            <v>54335364.580000013</v>
          </cell>
          <cell r="G40">
            <v>47615512.249999985</v>
          </cell>
          <cell r="H40">
            <v>49176739.479999989</v>
          </cell>
          <cell r="I40">
            <v>46982556.170000002</v>
          </cell>
          <cell r="J40">
            <v>0</v>
          </cell>
          <cell r="K40">
            <v>0</v>
          </cell>
          <cell r="L40">
            <v>0</v>
          </cell>
          <cell r="M40">
            <v>0</v>
          </cell>
          <cell r="N40">
            <v>425297298.16000003</v>
          </cell>
        </row>
        <row r="41">
          <cell r="A41" t="str">
            <v>Industrial</v>
          </cell>
          <cell r="B41">
            <v>10361203.82</v>
          </cell>
          <cell r="C41">
            <v>8797062.3399999999</v>
          </cell>
          <cell r="D41">
            <v>9473269.1500000022</v>
          </cell>
          <cell r="E41">
            <v>10678388.25</v>
          </cell>
          <cell r="F41">
            <v>11106468.879999999</v>
          </cell>
          <cell r="G41">
            <v>8356980.459999999</v>
          </cell>
          <cell r="H41">
            <v>7744728.7100000009</v>
          </cell>
          <cell r="I41">
            <v>8088941.2000000011</v>
          </cell>
          <cell r="J41">
            <v>0</v>
          </cell>
          <cell r="K41">
            <v>0</v>
          </cell>
          <cell r="L41">
            <v>0</v>
          </cell>
          <cell r="M41">
            <v>0</v>
          </cell>
          <cell r="N41">
            <v>74607042.810000002</v>
          </cell>
        </row>
        <row r="42">
          <cell r="A42" t="str">
            <v>Street Lighting</v>
          </cell>
          <cell r="B42">
            <v>527977.17999999993</v>
          </cell>
          <cell r="C42">
            <v>530265.87999999989</v>
          </cell>
          <cell r="D42">
            <v>529318.10999999987</v>
          </cell>
          <cell r="E42">
            <v>94769.440000000031</v>
          </cell>
          <cell r="F42">
            <v>960508.38000000012</v>
          </cell>
          <cell r="G42">
            <v>524959.78</v>
          </cell>
          <cell r="H42">
            <v>525463.42999999993</v>
          </cell>
          <cell r="I42">
            <v>513897.41000000009</v>
          </cell>
          <cell r="J42">
            <v>0</v>
          </cell>
          <cell r="K42">
            <v>0</v>
          </cell>
          <cell r="L42">
            <v>0</v>
          </cell>
          <cell r="M42">
            <v>0</v>
          </cell>
          <cell r="N42">
            <v>4207159.6099999994</v>
          </cell>
        </row>
        <row r="43">
          <cell r="A43" t="str">
            <v>Intradepartmental</v>
          </cell>
          <cell r="B43">
            <v>635920.77</v>
          </cell>
          <cell r="C43">
            <v>637527.15</v>
          </cell>
          <cell r="D43">
            <v>659273.23</v>
          </cell>
          <cell r="E43">
            <v>634932.44999999995</v>
          </cell>
          <cell r="F43">
            <v>598860.85000000009</v>
          </cell>
          <cell r="G43">
            <v>551224.7300000001</v>
          </cell>
          <cell r="H43">
            <v>561440.93999999994</v>
          </cell>
          <cell r="I43">
            <v>525302.7899999998</v>
          </cell>
          <cell r="J43">
            <v>0</v>
          </cell>
          <cell r="K43">
            <v>0</v>
          </cell>
          <cell r="L43">
            <v>0</v>
          </cell>
          <cell r="M43">
            <v>0</v>
          </cell>
          <cell r="N43">
            <v>4804482.9099999992</v>
          </cell>
        </row>
        <row r="44">
          <cell r="A44" t="str">
            <v>Ultimate Customers</v>
          </cell>
          <cell r="B44">
            <v>97796697.570000008</v>
          </cell>
          <cell r="C44">
            <v>104012989.06</v>
          </cell>
          <cell r="D44">
            <v>106293551.83000001</v>
          </cell>
          <cell r="E44">
            <v>102687997.62</v>
          </cell>
          <cell r="F44">
            <v>96951665.890000001</v>
          </cell>
          <cell r="G44">
            <v>88948498.099999994</v>
          </cell>
          <cell r="H44">
            <v>90906201.669999987</v>
          </cell>
          <cell r="I44">
            <v>88478403.980000004</v>
          </cell>
          <cell r="J44">
            <v>0</v>
          </cell>
          <cell r="K44">
            <v>0</v>
          </cell>
          <cell r="L44">
            <v>0</v>
          </cell>
          <cell r="M44">
            <v>0</v>
          </cell>
          <cell r="N44">
            <v>776076005.72000003</v>
          </cell>
        </row>
        <row r="46">
          <cell r="A46" t="str">
            <v>Other Electric Utilities</v>
          </cell>
        </row>
        <row r="47">
          <cell r="A47" t="str">
            <v xml:space="preserve">  Consumption</v>
          </cell>
          <cell r="B47">
            <v>216235000</v>
          </cell>
          <cell r="C47">
            <v>128604000</v>
          </cell>
          <cell r="D47">
            <v>84000000</v>
          </cell>
          <cell r="E47">
            <v>72530000</v>
          </cell>
          <cell r="F47">
            <v>111447000</v>
          </cell>
          <cell r="G47">
            <v>163903000</v>
          </cell>
          <cell r="H47">
            <v>50295000</v>
          </cell>
          <cell r="I47">
            <v>84465000</v>
          </cell>
          <cell r="J47">
            <v>0</v>
          </cell>
          <cell r="K47">
            <v>0</v>
          </cell>
          <cell r="L47">
            <v>0</v>
          </cell>
          <cell r="M47">
            <v>0</v>
          </cell>
          <cell r="N47">
            <v>911479000</v>
          </cell>
        </row>
        <row r="49">
          <cell r="A49" t="str">
            <v xml:space="preserve">  Energy Sales</v>
          </cell>
          <cell r="B49">
            <v>13551541.720000001</v>
          </cell>
          <cell r="C49">
            <v>6512585.29</v>
          </cell>
          <cell r="D49">
            <v>4380850.21</v>
          </cell>
          <cell r="E49">
            <v>2892162.03</v>
          </cell>
          <cell r="F49">
            <v>3337508.77</v>
          </cell>
          <cell r="G49">
            <v>4889603.6399999997</v>
          </cell>
          <cell r="H49">
            <v>2845241.08</v>
          </cell>
          <cell r="I49">
            <v>2616664.7999999998</v>
          </cell>
          <cell r="J49">
            <v>0</v>
          </cell>
          <cell r="K49">
            <v>0</v>
          </cell>
          <cell r="L49">
            <v>0</v>
          </cell>
          <cell r="M49">
            <v>0</v>
          </cell>
          <cell r="N49">
            <v>41026157.539999999</v>
          </cell>
        </row>
        <row r="50">
          <cell r="A50" t="str">
            <v xml:space="preserve">  Capacity Sales</v>
          </cell>
          <cell r="B50">
            <v>742960</v>
          </cell>
          <cell r="C50">
            <v>604410</v>
          </cell>
          <cell r="D50">
            <v>651058</v>
          </cell>
          <cell r="E50">
            <v>102116.25</v>
          </cell>
          <cell r="F50">
            <v>94752.5</v>
          </cell>
          <cell r="G50">
            <v>169410</v>
          </cell>
          <cell r="H50">
            <v>213171</v>
          </cell>
          <cell r="I50">
            <v>163053.5</v>
          </cell>
          <cell r="J50">
            <v>0</v>
          </cell>
          <cell r="K50">
            <v>0</v>
          </cell>
          <cell r="L50">
            <v>0</v>
          </cell>
          <cell r="M50">
            <v>0</v>
          </cell>
          <cell r="N50">
            <v>2740931.25</v>
          </cell>
        </row>
        <row r="51">
          <cell r="A51" t="str">
            <v xml:space="preserve">  Total Revenue</v>
          </cell>
          <cell r="B51">
            <v>14294501.720000001</v>
          </cell>
          <cell r="C51">
            <v>7116995.29</v>
          </cell>
          <cell r="D51">
            <v>5031908.21</v>
          </cell>
          <cell r="E51">
            <v>2994278.28</v>
          </cell>
          <cell r="F51">
            <v>3432261.27</v>
          </cell>
          <cell r="G51">
            <v>5059013.6399999997</v>
          </cell>
          <cell r="H51">
            <v>3058412.08</v>
          </cell>
          <cell r="I51">
            <v>2779718.3</v>
          </cell>
          <cell r="J51">
            <v>0</v>
          </cell>
          <cell r="K51">
            <v>0</v>
          </cell>
          <cell r="L51">
            <v>0</v>
          </cell>
          <cell r="M51">
            <v>0</v>
          </cell>
          <cell r="N51">
            <v>43767088.789999999</v>
          </cell>
        </row>
        <row r="53">
          <cell r="A53" t="str">
            <v>Total Consumption</v>
          </cell>
          <cell r="B53">
            <v>2163864470</v>
          </cell>
          <cell r="C53">
            <v>2292564246</v>
          </cell>
          <cell r="D53">
            <v>2283596065</v>
          </cell>
          <cell r="E53">
            <v>2182321249</v>
          </cell>
          <cell r="F53">
            <v>2138658667</v>
          </cell>
          <cell r="G53">
            <v>2054730488</v>
          </cell>
          <cell r="H53">
            <v>2056517130.3899999</v>
          </cell>
          <cell r="I53">
            <v>1952305727</v>
          </cell>
          <cell r="J53">
            <v>0</v>
          </cell>
          <cell r="K53">
            <v>0</v>
          </cell>
          <cell r="L53">
            <v>0</v>
          </cell>
          <cell r="M53">
            <v>0</v>
          </cell>
          <cell r="N53">
            <v>17124558042.389999</v>
          </cell>
        </row>
        <row r="54">
          <cell r="A54" t="str">
            <v>Total Sales Revenue</v>
          </cell>
          <cell r="B54">
            <v>207785920.50999999</v>
          </cell>
          <cell r="C54">
            <v>216571624.86000001</v>
          </cell>
          <cell r="D54">
            <v>218030538.11000001</v>
          </cell>
          <cell r="E54">
            <v>207906145.26000002</v>
          </cell>
          <cell r="F54">
            <v>197644020.88000003</v>
          </cell>
          <cell r="G54">
            <v>185703222.92999995</v>
          </cell>
          <cell r="H54">
            <v>190384110.27000001</v>
          </cell>
          <cell r="I54">
            <v>180999802.37000003</v>
          </cell>
          <cell r="J54">
            <v>0</v>
          </cell>
          <cell r="K54">
            <v>0</v>
          </cell>
          <cell r="L54">
            <v>0</v>
          </cell>
          <cell r="M54">
            <v>0</v>
          </cell>
          <cell r="N54">
            <v>1605025385.1900001</v>
          </cell>
        </row>
        <row r="56">
          <cell r="A56" t="str">
            <v>Purpose of Enterprise /Miscellaneous Revenue</v>
          </cell>
        </row>
        <row r="57">
          <cell r="A57" t="str">
            <v xml:space="preserve">   Consumption</v>
          </cell>
          <cell r="B57">
            <v>16280645</v>
          </cell>
          <cell r="C57">
            <v>14484167</v>
          </cell>
          <cell r="D57">
            <v>14459597</v>
          </cell>
          <cell r="E57">
            <v>-45923644</v>
          </cell>
          <cell r="F57">
            <v>28165317</v>
          </cell>
          <cell r="G57">
            <v>10747912</v>
          </cell>
          <cell r="H57">
            <v>11229264</v>
          </cell>
          <cell r="I57">
            <v>10050454</v>
          </cell>
          <cell r="J57">
            <v>0</v>
          </cell>
          <cell r="K57">
            <v>0</v>
          </cell>
          <cell r="L57">
            <v>0</v>
          </cell>
          <cell r="M57">
            <v>0</v>
          </cell>
          <cell r="N57">
            <v>59493712</v>
          </cell>
        </row>
        <row r="58">
          <cell r="A58" t="str">
            <v xml:space="preserve">   Revenue</v>
          </cell>
          <cell r="B58">
            <v>67399.789999999994</v>
          </cell>
          <cell r="C58">
            <v>2404.4499999999998</v>
          </cell>
          <cell r="D58">
            <v>140089.24</v>
          </cell>
          <cell r="E58">
            <v>354859.45</v>
          </cell>
          <cell r="F58">
            <v>43724.3</v>
          </cell>
          <cell r="G58">
            <v>78396.45</v>
          </cell>
          <cell r="H58">
            <v>722817.55</v>
          </cell>
          <cell r="I58">
            <v>1594266.39</v>
          </cell>
          <cell r="J58">
            <v>0</v>
          </cell>
          <cell r="K58">
            <v>0</v>
          </cell>
          <cell r="L58">
            <v>0</v>
          </cell>
          <cell r="M58">
            <v>0</v>
          </cell>
          <cell r="N58">
            <v>3003957.62</v>
          </cell>
        </row>
        <row r="63">
          <cell r="N63">
            <v>38058.373776967594</v>
          </cell>
        </row>
        <row r="83">
          <cell r="A83" t="str">
            <v>:prsPAGE1~g</v>
          </cell>
        </row>
        <row r="86">
          <cell r="A86" t="str">
            <v>:plp1qcopqrsQTR~g</v>
          </cell>
        </row>
      </sheetData>
      <sheetData sheetId="5" refreshError="1"/>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A826"/>
      <sheetName val="C&amp;E Report"/>
      <sheetName val="LA"/>
      <sheetName val="Owens"/>
      <sheetName val="LA&amp;Owens"/>
      <sheetName val="Aptmts"/>
      <sheetName val="DefCredit"/>
      <sheetName val="Sales"/>
    </sheetNames>
    <sheetDataSet>
      <sheetData sheetId="0" refreshError="1"/>
      <sheetData sheetId="1"/>
      <sheetData sheetId="2"/>
      <sheetData sheetId="3"/>
      <sheetData sheetId="4" refreshError="1">
        <row r="1">
          <cell r="A1" t="str">
            <v>Energy Services</v>
          </cell>
        </row>
        <row r="2">
          <cell r="A2" t="str">
            <v>C&amp;E Summary - Actual, Los Angeles &amp; Owens Valley</v>
          </cell>
        </row>
        <row r="3">
          <cell r="A3" t="str">
            <v>Fiscal Year 2002/2003</v>
          </cell>
        </row>
        <row r="5">
          <cell r="B5" t="str">
            <v>July 2002</v>
          </cell>
          <cell r="C5" t="str">
            <v>Aug. 2002</v>
          </cell>
          <cell r="D5" t="str">
            <v>Sept. 02</v>
          </cell>
          <cell r="E5" t="str">
            <v>Oct. 02</v>
          </cell>
          <cell r="F5" t="str">
            <v>Nov. 02</v>
          </cell>
          <cell r="G5" t="str">
            <v>Dec. 02</v>
          </cell>
          <cell r="H5" t="str">
            <v>Jan. 03</v>
          </cell>
          <cell r="I5" t="str">
            <v>Feb. 03</v>
          </cell>
          <cell r="J5" t="str">
            <v>Mar. 03</v>
          </cell>
          <cell r="K5" t="str">
            <v>Apr. 03</v>
          </cell>
          <cell r="L5" t="str">
            <v>May 03</v>
          </cell>
          <cell r="M5" t="str">
            <v>Jun 03</v>
          </cell>
          <cell r="N5" t="str">
            <v>YTD Total</v>
          </cell>
        </row>
        <row r="6">
          <cell r="A6" t="str">
            <v>Consumption</v>
          </cell>
        </row>
        <row r="7">
          <cell r="A7" t="str">
            <v>Residential</v>
          </cell>
          <cell r="B7">
            <v>531989839</v>
          </cell>
          <cell r="C7">
            <v>607163592</v>
          </cell>
          <cell r="D7">
            <v>602608723</v>
          </cell>
          <cell r="E7">
            <v>610355088</v>
          </cell>
          <cell r="F7">
            <v>527596917</v>
          </cell>
          <cell r="G7">
            <v>548766985</v>
          </cell>
          <cell r="H7">
            <v>580038790</v>
          </cell>
          <cell r="I7">
            <v>577453806</v>
          </cell>
          <cell r="J7">
            <v>494582011</v>
          </cell>
          <cell r="K7">
            <v>497501366</v>
          </cell>
          <cell r="L7">
            <v>467402497</v>
          </cell>
          <cell r="M7">
            <v>510778025</v>
          </cell>
          <cell r="N7">
            <v>6556237639</v>
          </cell>
        </row>
        <row r="8">
          <cell r="A8" t="str">
            <v>Commercial</v>
          </cell>
          <cell r="B8">
            <v>1216799408</v>
          </cell>
          <cell r="C8">
            <v>1058366285</v>
          </cell>
          <cell r="D8">
            <v>1125893470</v>
          </cell>
          <cell r="E8">
            <v>1165928186</v>
          </cell>
          <cell r="F8">
            <v>1063407657</v>
          </cell>
          <cell r="G8">
            <v>1142100552</v>
          </cell>
          <cell r="H8">
            <v>1030624040</v>
          </cell>
          <cell r="I8">
            <v>1046328544</v>
          </cell>
          <cell r="J8">
            <v>956741911</v>
          </cell>
          <cell r="K8">
            <v>1029616767</v>
          </cell>
          <cell r="L8">
            <v>1027073065</v>
          </cell>
          <cell r="M8">
            <v>1109126671</v>
          </cell>
          <cell r="N8">
            <v>12972006556</v>
          </cell>
        </row>
        <row r="9">
          <cell r="A9" t="str">
            <v>Industrial</v>
          </cell>
          <cell r="B9">
            <v>187118416</v>
          </cell>
          <cell r="C9">
            <v>224880057</v>
          </cell>
          <cell r="D9">
            <v>205187057</v>
          </cell>
          <cell r="E9">
            <v>218688287</v>
          </cell>
          <cell r="F9">
            <v>188847500</v>
          </cell>
          <cell r="G9">
            <v>199570819</v>
          </cell>
          <cell r="H9">
            <v>191606663</v>
          </cell>
          <cell r="I9">
            <v>212332506</v>
          </cell>
          <cell r="J9">
            <v>194809860</v>
          </cell>
          <cell r="K9">
            <v>194768711</v>
          </cell>
          <cell r="L9">
            <v>163529332</v>
          </cell>
          <cell r="M9">
            <v>202817455</v>
          </cell>
          <cell r="N9">
            <v>2384156663</v>
          </cell>
        </row>
        <row r="10">
          <cell r="A10" t="str">
            <v>Street Lighting</v>
          </cell>
          <cell r="B10">
            <v>19755686</v>
          </cell>
          <cell r="C10">
            <v>19737572</v>
          </cell>
          <cell r="D10">
            <v>20291889</v>
          </cell>
          <cell r="E10">
            <v>19709044</v>
          </cell>
          <cell r="F10">
            <v>19820418</v>
          </cell>
          <cell r="G10">
            <v>9125747</v>
          </cell>
          <cell r="H10">
            <v>30322920</v>
          </cell>
          <cell r="I10">
            <v>19666607</v>
          </cell>
          <cell r="J10">
            <v>19590747</v>
          </cell>
          <cell r="K10">
            <v>19537059</v>
          </cell>
          <cell r="L10">
            <v>19430288</v>
          </cell>
          <cell r="M10">
            <v>19479123</v>
          </cell>
          <cell r="N10">
            <v>236467100</v>
          </cell>
        </row>
        <row r="11">
          <cell r="A11" t="str">
            <v>Intradepartmental</v>
          </cell>
          <cell r="B11">
            <v>15958250</v>
          </cell>
          <cell r="C11">
            <v>16631768</v>
          </cell>
          <cell r="D11">
            <v>18442192</v>
          </cell>
          <cell r="E11">
            <v>17318043</v>
          </cell>
          <cell r="F11">
            <v>14231602</v>
          </cell>
          <cell r="G11">
            <v>13594118</v>
          </cell>
          <cell r="H11">
            <v>11963648</v>
          </cell>
          <cell r="I11">
            <v>11332904</v>
          </cell>
          <cell r="J11">
            <v>7366451</v>
          </cell>
          <cell r="K11">
            <v>8301797</v>
          </cell>
          <cell r="L11">
            <v>8724017</v>
          </cell>
          <cell r="M11">
            <v>12856647</v>
          </cell>
          <cell r="N11">
            <v>156721437</v>
          </cell>
        </row>
        <row r="12">
          <cell r="A12" t="str">
            <v>Ultimate Customers</v>
          </cell>
          <cell r="B12">
            <v>1971621599</v>
          </cell>
          <cell r="C12">
            <v>1926779274</v>
          </cell>
          <cell r="D12">
            <v>1972423331</v>
          </cell>
          <cell r="E12">
            <v>2031998648</v>
          </cell>
          <cell r="F12">
            <v>1813904094</v>
          </cell>
          <cell r="G12">
            <v>1913158221</v>
          </cell>
          <cell r="H12">
            <v>1844556061</v>
          </cell>
          <cell r="I12">
            <v>1867114367</v>
          </cell>
          <cell r="J12">
            <v>1673090980</v>
          </cell>
          <cell r="K12">
            <v>1749725700</v>
          </cell>
          <cell r="L12">
            <v>1686159199</v>
          </cell>
          <cell r="M12">
            <v>1855057921</v>
          </cell>
          <cell r="N12">
            <v>22305589395</v>
          </cell>
        </row>
        <row r="14">
          <cell r="A14" t="str">
            <v>Total Revenue</v>
          </cell>
        </row>
        <row r="15">
          <cell r="A15" t="str">
            <v>Residential</v>
          </cell>
          <cell r="B15">
            <v>53656506.089999996</v>
          </cell>
          <cell r="C15">
            <v>61376868.399999999</v>
          </cell>
          <cell r="D15">
            <v>61002594.979999997</v>
          </cell>
          <cell r="E15">
            <v>61686981.560000002</v>
          </cell>
          <cell r="F15">
            <v>53203494.770000003</v>
          </cell>
          <cell r="G15">
            <v>55324818.700000003</v>
          </cell>
          <cell r="H15">
            <v>58640839.310000002</v>
          </cell>
          <cell r="I15">
            <v>58305599.159999996</v>
          </cell>
          <cell r="J15">
            <v>50322792.460000001</v>
          </cell>
          <cell r="K15">
            <v>50466828.630000003</v>
          </cell>
          <cell r="L15">
            <v>47453763.390000001</v>
          </cell>
          <cell r="M15">
            <v>51424365.739999995</v>
          </cell>
          <cell r="N15">
            <v>662865453.19000006</v>
          </cell>
        </row>
        <row r="16">
          <cell r="A16" t="str">
            <v>Commercial</v>
          </cell>
          <cell r="B16">
            <v>113583979.55</v>
          </cell>
          <cell r="C16">
            <v>108778608.28</v>
          </cell>
          <cell r="D16">
            <v>110980272.31999999</v>
          </cell>
          <cell r="E16">
            <v>113731409.27</v>
          </cell>
          <cell r="F16">
            <v>102871752.22</v>
          </cell>
          <cell r="G16">
            <v>103388114.74000001</v>
          </cell>
          <cell r="H16">
            <v>102606849.21000001</v>
          </cell>
          <cell r="I16">
            <v>100751628.64</v>
          </cell>
          <cell r="J16">
            <v>93480020.800000012</v>
          </cell>
          <cell r="K16">
            <v>97648049.370000005</v>
          </cell>
          <cell r="L16">
            <v>98706805.25</v>
          </cell>
          <cell r="M16">
            <v>104015240.03</v>
          </cell>
          <cell r="N16">
            <v>1250542729.6800001</v>
          </cell>
        </row>
        <row r="17">
          <cell r="A17" t="str">
            <v>Industrial</v>
          </cell>
          <cell r="B17">
            <v>17223650.5</v>
          </cell>
          <cell r="C17">
            <v>17459583.380000003</v>
          </cell>
          <cell r="D17">
            <v>16965475.860000003</v>
          </cell>
          <cell r="E17">
            <v>18718796.540000003</v>
          </cell>
          <cell r="F17">
            <v>15947293.91</v>
          </cell>
          <cell r="G17">
            <v>16259514.700000001</v>
          </cell>
          <cell r="H17">
            <v>16327136.529999999</v>
          </cell>
          <cell r="I17">
            <v>17641953.059999999</v>
          </cell>
          <cell r="J17">
            <v>16828758.27</v>
          </cell>
          <cell r="K17">
            <v>18495014.119999997</v>
          </cell>
          <cell r="L17">
            <v>14554959.039999999</v>
          </cell>
          <cell r="M17">
            <v>15664814.92</v>
          </cell>
          <cell r="N17">
            <v>202086950.83000001</v>
          </cell>
        </row>
        <row r="18">
          <cell r="A18" t="str">
            <v>Street Lighting</v>
          </cell>
          <cell r="B18">
            <v>1559677.8699999999</v>
          </cell>
          <cell r="C18">
            <v>1558612.26</v>
          </cell>
          <cell r="D18">
            <v>1614211.1300000001</v>
          </cell>
          <cell r="E18">
            <v>1555961.48</v>
          </cell>
          <cell r="F18">
            <v>1557156.53</v>
          </cell>
          <cell r="G18">
            <v>783286.01</v>
          </cell>
          <cell r="H18">
            <v>2330894.9900000002</v>
          </cell>
          <cell r="I18">
            <v>1552684.6199999999</v>
          </cell>
          <cell r="J18">
            <v>1546628.47</v>
          </cell>
          <cell r="K18">
            <v>1543474.67</v>
          </cell>
          <cell r="L18">
            <v>1535305.07</v>
          </cell>
          <cell r="M18">
            <v>1511460.07</v>
          </cell>
          <cell r="N18">
            <v>18649353.170000002</v>
          </cell>
        </row>
        <row r="19">
          <cell r="A19" t="str">
            <v>Intradepartmental</v>
          </cell>
          <cell r="B19">
            <v>1351999.1300000001</v>
          </cell>
          <cell r="C19">
            <v>1458686.7899999998</v>
          </cell>
          <cell r="D19">
            <v>1569410.6800000002</v>
          </cell>
          <cell r="E19">
            <v>1515777.93</v>
          </cell>
          <cell r="F19">
            <v>1294290.81</v>
          </cell>
          <cell r="G19">
            <v>1232362.45</v>
          </cell>
          <cell r="H19">
            <v>1106146.3500000001</v>
          </cell>
          <cell r="I19">
            <v>1053484.75</v>
          </cell>
          <cell r="J19">
            <v>767878.04999999993</v>
          </cell>
          <cell r="K19">
            <v>845791.53</v>
          </cell>
          <cell r="L19">
            <v>892583.83</v>
          </cell>
          <cell r="M19">
            <v>1197499.1200000001</v>
          </cell>
          <cell r="N19">
            <v>14285911.419999998</v>
          </cell>
        </row>
        <row r="20">
          <cell r="A20" t="str">
            <v>Ultimate Customers</v>
          </cell>
          <cell r="B20">
            <v>187375813.13999999</v>
          </cell>
          <cell r="C20">
            <v>190632359.10999998</v>
          </cell>
          <cell r="D20">
            <v>192131964.97000003</v>
          </cell>
          <cell r="E20">
            <v>197208926.78</v>
          </cell>
          <cell r="F20">
            <v>174873988.24000001</v>
          </cell>
          <cell r="G20">
            <v>176988096.60000002</v>
          </cell>
          <cell r="H20">
            <v>181011866.38999999</v>
          </cell>
          <cell r="I20">
            <v>179305350.23000002</v>
          </cell>
          <cell r="J20">
            <v>162946078.05000004</v>
          </cell>
          <cell r="K20">
            <v>168999158.32000002</v>
          </cell>
          <cell r="L20">
            <v>163143416.57999998</v>
          </cell>
          <cell r="M20">
            <v>173813379.88</v>
          </cell>
          <cell r="N20">
            <v>2148430398.29</v>
          </cell>
        </row>
        <row r="22">
          <cell r="A22" t="str">
            <v>ECAF Revenue</v>
          </cell>
        </row>
        <row r="23">
          <cell r="A23" t="str">
            <v>Residential</v>
          </cell>
          <cell r="B23">
            <v>15638815.98</v>
          </cell>
          <cell r="C23">
            <v>17849821.52</v>
          </cell>
          <cell r="D23">
            <v>17722986.049999997</v>
          </cell>
          <cell r="E23">
            <v>17943318.700000003</v>
          </cell>
          <cell r="F23">
            <v>15509627.430000002</v>
          </cell>
          <cell r="G23">
            <v>16132730.569999998</v>
          </cell>
          <cell r="H23">
            <v>17050153.780000001</v>
          </cell>
          <cell r="I23">
            <v>16975414.550000001</v>
          </cell>
          <cell r="J23">
            <v>14541517.98</v>
          </cell>
          <cell r="K23">
            <v>14623447.43</v>
          </cell>
          <cell r="L23">
            <v>13742165.15</v>
          </cell>
          <cell r="M23">
            <v>15017431.84</v>
          </cell>
          <cell r="N23">
            <v>192747430.98000002</v>
          </cell>
        </row>
        <row r="24">
          <cell r="A24" t="str">
            <v>Commercial</v>
          </cell>
          <cell r="B24">
            <v>34790443.299999997</v>
          </cell>
          <cell r="C24">
            <v>33030901.609999999</v>
          </cell>
          <cell r="D24">
            <v>33012159.190000001</v>
          </cell>
          <cell r="E24">
            <v>34187178.920000002</v>
          </cell>
          <cell r="F24">
            <v>31150781.689999998</v>
          </cell>
          <cell r="G24">
            <v>32488086.370000001</v>
          </cell>
          <cell r="H24">
            <v>31211348.689999998</v>
          </cell>
          <cell r="I24">
            <v>30681622.48</v>
          </cell>
          <cell r="J24">
            <v>28007569.57</v>
          </cell>
          <cell r="K24">
            <v>29066069.010000002</v>
          </cell>
          <cell r="L24">
            <v>30100124.34</v>
          </cell>
          <cell r="M24">
            <v>31518186.23</v>
          </cell>
          <cell r="N24">
            <v>379244471.39999998</v>
          </cell>
        </row>
        <row r="25">
          <cell r="A25" t="str">
            <v>Industrial</v>
          </cell>
          <cell r="B25">
            <v>4538312.54</v>
          </cell>
          <cell r="C25">
            <v>4779084.8100000005</v>
          </cell>
          <cell r="D25">
            <v>4509836.01</v>
          </cell>
          <cell r="E25">
            <v>4532238.76</v>
          </cell>
          <cell r="F25">
            <v>4389581.88</v>
          </cell>
          <cell r="G25">
            <v>4305099.1399999997</v>
          </cell>
          <cell r="H25">
            <v>4089930.72</v>
          </cell>
          <cell r="I25">
            <v>4148045.1399999997</v>
          </cell>
          <cell r="J25">
            <v>4110012.4200000004</v>
          </cell>
          <cell r="K25">
            <v>5647068.6499999994</v>
          </cell>
          <cell r="L25">
            <v>3346411.38</v>
          </cell>
          <cell r="M25">
            <v>4232255.68</v>
          </cell>
          <cell r="N25">
            <v>52627877.130000003</v>
          </cell>
        </row>
        <row r="26">
          <cell r="A26" t="str">
            <v>Street Lighting</v>
          </cell>
          <cell r="B26">
            <v>533834.69000000006</v>
          </cell>
          <cell r="C26">
            <v>533307.61</v>
          </cell>
          <cell r="D26">
            <v>549615.54999999993</v>
          </cell>
          <cell r="E26">
            <v>532494.74</v>
          </cell>
          <cell r="F26">
            <v>532956.4</v>
          </cell>
          <cell r="G26">
            <v>252425.56000000003</v>
          </cell>
          <cell r="H26">
            <v>813388.57000000007</v>
          </cell>
          <cell r="I26">
            <v>531221.21</v>
          </cell>
          <cell r="J26">
            <v>528995.62</v>
          </cell>
          <cell r="K26">
            <v>527442.72</v>
          </cell>
          <cell r="L26">
            <v>524223.36</v>
          </cell>
          <cell r="M26">
            <v>525656.67000000004</v>
          </cell>
          <cell r="N26">
            <v>6385562.7000000002</v>
          </cell>
        </row>
        <row r="27">
          <cell r="A27" t="str">
            <v>Intradepartmental</v>
          </cell>
          <cell r="B27">
            <v>460926.15</v>
          </cell>
          <cell r="C27">
            <v>487892.96</v>
          </cell>
          <cell r="D27">
            <v>541084.18999999994</v>
          </cell>
          <cell r="E27">
            <v>507938.91</v>
          </cell>
          <cell r="F27">
            <v>416859.61</v>
          </cell>
          <cell r="G27">
            <v>396824.75</v>
          </cell>
          <cell r="H27">
            <v>350346.94999999995</v>
          </cell>
          <cell r="I27">
            <v>332106.32</v>
          </cell>
          <cell r="J27">
            <v>215499.7</v>
          </cell>
          <cell r="K27">
            <v>242949.51</v>
          </cell>
          <cell r="L27">
            <v>255331.02000000002</v>
          </cell>
          <cell r="M27">
            <v>376742.14</v>
          </cell>
          <cell r="N27">
            <v>4584502.21</v>
          </cell>
        </row>
        <row r="28">
          <cell r="A28" t="str">
            <v>Ultimate Customers</v>
          </cell>
          <cell r="B28">
            <v>55962332.659999996</v>
          </cell>
          <cell r="C28">
            <v>56681008.509999998</v>
          </cell>
          <cell r="D28">
            <v>56335680.989999995</v>
          </cell>
          <cell r="E28">
            <v>57703170.030000001</v>
          </cell>
          <cell r="F28">
            <v>51999807.010000005</v>
          </cell>
          <cell r="G28">
            <v>53575166.389999993</v>
          </cell>
          <cell r="H28">
            <v>53515168.710000001</v>
          </cell>
          <cell r="I28">
            <v>52668409.699999996</v>
          </cell>
          <cell r="J28">
            <v>47403595.289999999</v>
          </cell>
          <cell r="K28">
            <v>50106977.32</v>
          </cell>
          <cell r="L28">
            <v>47968255.249999993</v>
          </cell>
          <cell r="M28">
            <v>51670272.559999995</v>
          </cell>
          <cell r="N28">
            <v>635589844.42000008</v>
          </cell>
        </row>
        <row r="30">
          <cell r="A30" t="str">
            <v>ECA-Base Rates</v>
          </cell>
        </row>
        <row r="31">
          <cell r="A31" t="str">
            <v>Residential</v>
          </cell>
          <cell r="B31">
            <v>10639796.779999999</v>
          </cell>
          <cell r="C31">
            <v>12143271.84</v>
          </cell>
          <cell r="D31">
            <v>12052174.460000001</v>
          </cell>
          <cell r="E31">
            <v>12207101.76</v>
          </cell>
          <cell r="F31">
            <v>10551938.34</v>
          </cell>
          <cell r="G31">
            <v>10975339.699999999</v>
          </cell>
          <cell r="H31">
            <v>11600775.800000001</v>
          </cell>
          <cell r="I31">
            <v>11549076.119999999</v>
          </cell>
          <cell r="J31">
            <v>9891640.2200000007</v>
          </cell>
          <cell r="K31">
            <v>9950027.3200000003</v>
          </cell>
          <cell r="L31">
            <v>9348049.9399999995</v>
          </cell>
          <cell r="M31">
            <v>10215560.5</v>
          </cell>
          <cell r="N31">
            <v>131124752.78</v>
          </cell>
        </row>
        <row r="32">
          <cell r="A32" t="str">
            <v>Commercial</v>
          </cell>
          <cell r="B32">
            <v>24335988.16</v>
          </cell>
          <cell r="C32">
            <v>21167325.699999999</v>
          </cell>
          <cell r="D32">
            <v>22517869.399999999</v>
          </cell>
          <cell r="E32">
            <v>23318563.719999999</v>
          </cell>
          <cell r="F32">
            <v>21268153.140000001</v>
          </cell>
          <cell r="G32">
            <v>22842011.039999999</v>
          </cell>
          <cell r="H32">
            <v>20612480.800000001</v>
          </cell>
          <cell r="I32">
            <v>20926570.879999999</v>
          </cell>
          <cell r="J32">
            <v>19134838.219999999</v>
          </cell>
          <cell r="K32">
            <v>20592335.34</v>
          </cell>
          <cell r="L32">
            <v>20541461.300000001</v>
          </cell>
          <cell r="M32">
            <v>22182533.420000002</v>
          </cell>
          <cell r="N32">
            <v>259440131.12</v>
          </cell>
        </row>
        <row r="33">
          <cell r="A33" t="str">
            <v>Industrial</v>
          </cell>
          <cell r="B33">
            <v>3742368.32</v>
          </cell>
          <cell r="C33">
            <v>4497601.1399999997</v>
          </cell>
          <cell r="D33">
            <v>4103741.14</v>
          </cell>
          <cell r="E33">
            <v>4373765.74</v>
          </cell>
          <cell r="F33">
            <v>3776950</v>
          </cell>
          <cell r="G33">
            <v>3991416.38</v>
          </cell>
          <cell r="H33">
            <v>3832133.26</v>
          </cell>
          <cell r="I33">
            <v>4246650.12</v>
          </cell>
          <cell r="J33">
            <v>3896197.2</v>
          </cell>
          <cell r="K33">
            <v>3895374.22</v>
          </cell>
          <cell r="L33">
            <v>3270586.64</v>
          </cell>
          <cell r="M33">
            <v>4056349.1</v>
          </cell>
          <cell r="N33">
            <v>47683133.259999998</v>
          </cell>
        </row>
        <row r="34">
          <cell r="A34" t="str">
            <v>Street Lighting</v>
          </cell>
          <cell r="B34">
            <v>395113.72</v>
          </cell>
          <cell r="C34">
            <v>394751.44</v>
          </cell>
          <cell r="D34">
            <v>405837.78</v>
          </cell>
          <cell r="E34">
            <v>394180.88</v>
          </cell>
          <cell r="F34">
            <v>396408.36</v>
          </cell>
          <cell r="G34">
            <v>182514.94</v>
          </cell>
          <cell r="H34">
            <v>606458.4</v>
          </cell>
          <cell r="I34">
            <v>393332.14</v>
          </cell>
          <cell r="J34">
            <v>391814.94</v>
          </cell>
          <cell r="K34">
            <v>390741.18</v>
          </cell>
          <cell r="L34">
            <v>388605.76</v>
          </cell>
          <cell r="M34">
            <v>389582.46</v>
          </cell>
          <cell r="N34">
            <v>4729342</v>
          </cell>
        </row>
        <row r="35">
          <cell r="A35" t="str">
            <v>Intradepartmental</v>
          </cell>
          <cell r="B35">
            <v>319165</v>
          </cell>
          <cell r="C35">
            <v>332635.36</v>
          </cell>
          <cell r="D35">
            <v>368843.84</v>
          </cell>
          <cell r="E35">
            <v>346360.86</v>
          </cell>
          <cell r="F35">
            <v>284632.03999999998</v>
          </cell>
          <cell r="G35">
            <v>271882.36</v>
          </cell>
          <cell r="H35">
            <v>239272.95999999999</v>
          </cell>
          <cell r="I35">
            <v>226658.08</v>
          </cell>
          <cell r="J35">
            <v>147329.01999999999</v>
          </cell>
          <cell r="K35">
            <v>166035.94</v>
          </cell>
          <cell r="L35">
            <v>174480.34</v>
          </cell>
          <cell r="M35">
            <v>257132.94</v>
          </cell>
          <cell r="N35">
            <v>3134428.7399999998</v>
          </cell>
        </row>
        <row r="36">
          <cell r="A36" t="str">
            <v>Ultimate Customers</v>
          </cell>
          <cell r="B36">
            <v>39432431.979999997</v>
          </cell>
          <cell r="C36">
            <v>38535585.479999997</v>
          </cell>
          <cell r="D36">
            <v>39448466.620000005</v>
          </cell>
          <cell r="E36">
            <v>40639972.960000001</v>
          </cell>
          <cell r="F36">
            <v>36278081.880000003</v>
          </cell>
          <cell r="G36">
            <v>38263164.419999994</v>
          </cell>
          <cell r="H36">
            <v>36891121.219999999</v>
          </cell>
          <cell r="I36">
            <v>37342287.339999996</v>
          </cell>
          <cell r="J36">
            <v>33461819.599999998</v>
          </cell>
          <cell r="K36">
            <v>34994514</v>
          </cell>
          <cell r="L36">
            <v>33723183.980000004</v>
          </cell>
          <cell r="M36">
            <v>37101158.420000002</v>
          </cell>
          <cell r="N36">
            <v>446111787.89999998</v>
          </cell>
        </row>
        <row r="38">
          <cell r="A38" t="str">
            <v>Base Rate Revenue</v>
          </cell>
        </row>
        <row r="39">
          <cell r="A39" t="str">
            <v>Residential</v>
          </cell>
          <cell r="B39">
            <v>27377893.329999998</v>
          </cell>
          <cell r="C39">
            <v>31383775.039999995</v>
          </cell>
          <cell r="D39">
            <v>31227434.469999999</v>
          </cell>
          <cell r="E39">
            <v>31536561.100000001</v>
          </cell>
          <cell r="F39">
            <v>27141929.000000004</v>
          </cell>
          <cell r="G39">
            <v>28216748.430000003</v>
          </cell>
          <cell r="H39">
            <v>29989909.73</v>
          </cell>
          <cell r="I39">
            <v>29781108.490000002</v>
          </cell>
          <cell r="J39">
            <v>25889634.260000005</v>
          </cell>
          <cell r="K39">
            <v>25893353.880000003</v>
          </cell>
          <cell r="L39">
            <v>24363548.300000004</v>
          </cell>
          <cell r="M39">
            <v>26191373.399999991</v>
          </cell>
          <cell r="N39">
            <v>338993269.43000001</v>
          </cell>
        </row>
        <row r="40">
          <cell r="A40" t="str">
            <v>Commercial</v>
          </cell>
          <cell r="B40">
            <v>54457548.090000004</v>
          </cell>
          <cell r="C40">
            <v>54580380.969999999</v>
          </cell>
          <cell r="D40">
            <v>55450243.729999997</v>
          </cell>
          <cell r="E40">
            <v>56225666.629999995</v>
          </cell>
          <cell r="F40">
            <v>50452817.390000001</v>
          </cell>
          <cell r="G40">
            <v>48058017.330000006</v>
          </cell>
          <cell r="H40">
            <v>50783019.720000014</v>
          </cell>
          <cell r="I40">
            <v>49143435.280000001</v>
          </cell>
          <cell r="J40">
            <v>46337613.010000013</v>
          </cell>
          <cell r="K40">
            <v>47989645.019999996</v>
          </cell>
          <cell r="L40">
            <v>48065219.609999999</v>
          </cell>
          <cell r="M40">
            <v>50314520.379999995</v>
          </cell>
          <cell r="N40">
            <v>611858127.15999997</v>
          </cell>
        </row>
        <row r="41">
          <cell r="A41" t="str">
            <v>Industrial</v>
          </cell>
          <cell r="B41">
            <v>8942969.6400000006</v>
          </cell>
          <cell r="C41">
            <v>8182897.4300000025</v>
          </cell>
          <cell r="D41">
            <v>8351898.7100000028</v>
          </cell>
          <cell r="E41">
            <v>9812792.0400000028</v>
          </cell>
          <cell r="F41">
            <v>7780762.0300000012</v>
          </cell>
          <cell r="G41">
            <v>7962999.1800000025</v>
          </cell>
          <cell r="H41">
            <v>8405072.5499999989</v>
          </cell>
          <cell r="I41">
            <v>9247257.799999997</v>
          </cell>
          <cell r="J41">
            <v>8822548.6499999985</v>
          </cell>
          <cell r="K41">
            <v>8952571.2499999981</v>
          </cell>
          <cell r="L41">
            <v>7937961.0199999996</v>
          </cell>
          <cell r="M41">
            <v>7376210.1400000006</v>
          </cell>
          <cell r="N41">
            <v>101775940.44</v>
          </cell>
        </row>
        <row r="42">
          <cell r="A42" t="str">
            <v>Street Lighting</v>
          </cell>
          <cell r="B42">
            <v>630729.45999999985</v>
          </cell>
          <cell r="C42">
            <v>630553.21</v>
          </cell>
          <cell r="D42">
            <v>658757.80000000005</v>
          </cell>
          <cell r="E42">
            <v>629285.86</v>
          </cell>
          <cell r="F42">
            <v>627791.77</v>
          </cell>
          <cell r="G42">
            <v>348345.50999999995</v>
          </cell>
          <cell r="H42">
            <v>911048.02000000014</v>
          </cell>
          <cell r="I42">
            <v>628131.2699999999</v>
          </cell>
          <cell r="J42">
            <v>625817.90999999992</v>
          </cell>
          <cell r="K42">
            <v>625290.77</v>
          </cell>
          <cell r="L42">
            <v>622475.95000000007</v>
          </cell>
          <cell r="M42">
            <v>596220.93999999994</v>
          </cell>
          <cell r="N42">
            <v>7534448.4700000007</v>
          </cell>
        </row>
        <row r="43">
          <cell r="A43" t="str">
            <v>Intradepartmental</v>
          </cell>
          <cell r="B43">
            <v>571907.9800000001</v>
          </cell>
          <cell r="C43">
            <v>638158.46999999986</v>
          </cell>
          <cell r="D43">
            <v>659482.65000000014</v>
          </cell>
          <cell r="E43">
            <v>661478.16</v>
          </cell>
          <cell r="F43">
            <v>592799.16000000015</v>
          </cell>
          <cell r="G43">
            <v>563655.34</v>
          </cell>
          <cell r="H43">
            <v>516526.44000000018</v>
          </cell>
          <cell r="I43">
            <v>494720.35</v>
          </cell>
          <cell r="J43">
            <v>405049.32999999984</v>
          </cell>
          <cell r="K43">
            <v>436806.08</v>
          </cell>
          <cell r="L43">
            <v>462772.47</v>
          </cell>
          <cell r="M43">
            <v>563624.04</v>
          </cell>
          <cell r="N43">
            <v>6566980.4699999997</v>
          </cell>
        </row>
        <row r="44">
          <cell r="A44" t="str">
            <v>Ultimate Customers</v>
          </cell>
          <cell r="B44">
            <v>91981048.5</v>
          </cell>
          <cell r="C44">
            <v>95415765.11999999</v>
          </cell>
          <cell r="D44">
            <v>96347817.359999999</v>
          </cell>
          <cell r="E44">
            <v>98865783.789999992</v>
          </cell>
          <cell r="F44">
            <v>86596099.349999994</v>
          </cell>
          <cell r="G44">
            <v>85149765.790000021</v>
          </cell>
          <cell r="H44">
            <v>90605576.460000008</v>
          </cell>
          <cell r="I44">
            <v>89294653.189999998</v>
          </cell>
          <cell r="J44">
            <v>82080663.160000011</v>
          </cell>
          <cell r="K44">
            <v>83897667</v>
          </cell>
          <cell r="L44">
            <v>81451977.349999994</v>
          </cell>
          <cell r="M44">
            <v>85041948.899999991</v>
          </cell>
          <cell r="N44">
            <v>1066728765.97</v>
          </cell>
        </row>
        <row r="46">
          <cell r="A46" t="str">
            <v>Other Electric Utilities</v>
          </cell>
        </row>
        <row r="47">
          <cell r="A47" t="str">
            <v xml:space="preserve">  Consumption</v>
          </cell>
          <cell r="B47">
            <v>377599000</v>
          </cell>
          <cell r="C47">
            <v>335876000</v>
          </cell>
          <cell r="D47">
            <v>269271000</v>
          </cell>
          <cell r="E47">
            <v>36284000</v>
          </cell>
          <cell r="F47">
            <v>53244000</v>
          </cell>
          <cell r="G47">
            <v>33169000</v>
          </cell>
          <cell r="H47">
            <v>23208000</v>
          </cell>
          <cell r="I47">
            <v>24235000</v>
          </cell>
          <cell r="J47">
            <v>65161000</v>
          </cell>
          <cell r="K47">
            <v>35118000</v>
          </cell>
          <cell r="L47">
            <v>73028000</v>
          </cell>
          <cell r="M47">
            <v>112447000</v>
          </cell>
          <cell r="N47">
            <v>1438640000</v>
          </cell>
        </row>
        <row r="49">
          <cell r="A49" t="str">
            <v xml:space="preserve">  Energy Sales</v>
          </cell>
          <cell r="B49">
            <v>15107092</v>
          </cell>
          <cell r="C49">
            <v>11680513.84</v>
          </cell>
          <cell r="D49">
            <v>9695613.4499999993</v>
          </cell>
          <cell r="E49">
            <v>850389.5</v>
          </cell>
          <cell r="F49">
            <v>1673867.5</v>
          </cell>
          <cell r="G49">
            <v>-364714</v>
          </cell>
          <cell r="H49">
            <v>2760406</v>
          </cell>
          <cell r="I49">
            <v>1410694.1</v>
          </cell>
          <cell r="J49">
            <v>3793276.69</v>
          </cell>
          <cell r="K49">
            <v>1476808.81</v>
          </cell>
          <cell r="L49">
            <v>4048252</v>
          </cell>
          <cell r="M49">
            <v>5698326.0600000005</v>
          </cell>
          <cell r="N49">
            <v>57830525.950000003</v>
          </cell>
        </row>
        <row r="50">
          <cell r="A50" t="str">
            <v xml:space="preserve">  Capacity Sales</v>
          </cell>
          <cell r="B50">
            <v>2126390</v>
          </cell>
          <cell r="C50">
            <v>2526358.34</v>
          </cell>
          <cell r="D50">
            <v>2075947.67</v>
          </cell>
          <cell r="E50">
            <v>-423987</v>
          </cell>
          <cell r="F50">
            <v>22955</v>
          </cell>
          <cell r="G50">
            <v>28660</v>
          </cell>
          <cell r="H50">
            <v>64560</v>
          </cell>
          <cell r="I50">
            <v>53316</v>
          </cell>
          <cell r="J50">
            <v>4226.5</v>
          </cell>
          <cell r="K50">
            <v>52083.5</v>
          </cell>
          <cell r="L50">
            <v>83504</v>
          </cell>
          <cell r="M50">
            <v>118169.5</v>
          </cell>
          <cell r="N50">
            <v>6732183.5099999998</v>
          </cell>
        </row>
        <row r="51">
          <cell r="A51" t="str">
            <v xml:space="preserve">  Total Revenue</v>
          </cell>
          <cell r="B51">
            <v>17233482</v>
          </cell>
          <cell r="C51">
            <v>14206872.18</v>
          </cell>
          <cell r="D51">
            <v>11771561.119999999</v>
          </cell>
          <cell r="E51">
            <v>426402.5</v>
          </cell>
          <cell r="F51">
            <v>1696822.5</v>
          </cell>
          <cell r="G51">
            <v>-336054</v>
          </cell>
          <cell r="H51">
            <v>2824966</v>
          </cell>
          <cell r="I51">
            <v>1464010.1</v>
          </cell>
          <cell r="J51">
            <v>3797503.19</v>
          </cell>
          <cell r="K51">
            <v>1528892.31</v>
          </cell>
          <cell r="L51">
            <v>4131756</v>
          </cell>
          <cell r="M51">
            <v>5816495.5600000005</v>
          </cell>
          <cell r="N51">
            <v>64562709.460000001</v>
          </cell>
        </row>
        <row r="53">
          <cell r="A53" t="str">
            <v>Total Consumption</v>
          </cell>
          <cell r="B53">
            <v>2349220599</v>
          </cell>
          <cell r="C53">
            <v>2262655274</v>
          </cell>
          <cell r="D53">
            <v>2241694331</v>
          </cell>
          <cell r="E53">
            <v>2068282648</v>
          </cell>
          <cell r="F53">
            <v>1867148094</v>
          </cell>
          <cell r="G53">
            <v>1946327221</v>
          </cell>
          <cell r="H53">
            <v>1867764061</v>
          </cell>
          <cell r="I53">
            <v>1891349367</v>
          </cell>
          <cell r="J53">
            <v>1738251980</v>
          </cell>
          <cell r="K53">
            <v>1784843700</v>
          </cell>
          <cell r="L53">
            <v>1759187199</v>
          </cell>
          <cell r="M53">
            <v>1967504921</v>
          </cell>
          <cell r="N53">
            <v>23744229395</v>
          </cell>
        </row>
        <row r="54">
          <cell r="A54" t="str">
            <v>Total Sales Revenue</v>
          </cell>
          <cell r="B54">
            <v>204609295.13999999</v>
          </cell>
          <cell r="C54">
            <v>204839231.28999999</v>
          </cell>
          <cell r="D54">
            <v>203903526.09000003</v>
          </cell>
          <cell r="E54">
            <v>197635329.28</v>
          </cell>
          <cell r="F54">
            <v>176570810.74000001</v>
          </cell>
          <cell r="G54">
            <v>176652042.60000002</v>
          </cell>
          <cell r="H54">
            <v>183836832.38999999</v>
          </cell>
          <cell r="I54">
            <v>180769360.33000001</v>
          </cell>
          <cell r="J54">
            <v>166743581.24000004</v>
          </cell>
          <cell r="K54">
            <v>170528050.63000003</v>
          </cell>
          <cell r="L54">
            <v>167275172.57999998</v>
          </cell>
          <cell r="M54">
            <v>179629875.44</v>
          </cell>
          <cell r="N54">
            <v>2212993107.75</v>
          </cell>
        </row>
        <row r="56">
          <cell r="A56" t="str">
            <v>Purpose of Enterprise /Miscellaneous Revenue</v>
          </cell>
        </row>
        <row r="57">
          <cell r="A57" t="str">
            <v xml:space="preserve">   Consumption</v>
          </cell>
          <cell r="B57">
            <v>29568955</v>
          </cell>
          <cell r="C57">
            <v>-2738899</v>
          </cell>
          <cell r="D57">
            <v>72614236</v>
          </cell>
          <cell r="E57">
            <v>19444211</v>
          </cell>
          <cell r="F57">
            <v>16105055</v>
          </cell>
          <cell r="G57">
            <v>25213322</v>
          </cell>
          <cell r="H57">
            <v>6803696</v>
          </cell>
          <cell r="I57">
            <v>10378184</v>
          </cell>
          <cell r="J57">
            <v>9815602</v>
          </cell>
          <cell r="K57">
            <v>10347885</v>
          </cell>
          <cell r="L57">
            <v>10473198</v>
          </cell>
          <cell r="M57">
            <v>13086124</v>
          </cell>
          <cell r="N57">
            <v>221111569</v>
          </cell>
        </row>
        <row r="58">
          <cell r="A58" t="str">
            <v xml:space="preserve">   Revenue</v>
          </cell>
          <cell r="B58">
            <v>2290.5700000000002</v>
          </cell>
          <cell r="C58">
            <v>2170.7199999999998</v>
          </cell>
          <cell r="D58">
            <v>2290.5700000000002</v>
          </cell>
          <cell r="E58">
            <v>2170.7199999999998</v>
          </cell>
          <cell r="F58">
            <v>431936</v>
          </cell>
          <cell r="G58">
            <v>4461.29</v>
          </cell>
          <cell r="H58">
            <v>2260.5700000000002</v>
          </cell>
          <cell r="I58">
            <v>445125.72</v>
          </cell>
          <cell r="J58">
            <v>297917.57</v>
          </cell>
          <cell r="K58">
            <v>200929.03</v>
          </cell>
          <cell r="L58">
            <v>179439.44</v>
          </cell>
          <cell r="M58">
            <v>1757079.9</v>
          </cell>
          <cell r="N58">
            <v>3328072.0999999996</v>
          </cell>
        </row>
        <row r="63">
          <cell r="N63">
            <v>38058.34898599537</v>
          </cell>
        </row>
      </sheetData>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est Scale"/>
      <sheetName val="Principal Schedule"/>
      <sheetName val="Bond Genco"/>
      <sheetName val="Bond Transco"/>
      <sheetName val="Bond Disco"/>
      <sheetName val="New Bond Proceed"/>
      <sheetName val="Public Benefit"/>
      <sheetName val="SCPPA DEBT SERVICE"/>
      <sheetName val="Aggregate Debt Service "/>
      <sheetName val="Current Debts Detail"/>
      <sheetName val="Refunded Bonds"/>
      <sheetName val="Current DWP Debt Services"/>
      <sheetName val="Restructing Bond issues"/>
      <sheetName val="IPA_investment"/>
      <sheetName val="IPA Debt Service"/>
      <sheetName val="RATING AGENCY"/>
      <sheetName val="T &amp; D REV. REQ."/>
      <sheetName val="graphs"/>
      <sheetName val="SELL , OUT,WROFF"/>
      <sheetName val="GEN CO FIN STAT"/>
      <sheetName val="TRANSCO FIN ST"/>
      <sheetName val="DISCO FIN ST"/>
      <sheetName val="Bond Sizing"/>
      <sheetName val="BOND_CT_PAY"/>
      <sheetName val="Amortization Schedule"/>
      <sheetName val="RATIO CALCULATION"/>
      <sheetName val="Depreciation"/>
      <sheetName val="CWIP"/>
      <sheetName val="Other Income"/>
      <sheetName val="Department Debt"/>
      <sheetName val="Cash Flow Statement"/>
      <sheetName val="DRTF"/>
      <sheetName val="OPERATING RESULT"/>
      <sheetName val="SOURCE OF FUNDS"/>
      <sheetName val="Balance Sheet"/>
      <sheetName val="Income Statement"/>
      <sheetName val="SUMMARY REPORT"/>
      <sheetName val="Monthly Income(04-05)  Budget"/>
      <sheetName val="Monthly Income(03-04)"/>
      <sheetName val="Monthly IncomStatement(02-03)"/>
      <sheetName val="Monthly Income Statement(01-02)"/>
      <sheetName val="Monthly Income Statement(00-01)"/>
      <sheetName val="Summary_Pie Charts"/>
      <sheetName val="Revenue Summary"/>
      <sheetName val="Revenue Calculation"/>
      <sheetName val="Base Rate"/>
      <sheetName val="Sales &amp; DSM"/>
      <sheetName val="GEN_COSTS"/>
      <sheetName val="Cover Sheet"/>
      <sheetName val="RPS Revenue"/>
      <sheetName val="interpara"/>
      <sheetName val="Diag_Print"/>
      <sheetName val="Diag_RateCap"/>
      <sheetName val="Diag_Pv"/>
      <sheetName val="Diag_Gen"/>
      <sheetName val="Diag_Dist"/>
      <sheetName val="Diag_Trans"/>
      <sheetName val="Diag_Stranded"/>
      <sheetName val="Diag_Asset"/>
      <sheetName val="Diag_MaintECA"/>
      <sheetName val="Diag_planopt"/>
      <sheetName val="Diag_Bond"/>
      <sheetName val="Diag_CovRatio"/>
      <sheetName val="Diag_DebtRatio"/>
      <sheetName val="Diag_City"/>
      <sheetName val="Diag_ResRate"/>
      <sheetName val="Diag_A1Rate"/>
      <sheetName val="Diag_A2Rate"/>
      <sheetName val="Diag_A3Rate"/>
      <sheetName val="Diag_Escl"/>
      <sheetName val="Diag_FinRate"/>
      <sheetName val="Diag_CTCTime"/>
      <sheetName val="Diag_Allocate"/>
      <sheetName val="Diag_Debt"/>
      <sheetName val="Diag_EnfCov"/>
      <sheetName val="Diag_EnfDebt"/>
      <sheetName val="Diag_EnfCity"/>
      <sheetName val="Deferred Revenue"/>
      <sheetName val="STUDY PARAMETERS"/>
      <sheetName val="Instruction"/>
      <sheetName val="SCENARIO"/>
      <sheetName val="New Input Data"/>
      <sheetName val="INPUT DATA"/>
      <sheetName val="M_Input_data"/>
      <sheetName val="Module1"/>
      <sheetName val="Module3"/>
      <sheetName val="Module2"/>
      <sheetName val="Test"/>
      <sheetName val="Monthly Income(04-05)"/>
      <sheetName val="Revenue Actuals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a"/>
      <sheetName val="Form 1.1b"/>
      <sheetName val="Form 1.2"/>
      <sheetName val="Form 1.3"/>
      <sheetName val="Form 1.4"/>
      <sheetName val="Form 1.5"/>
      <sheetName val="Form 1.6a"/>
      <sheetName val="Form 1.6b"/>
      <sheetName val="Form 1.6c"/>
      <sheetName val="Form 1.7a"/>
      <sheetName val="Form 1.7b"/>
      <sheetName val="Form 1.7c"/>
      <sheetName val="Form 1.8"/>
      <sheetName val="Form 2.1"/>
      <sheetName val="Form 2.2"/>
      <sheetName val="Form 2.3"/>
      <sheetName val="Form 3.2"/>
      <sheetName val="Form 3.3"/>
      <sheetName val="Form 3.4"/>
      <sheetName val="Form 7.1"/>
      <sheetName val="Form 7.2"/>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a"/>
      <sheetName val="Form 1.1b"/>
      <sheetName val="Form 1.2"/>
      <sheetName val="Form 1.3"/>
      <sheetName val="Form 1.4"/>
      <sheetName val="Form 1.5"/>
      <sheetName val="Form 1.6a"/>
      <sheetName val="Form 1.6b"/>
      <sheetName val="Form 1.7a"/>
      <sheetName val="Form 1.7b"/>
      <sheetName val="Form 1.7c"/>
      <sheetName val="Form 1.7d"/>
      <sheetName val="Form 2.1"/>
      <sheetName val="Form 2.2 (Nominal)"/>
      <sheetName val="Form 2.2"/>
      <sheetName val="Form 2.3"/>
      <sheetName val="Form 3.1a"/>
      <sheetName val="Form 3.1b"/>
      <sheetName val="Form 3.1c"/>
      <sheetName val="Form 3.2"/>
      <sheetName val="Form 3.3"/>
      <sheetName val="Form 3.4"/>
      <sheetName val="Form 7"/>
      <sheetName val="Form 8.1a (IOU)"/>
      <sheetName val="Form 8.1a (POU-Nominal)"/>
      <sheetName val="Form 8.1a (POU)"/>
      <sheetName val="Form 8.1a (ESP)"/>
      <sheetName val="Form 8.1b (bundled)"/>
      <sheetName val="Form 8.1b (direct access)"/>
      <sheetName val="Form 8.2"/>
    </sheetNames>
    <sheetDataSet>
      <sheetData sheetId="0" refreshError="1"/>
      <sheetData sheetId="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zoomScale="75" workbookViewId="0">
      <selection activeCell="F8" sqref="F8"/>
    </sheetView>
  </sheetViews>
  <sheetFormatPr defaultColWidth="7.42578125" defaultRowHeight="11.25" x14ac:dyDescent="0.2"/>
  <cols>
    <col min="1" max="1" width="64.85546875" style="119" customWidth="1"/>
    <col min="2" max="2" width="54.5703125" style="119" customWidth="1"/>
    <col min="3" max="256" width="7.42578125" style="119"/>
    <col min="257" max="257" width="64.85546875" style="119" customWidth="1"/>
    <col min="258" max="258" width="54.5703125" style="119" customWidth="1"/>
    <col min="259" max="512" width="7.42578125" style="119"/>
    <col min="513" max="513" width="64.85546875" style="119" customWidth="1"/>
    <col min="514" max="514" width="54.5703125" style="119" customWidth="1"/>
    <col min="515" max="768" width="7.42578125" style="119"/>
    <col min="769" max="769" width="64.85546875" style="119" customWidth="1"/>
    <col min="770" max="770" width="54.5703125" style="119" customWidth="1"/>
    <col min="771" max="1024" width="7.42578125" style="119"/>
    <col min="1025" max="1025" width="64.85546875" style="119" customWidth="1"/>
    <col min="1026" max="1026" width="54.5703125" style="119" customWidth="1"/>
    <col min="1027" max="1280" width="7.42578125" style="119"/>
    <col min="1281" max="1281" width="64.85546875" style="119" customWidth="1"/>
    <col min="1282" max="1282" width="54.5703125" style="119" customWidth="1"/>
    <col min="1283" max="1536" width="7.42578125" style="119"/>
    <col min="1537" max="1537" width="64.85546875" style="119" customWidth="1"/>
    <col min="1538" max="1538" width="54.5703125" style="119" customWidth="1"/>
    <col min="1539" max="1792" width="7.42578125" style="119"/>
    <col min="1793" max="1793" width="64.85546875" style="119" customWidth="1"/>
    <col min="1794" max="1794" width="54.5703125" style="119" customWidth="1"/>
    <col min="1795" max="2048" width="7.42578125" style="119"/>
    <col min="2049" max="2049" width="64.85546875" style="119" customWidth="1"/>
    <col min="2050" max="2050" width="54.5703125" style="119" customWidth="1"/>
    <col min="2051" max="2304" width="7.42578125" style="119"/>
    <col min="2305" max="2305" width="64.85546875" style="119" customWidth="1"/>
    <col min="2306" max="2306" width="54.5703125" style="119" customWidth="1"/>
    <col min="2307" max="2560" width="7.42578125" style="119"/>
    <col min="2561" max="2561" width="64.85546875" style="119" customWidth="1"/>
    <col min="2562" max="2562" width="54.5703125" style="119" customWidth="1"/>
    <col min="2563" max="2816" width="7.42578125" style="119"/>
    <col min="2817" max="2817" width="64.85546875" style="119" customWidth="1"/>
    <col min="2818" max="2818" width="54.5703125" style="119" customWidth="1"/>
    <col min="2819" max="3072" width="7.42578125" style="119"/>
    <col min="3073" max="3073" width="64.85546875" style="119" customWidth="1"/>
    <col min="3074" max="3074" width="54.5703125" style="119" customWidth="1"/>
    <col min="3075" max="3328" width="7.42578125" style="119"/>
    <col min="3329" max="3329" width="64.85546875" style="119" customWidth="1"/>
    <col min="3330" max="3330" width="54.5703125" style="119" customWidth="1"/>
    <col min="3331" max="3584" width="7.42578125" style="119"/>
    <col min="3585" max="3585" width="64.85546875" style="119" customWidth="1"/>
    <col min="3586" max="3586" width="54.5703125" style="119" customWidth="1"/>
    <col min="3587" max="3840" width="7.42578125" style="119"/>
    <col min="3841" max="3841" width="64.85546875" style="119" customWidth="1"/>
    <col min="3842" max="3842" width="54.5703125" style="119" customWidth="1"/>
    <col min="3843" max="4096" width="7.42578125" style="119"/>
    <col min="4097" max="4097" width="64.85546875" style="119" customWidth="1"/>
    <col min="4098" max="4098" width="54.5703125" style="119" customWidth="1"/>
    <col min="4099" max="4352" width="7.42578125" style="119"/>
    <col min="4353" max="4353" width="64.85546875" style="119" customWidth="1"/>
    <col min="4354" max="4354" width="54.5703125" style="119" customWidth="1"/>
    <col min="4355" max="4608" width="7.42578125" style="119"/>
    <col min="4609" max="4609" width="64.85546875" style="119" customWidth="1"/>
    <col min="4610" max="4610" width="54.5703125" style="119" customWidth="1"/>
    <col min="4611" max="4864" width="7.42578125" style="119"/>
    <col min="4865" max="4865" width="64.85546875" style="119" customWidth="1"/>
    <col min="4866" max="4866" width="54.5703125" style="119" customWidth="1"/>
    <col min="4867" max="5120" width="7.42578125" style="119"/>
    <col min="5121" max="5121" width="64.85546875" style="119" customWidth="1"/>
    <col min="5122" max="5122" width="54.5703125" style="119" customWidth="1"/>
    <col min="5123" max="5376" width="7.42578125" style="119"/>
    <col min="5377" max="5377" width="64.85546875" style="119" customWidth="1"/>
    <col min="5378" max="5378" width="54.5703125" style="119" customWidth="1"/>
    <col min="5379" max="5632" width="7.42578125" style="119"/>
    <col min="5633" max="5633" width="64.85546875" style="119" customWidth="1"/>
    <col min="5634" max="5634" width="54.5703125" style="119" customWidth="1"/>
    <col min="5635" max="5888" width="7.42578125" style="119"/>
    <col min="5889" max="5889" width="64.85546875" style="119" customWidth="1"/>
    <col min="5890" max="5890" width="54.5703125" style="119" customWidth="1"/>
    <col min="5891" max="6144" width="7.42578125" style="119"/>
    <col min="6145" max="6145" width="64.85546875" style="119" customWidth="1"/>
    <col min="6146" max="6146" width="54.5703125" style="119" customWidth="1"/>
    <col min="6147" max="6400" width="7.42578125" style="119"/>
    <col min="6401" max="6401" width="64.85546875" style="119" customWidth="1"/>
    <col min="6402" max="6402" width="54.5703125" style="119" customWidth="1"/>
    <col min="6403" max="6656" width="7.42578125" style="119"/>
    <col min="6657" max="6657" width="64.85546875" style="119" customWidth="1"/>
    <col min="6658" max="6658" width="54.5703125" style="119" customWidth="1"/>
    <col min="6659" max="6912" width="7.42578125" style="119"/>
    <col min="6913" max="6913" width="64.85546875" style="119" customWidth="1"/>
    <col min="6914" max="6914" width="54.5703125" style="119" customWidth="1"/>
    <col min="6915" max="7168" width="7.42578125" style="119"/>
    <col min="7169" max="7169" width="64.85546875" style="119" customWidth="1"/>
    <col min="7170" max="7170" width="54.5703125" style="119" customWidth="1"/>
    <col min="7171" max="7424" width="7.42578125" style="119"/>
    <col min="7425" max="7425" width="64.85546875" style="119" customWidth="1"/>
    <col min="7426" max="7426" width="54.5703125" style="119" customWidth="1"/>
    <col min="7427" max="7680" width="7.42578125" style="119"/>
    <col min="7681" max="7681" width="64.85546875" style="119" customWidth="1"/>
    <col min="7682" max="7682" width="54.5703125" style="119" customWidth="1"/>
    <col min="7683" max="7936" width="7.42578125" style="119"/>
    <col min="7937" max="7937" width="64.85546875" style="119" customWidth="1"/>
    <col min="7938" max="7938" width="54.5703125" style="119" customWidth="1"/>
    <col min="7939" max="8192" width="7.42578125" style="119"/>
    <col min="8193" max="8193" width="64.85546875" style="119" customWidth="1"/>
    <col min="8194" max="8194" width="54.5703125" style="119" customWidth="1"/>
    <col min="8195" max="8448" width="7.42578125" style="119"/>
    <col min="8449" max="8449" width="64.85546875" style="119" customWidth="1"/>
    <col min="8450" max="8450" width="54.5703125" style="119" customWidth="1"/>
    <col min="8451" max="8704" width="7.42578125" style="119"/>
    <col min="8705" max="8705" width="64.85546875" style="119" customWidth="1"/>
    <col min="8706" max="8706" width="54.5703125" style="119" customWidth="1"/>
    <col min="8707" max="8960" width="7.42578125" style="119"/>
    <col min="8961" max="8961" width="64.85546875" style="119" customWidth="1"/>
    <col min="8962" max="8962" width="54.5703125" style="119" customWidth="1"/>
    <col min="8963" max="9216" width="7.42578125" style="119"/>
    <col min="9217" max="9217" width="64.85546875" style="119" customWidth="1"/>
    <col min="9218" max="9218" width="54.5703125" style="119" customWidth="1"/>
    <col min="9219" max="9472" width="7.42578125" style="119"/>
    <col min="9473" max="9473" width="64.85546875" style="119" customWidth="1"/>
    <col min="9474" max="9474" width="54.5703125" style="119" customWidth="1"/>
    <col min="9475" max="9728" width="7.42578125" style="119"/>
    <col min="9729" max="9729" width="64.85546875" style="119" customWidth="1"/>
    <col min="9730" max="9730" width="54.5703125" style="119" customWidth="1"/>
    <col min="9731" max="9984" width="7.42578125" style="119"/>
    <col min="9985" max="9985" width="64.85546875" style="119" customWidth="1"/>
    <col min="9986" max="9986" width="54.5703125" style="119" customWidth="1"/>
    <col min="9987" max="10240" width="7.42578125" style="119"/>
    <col min="10241" max="10241" width="64.85546875" style="119" customWidth="1"/>
    <col min="10242" max="10242" width="54.5703125" style="119" customWidth="1"/>
    <col min="10243" max="10496" width="7.42578125" style="119"/>
    <col min="10497" max="10497" width="64.85546875" style="119" customWidth="1"/>
    <col min="10498" max="10498" width="54.5703125" style="119" customWidth="1"/>
    <col min="10499" max="10752" width="7.42578125" style="119"/>
    <col min="10753" max="10753" width="64.85546875" style="119" customWidth="1"/>
    <col min="10754" max="10754" width="54.5703125" style="119" customWidth="1"/>
    <col min="10755" max="11008" width="7.42578125" style="119"/>
    <col min="11009" max="11009" width="64.85546875" style="119" customWidth="1"/>
    <col min="11010" max="11010" width="54.5703125" style="119" customWidth="1"/>
    <col min="11011" max="11264" width="7.42578125" style="119"/>
    <col min="11265" max="11265" width="64.85546875" style="119" customWidth="1"/>
    <col min="11266" max="11266" width="54.5703125" style="119" customWidth="1"/>
    <col min="11267" max="11520" width="7.42578125" style="119"/>
    <col min="11521" max="11521" width="64.85546875" style="119" customWidth="1"/>
    <col min="11522" max="11522" width="54.5703125" style="119" customWidth="1"/>
    <col min="11523" max="11776" width="7.42578125" style="119"/>
    <col min="11777" max="11777" width="64.85546875" style="119" customWidth="1"/>
    <col min="11778" max="11778" width="54.5703125" style="119" customWidth="1"/>
    <col min="11779" max="12032" width="7.42578125" style="119"/>
    <col min="12033" max="12033" width="64.85546875" style="119" customWidth="1"/>
    <col min="12034" max="12034" width="54.5703125" style="119" customWidth="1"/>
    <col min="12035" max="12288" width="7.42578125" style="119"/>
    <col min="12289" max="12289" width="64.85546875" style="119" customWidth="1"/>
    <col min="12290" max="12290" width="54.5703125" style="119" customWidth="1"/>
    <col min="12291" max="12544" width="7.42578125" style="119"/>
    <col min="12545" max="12545" width="64.85546875" style="119" customWidth="1"/>
    <col min="12546" max="12546" width="54.5703125" style="119" customWidth="1"/>
    <col min="12547" max="12800" width="7.42578125" style="119"/>
    <col min="12801" max="12801" width="64.85546875" style="119" customWidth="1"/>
    <col min="12802" max="12802" width="54.5703125" style="119" customWidth="1"/>
    <col min="12803" max="13056" width="7.42578125" style="119"/>
    <col min="13057" max="13057" width="64.85546875" style="119" customWidth="1"/>
    <col min="13058" max="13058" width="54.5703125" style="119" customWidth="1"/>
    <col min="13059" max="13312" width="7.42578125" style="119"/>
    <col min="13313" max="13313" width="64.85546875" style="119" customWidth="1"/>
    <col min="13314" max="13314" width="54.5703125" style="119" customWidth="1"/>
    <col min="13315" max="13568" width="7.42578125" style="119"/>
    <col min="13569" max="13569" width="64.85546875" style="119" customWidth="1"/>
    <col min="13570" max="13570" width="54.5703125" style="119" customWidth="1"/>
    <col min="13571" max="13824" width="7.42578125" style="119"/>
    <col min="13825" max="13825" width="64.85546875" style="119" customWidth="1"/>
    <col min="13826" max="13826" width="54.5703125" style="119" customWidth="1"/>
    <col min="13827" max="14080" width="7.42578125" style="119"/>
    <col min="14081" max="14081" width="64.85546875" style="119" customWidth="1"/>
    <col min="14082" max="14082" width="54.5703125" style="119" customWidth="1"/>
    <col min="14083" max="14336" width="7.42578125" style="119"/>
    <col min="14337" max="14337" width="64.85546875" style="119" customWidth="1"/>
    <col min="14338" max="14338" width="54.5703125" style="119" customWidth="1"/>
    <col min="14339" max="14592" width="7.42578125" style="119"/>
    <col min="14593" max="14593" width="64.85546875" style="119" customWidth="1"/>
    <col min="14594" max="14594" width="54.5703125" style="119" customWidth="1"/>
    <col min="14595" max="14848" width="7.42578125" style="119"/>
    <col min="14849" max="14849" width="64.85546875" style="119" customWidth="1"/>
    <col min="14850" max="14850" width="54.5703125" style="119" customWidth="1"/>
    <col min="14851" max="15104" width="7.42578125" style="119"/>
    <col min="15105" max="15105" width="64.85546875" style="119" customWidth="1"/>
    <col min="15106" max="15106" width="54.5703125" style="119" customWidth="1"/>
    <col min="15107" max="15360" width="7.42578125" style="119"/>
    <col min="15361" max="15361" width="64.85546875" style="119" customWidth="1"/>
    <col min="15362" max="15362" width="54.5703125" style="119" customWidth="1"/>
    <col min="15363" max="15616" width="7.42578125" style="119"/>
    <col min="15617" max="15617" width="64.85546875" style="119" customWidth="1"/>
    <col min="15618" max="15618" width="54.5703125" style="119" customWidth="1"/>
    <col min="15619" max="15872" width="7.42578125" style="119"/>
    <col min="15873" max="15873" width="64.85546875" style="119" customWidth="1"/>
    <col min="15874" max="15874" width="54.5703125" style="119" customWidth="1"/>
    <col min="15875" max="16128" width="7.42578125" style="119"/>
    <col min="16129" max="16129" width="64.85546875" style="119" customWidth="1"/>
    <col min="16130" max="16130" width="54.5703125" style="119" customWidth="1"/>
    <col min="16131" max="16384" width="7.42578125" style="119"/>
  </cols>
  <sheetData>
    <row r="1" spans="1:2" s="118" customFormat="1" ht="20.25" x14ac:dyDescent="0.3">
      <c r="A1" s="139" t="s">
        <v>71</v>
      </c>
      <c r="B1" s="140"/>
    </row>
    <row r="2" spans="1:2" ht="18" x14ac:dyDescent="0.2">
      <c r="A2" s="141"/>
      <c r="B2" s="132"/>
    </row>
    <row r="3" spans="1:2" ht="18" x14ac:dyDescent="0.2">
      <c r="A3" s="141" t="s">
        <v>72</v>
      </c>
      <c r="B3" s="132"/>
    </row>
    <row r="4" spans="1:2" ht="18" x14ac:dyDescent="0.2">
      <c r="A4" s="141" t="s">
        <v>73</v>
      </c>
      <c r="B4" s="142"/>
    </row>
    <row r="5" spans="1:2" ht="18" x14ac:dyDescent="0.2">
      <c r="A5" s="143" t="s">
        <v>74</v>
      </c>
      <c r="B5" s="144"/>
    </row>
    <row r="6" spans="1:2" ht="18" x14ac:dyDescent="0.2">
      <c r="A6" s="141"/>
      <c r="B6" s="142"/>
    </row>
    <row r="7" spans="1:2" ht="18" x14ac:dyDescent="0.2">
      <c r="A7" s="120"/>
      <c r="B7" s="121"/>
    </row>
    <row r="8" spans="1:2" ht="128.25" customHeight="1" x14ac:dyDescent="0.2">
      <c r="A8" s="131" t="s">
        <v>75</v>
      </c>
      <c r="B8" s="132"/>
    </row>
    <row r="9" spans="1:2" ht="15" x14ac:dyDescent="0.2">
      <c r="A9" s="131"/>
      <c r="B9" s="132"/>
    </row>
    <row r="10" spans="1:2" ht="54" customHeight="1" x14ac:dyDescent="0.2">
      <c r="A10" s="131" t="s">
        <v>76</v>
      </c>
      <c r="B10" s="132"/>
    </row>
    <row r="11" spans="1:2" ht="15" x14ac:dyDescent="0.2">
      <c r="A11" s="131"/>
      <c r="B11" s="132"/>
    </row>
    <row r="12" spans="1:2" ht="19.5" customHeight="1" x14ac:dyDescent="0.2">
      <c r="A12" s="131" t="s">
        <v>77</v>
      </c>
      <c r="B12" s="132"/>
    </row>
    <row r="13" spans="1:2" ht="18" customHeight="1" x14ac:dyDescent="0.2">
      <c r="A13" s="131" t="s">
        <v>78</v>
      </c>
      <c r="B13" s="132"/>
    </row>
    <row r="14" spans="1:2" ht="18" customHeight="1" x14ac:dyDescent="0.2">
      <c r="A14" s="131" t="s">
        <v>79</v>
      </c>
      <c r="B14" s="132"/>
    </row>
    <row r="15" spans="1:2" ht="19.5" customHeight="1" x14ac:dyDescent="0.2">
      <c r="A15" s="131" t="s">
        <v>80</v>
      </c>
      <c r="B15" s="132"/>
    </row>
    <row r="16" spans="1:2" ht="15" x14ac:dyDescent="0.2">
      <c r="A16" s="131"/>
      <c r="B16" s="132"/>
    </row>
    <row r="17" spans="1:2" ht="17.25" customHeight="1" x14ac:dyDescent="0.2">
      <c r="A17" s="131" t="s">
        <v>81</v>
      </c>
      <c r="B17" s="132"/>
    </row>
    <row r="18" spans="1:2" ht="17.25" customHeight="1" x14ac:dyDescent="0.2">
      <c r="A18" s="122"/>
      <c r="B18" s="123"/>
    </row>
    <row r="19" spans="1:2" ht="16.5" customHeight="1" x14ac:dyDescent="0.2">
      <c r="A19" s="131" t="s">
        <v>82</v>
      </c>
      <c r="B19" s="132"/>
    </row>
    <row r="20" spans="1:2" ht="16.5" customHeight="1" x14ac:dyDescent="0.2">
      <c r="A20" s="131" t="s">
        <v>83</v>
      </c>
      <c r="B20" s="132"/>
    </row>
    <row r="21" spans="1:2" ht="16.5" customHeight="1" x14ac:dyDescent="0.2">
      <c r="A21" s="131" t="s">
        <v>84</v>
      </c>
      <c r="B21" s="132"/>
    </row>
    <row r="22" spans="1:2" ht="16.5" customHeight="1" x14ac:dyDescent="0.2">
      <c r="A22" s="131" t="s">
        <v>85</v>
      </c>
      <c r="B22" s="132"/>
    </row>
    <row r="23" spans="1:2" ht="16.5" customHeight="1" x14ac:dyDescent="0.2">
      <c r="A23" s="131" t="s">
        <v>86</v>
      </c>
      <c r="B23" s="132"/>
    </row>
    <row r="24" spans="1:2" ht="16.5" customHeight="1" x14ac:dyDescent="0.2">
      <c r="A24" s="122"/>
      <c r="B24" s="123"/>
    </row>
    <row r="25" spans="1:2" ht="32.25" customHeight="1" x14ac:dyDescent="0.2">
      <c r="A25" s="135" t="s">
        <v>87</v>
      </c>
      <c r="B25" s="136"/>
    </row>
    <row r="26" spans="1:2" ht="15" x14ac:dyDescent="0.2">
      <c r="A26" s="122"/>
      <c r="B26" s="123"/>
    </row>
    <row r="27" spans="1:2" ht="40.5" customHeight="1" x14ac:dyDescent="0.2">
      <c r="A27" s="137" t="s">
        <v>88</v>
      </c>
      <c r="B27" s="138"/>
    </row>
    <row r="28" spans="1:2" ht="48" customHeight="1" x14ac:dyDescent="0.2">
      <c r="A28" s="131" t="s">
        <v>89</v>
      </c>
      <c r="B28" s="132"/>
    </row>
    <row r="29" spans="1:2" ht="15" x14ac:dyDescent="0.2">
      <c r="A29" s="131"/>
      <c r="B29" s="132"/>
    </row>
    <row r="30" spans="1:2" ht="24.75" customHeight="1" x14ac:dyDescent="0.2">
      <c r="A30" s="124" t="s">
        <v>90</v>
      </c>
      <c r="B30" s="123"/>
    </row>
    <row r="31" spans="1:2" s="127" customFormat="1" ht="23.25" customHeight="1" x14ac:dyDescent="0.2">
      <c r="A31" s="125" t="s">
        <v>91</v>
      </c>
      <c r="B31" s="126">
        <v>42053</v>
      </c>
    </row>
    <row r="32" spans="1:2" s="128" customFormat="1" ht="23.25" customHeight="1" x14ac:dyDescent="0.2">
      <c r="A32" s="125" t="s">
        <v>92</v>
      </c>
      <c r="B32" s="126">
        <v>42107</v>
      </c>
    </row>
    <row r="33" spans="1:2" s="128" customFormat="1" ht="20.25" customHeight="1" x14ac:dyDescent="0.2">
      <c r="A33" s="125" t="s">
        <v>93</v>
      </c>
      <c r="B33" s="126">
        <v>42156</v>
      </c>
    </row>
    <row r="34" spans="1:2" ht="21" customHeight="1" x14ac:dyDescent="0.2">
      <c r="A34" s="129"/>
      <c r="B34" s="130"/>
    </row>
    <row r="35" spans="1:2" ht="15" x14ac:dyDescent="0.2">
      <c r="A35" s="131"/>
      <c r="B35" s="132"/>
    </row>
    <row r="36" spans="1:2" ht="24.75" customHeight="1" x14ac:dyDescent="0.2">
      <c r="A36" s="131" t="s">
        <v>94</v>
      </c>
      <c r="B36" s="132"/>
    </row>
    <row r="37" spans="1:2" ht="71.25" customHeight="1" thickBot="1" x14ac:dyDescent="0.25">
      <c r="A37" s="133" t="s">
        <v>95</v>
      </c>
      <c r="B37" s="134"/>
    </row>
  </sheetData>
  <mergeCells count="28">
    <mergeCell ref="A6:B6"/>
    <mergeCell ref="A1:B1"/>
    <mergeCell ref="A2:B2"/>
    <mergeCell ref="A3:B3"/>
    <mergeCell ref="A4:B4"/>
    <mergeCell ref="A5:B5"/>
    <mergeCell ref="A20:B20"/>
    <mergeCell ref="A8:B8"/>
    <mergeCell ref="A9:B9"/>
    <mergeCell ref="A10:B10"/>
    <mergeCell ref="A11:B11"/>
    <mergeCell ref="A12:B12"/>
    <mergeCell ref="A13:B13"/>
    <mergeCell ref="A14:B14"/>
    <mergeCell ref="A15:B15"/>
    <mergeCell ref="A16:B16"/>
    <mergeCell ref="A17:B17"/>
    <mergeCell ref="A19:B19"/>
    <mergeCell ref="A29:B29"/>
    <mergeCell ref="A35:B35"/>
    <mergeCell ref="A36:B36"/>
    <mergeCell ref="A37:B37"/>
    <mergeCell ref="A21:B21"/>
    <mergeCell ref="A22:B22"/>
    <mergeCell ref="A23:B23"/>
    <mergeCell ref="A25:B25"/>
    <mergeCell ref="A27:B27"/>
    <mergeCell ref="A28:B28"/>
  </mergeCells>
  <pageMargins left="0.75" right="0.75" top="1" bottom="1" header="0.5" footer="0.5"/>
  <pageSetup scale="74"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4"/>
    <pageSetUpPr fitToPage="1"/>
  </sheetPr>
  <dimension ref="A1:O272"/>
  <sheetViews>
    <sheetView tabSelected="1" zoomScale="115" zoomScaleNormal="115" workbookViewId="0">
      <selection activeCell="B1" sqref="B1"/>
    </sheetView>
  </sheetViews>
  <sheetFormatPr defaultColWidth="8" defaultRowHeight="12" x14ac:dyDescent="0.2"/>
  <cols>
    <col min="1" max="1" width="89.7109375" style="4" customWidth="1"/>
    <col min="2" max="15" width="12.28515625" style="4" bestFit="1" customWidth="1"/>
    <col min="16" max="251" width="8" style="4"/>
    <col min="252" max="252" width="89.7109375" style="4" customWidth="1"/>
    <col min="253" max="269" width="12.28515625" style="4" bestFit="1" customWidth="1"/>
    <col min="270" max="507" width="8" style="4"/>
    <col min="508" max="508" width="89.7109375" style="4" customWidth="1"/>
    <col min="509" max="525" width="12.28515625" style="4" bestFit="1" customWidth="1"/>
    <col min="526" max="763" width="8" style="4"/>
    <col min="764" max="764" width="89.7109375" style="4" customWidth="1"/>
    <col min="765" max="781" width="12.28515625" style="4" bestFit="1" customWidth="1"/>
    <col min="782" max="1019" width="8" style="4"/>
    <col min="1020" max="1020" width="89.7109375" style="4" customWidth="1"/>
    <col min="1021" max="1037" width="12.28515625" style="4" bestFit="1" customWidth="1"/>
    <col min="1038" max="1275" width="8" style="4"/>
    <col min="1276" max="1276" width="89.7109375" style="4" customWidth="1"/>
    <col min="1277" max="1293" width="12.28515625" style="4" bestFit="1" customWidth="1"/>
    <col min="1294" max="1531" width="8" style="4"/>
    <col min="1532" max="1532" width="89.7109375" style="4" customWidth="1"/>
    <col min="1533" max="1549" width="12.28515625" style="4" bestFit="1" customWidth="1"/>
    <col min="1550" max="1787" width="8" style="4"/>
    <col min="1788" max="1788" width="89.7109375" style="4" customWidth="1"/>
    <col min="1789" max="1805" width="12.28515625" style="4" bestFit="1" customWidth="1"/>
    <col min="1806" max="2043" width="8" style="4"/>
    <col min="2044" max="2044" width="89.7109375" style="4" customWidth="1"/>
    <col min="2045" max="2061" width="12.28515625" style="4" bestFit="1" customWidth="1"/>
    <col min="2062" max="2299" width="8" style="4"/>
    <col min="2300" max="2300" width="89.7109375" style="4" customWidth="1"/>
    <col min="2301" max="2317" width="12.28515625" style="4" bestFit="1" customWidth="1"/>
    <col min="2318" max="2555" width="8" style="4"/>
    <col min="2556" max="2556" width="89.7109375" style="4" customWidth="1"/>
    <col min="2557" max="2573" width="12.28515625" style="4" bestFit="1" customWidth="1"/>
    <col min="2574" max="2811" width="8" style="4"/>
    <col min="2812" max="2812" width="89.7109375" style="4" customWidth="1"/>
    <col min="2813" max="2829" width="12.28515625" style="4" bestFit="1" customWidth="1"/>
    <col min="2830" max="3067" width="8" style="4"/>
    <col min="3068" max="3068" width="89.7109375" style="4" customWidth="1"/>
    <col min="3069" max="3085" width="12.28515625" style="4" bestFit="1" customWidth="1"/>
    <col min="3086" max="3323" width="8" style="4"/>
    <col min="3324" max="3324" width="89.7109375" style="4" customWidth="1"/>
    <col min="3325" max="3341" width="12.28515625" style="4" bestFit="1" customWidth="1"/>
    <col min="3342" max="3579" width="8" style="4"/>
    <col min="3580" max="3580" width="89.7109375" style="4" customWidth="1"/>
    <col min="3581" max="3597" width="12.28515625" style="4" bestFit="1" customWidth="1"/>
    <col min="3598" max="3835" width="8" style="4"/>
    <col min="3836" max="3836" width="89.7109375" style="4" customWidth="1"/>
    <col min="3837" max="3853" width="12.28515625" style="4" bestFit="1" customWidth="1"/>
    <col min="3854" max="4091" width="8" style="4"/>
    <col min="4092" max="4092" width="89.7109375" style="4" customWidth="1"/>
    <col min="4093" max="4109" width="12.28515625" style="4" bestFit="1" customWidth="1"/>
    <col min="4110" max="4347" width="8" style="4"/>
    <col min="4348" max="4348" width="89.7109375" style="4" customWidth="1"/>
    <col min="4349" max="4365" width="12.28515625" style="4" bestFit="1" customWidth="1"/>
    <col min="4366" max="4603" width="8" style="4"/>
    <col min="4604" max="4604" width="89.7109375" style="4" customWidth="1"/>
    <col min="4605" max="4621" width="12.28515625" style="4" bestFit="1" customWidth="1"/>
    <col min="4622" max="4859" width="8" style="4"/>
    <col min="4860" max="4860" width="89.7109375" style="4" customWidth="1"/>
    <col min="4861" max="4877" width="12.28515625" style="4" bestFit="1" customWidth="1"/>
    <col min="4878" max="5115" width="8" style="4"/>
    <col min="5116" max="5116" width="89.7109375" style="4" customWidth="1"/>
    <col min="5117" max="5133" width="12.28515625" style="4" bestFit="1" customWidth="1"/>
    <col min="5134" max="5371" width="8" style="4"/>
    <col min="5372" max="5372" width="89.7109375" style="4" customWidth="1"/>
    <col min="5373" max="5389" width="12.28515625" style="4" bestFit="1" customWidth="1"/>
    <col min="5390" max="5627" width="8" style="4"/>
    <col min="5628" max="5628" width="89.7109375" style="4" customWidth="1"/>
    <col min="5629" max="5645" width="12.28515625" style="4" bestFit="1" customWidth="1"/>
    <col min="5646" max="5883" width="8" style="4"/>
    <col min="5884" max="5884" width="89.7109375" style="4" customWidth="1"/>
    <col min="5885" max="5901" width="12.28515625" style="4" bestFit="1" customWidth="1"/>
    <col min="5902" max="6139" width="8" style="4"/>
    <col min="6140" max="6140" width="89.7109375" style="4" customWidth="1"/>
    <col min="6141" max="6157" width="12.28515625" style="4" bestFit="1" customWidth="1"/>
    <col min="6158" max="6395" width="8" style="4"/>
    <col min="6396" max="6396" width="89.7109375" style="4" customWidth="1"/>
    <col min="6397" max="6413" width="12.28515625" style="4" bestFit="1" customWidth="1"/>
    <col min="6414" max="6651" width="8" style="4"/>
    <col min="6652" max="6652" width="89.7109375" style="4" customWidth="1"/>
    <col min="6653" max="6669" width="12.28515625" style="4" bestFit="1" customWidth="1"/>
    <col min="6670" max="6907" width="8" style="4"/>
    <col min="6908" max="6908" width="89.7109375" style="4" customWidth="1"/>
    <col min="6909" max="6925" width="12.28515625" style="4" bestFit="1" customWidth="1"/>
    <col min="6926" max="7163" width="8" style="4"/>
    <col min="7164" max="7164" width="89.7109375" style="4" customWidth="1"/>
    <col min="7165" max="7181" width="12.28515625" style="4" bestFit="1" customWidth="1"/>
    <col min="7182" max="7419" width="8" style="4"/>
    <col min="7420" max="7420" width="89.7109375" style="4" customWidth="1"/>
    <col min="7421" max="7437" width="12.28515625" style="4" bestFit="1" customWidth="1"/>
    <col min="7438" max="7675" width="8" style="4"/>
    <col min="7676" max="7676" width="89.7109375" style="4" customWidth="1"/>
    <col min="7677" max="7693" width="12.28515625" style="4" bestFit="1" customWidth="1"/>
    <col min="7694" max="7931" width="8" style="4"/>
    <col min="7932" max="7932" width="89.7109375" style="4" customWidth="1"/>
    <col min="7933" max="7949" width="12.28515625" style="4" bestFit="1" customWidth="1"/>
    <col min="7950" max="8187" width="8" style="4"/>
    <col min="8188" max="8188" width="89.7109375" style="4" customWidth="1"/>
    <col min="8189" max="8205" width="12.28515625" style="4" bestFit="1" customWidth="1"/>
    <col min="8206" max="8443" width="8" style="4"/>
    <col min="8444" max="8444" width="89.7109375" style="4" customWidth="1"/>
    <col min="8445" max="8461" width="12.28515625" style="4" bestFit="1" customWidth="1"/>
    <col min="8462" max="8699" width="8" style="4"/>
    <col min="8700" max="8700" width="89.7109375" style="4" customWidth="1"/>
    <col min="8701" max="8717" width="12.28515625" style="4" bestFit="1" customWidth="1"/>
    <col min="8718" max="8955" width="8" style="4"/>
    <col min="8956" max="8956" width="89.7109375" style="4" customWidth="1"/>
    <col min="8957" max="8973" width="12.28515625" style="4" bestFit="1" customWidth="1"/>
    <col min="8974" max="9211" width="8" style="4"/>
    <col min="9212" max="9212" width="89.7109375" style="4" customWidth="1"/>
    <col min="9213" max="9229" width="12.28515625" style="4" bestFit="1" customWidth="1"/>
    <col min="9230" max="9467" width="8" style="4"/>
    <col min="9468" max="9468" width="89.7109375" style="4" customWidth="1"/>
    <col min="9469" max="9485" width="12.28515625" style="4" bestFit="1" customWidth="1"/>
    <col min="9486" max="9723" width="8" style="4"/>
    <col min="9724" max="9724" width="89.7109375" style="4" customWidth="1"/>
    <col min="9725" max="9741" width="12.28515625" style="4" bestFit="1" customWidth="1"/>
    <col min="9742" max="9979" width="8" style="4"/>
    <col min="9980" max="9980" width="89.7109375" style="4" customWidth="1"/>
    <col min="9981" max="9997" width="12.28515625" style="4" bestFit="1" customWidth="1"/>
    <col min="9998" max="10235" width="8" style="4"/>
    <col min="10236" max="10236" width="89.7109375" style="4" customWidth="1"/>
    <col min="10237" max="10253" width="12.28515625" style="4" bestFit="1" customWidth="1"/>
    <col min="10254" max="10491" width="8" style="4"/>
    <col min="10492" max="10492" width="89.7109375" style="4" customWidth="1"/>
    <col min="10493" max="10509" width="12.28515625" style="4" bestFit="1" customWidth="1"/>
    <col min="10510" max="10747" width="8" style="4"/>
    <col min="10748" max="10748" width="89.7109375" style="4" customWidth="1"/>
    <col min="10749" max="10765" width="12.28515625" style="4" bestFit="1" customWidth="1"/>
    <col min="10766" max="11003" width="8" style="4"/>
    <col min="11004" max="11004" width="89.7109375" style="4" customWidth="1"/>
    <col min="11005" max="11021" width="12.28515625" style="4" bestFit="1" customWidth="1"/>
    <col min="11022" max="11259" width="8" style="4"/>
    <col min="11260" max="11260" width="89.7109375" style="4" customWidth="1"/>
    <col min="11261" max="11277" width="12.28515625" style="4" bestFit="1" customWidth="1"/>
    <col min="11278" max="11515" width="8" style="4"/>
    <col min="11516" max="11516" width="89.7109375" style="4" customWidth="1"/>
    <col min="11517" max="11533" width="12.28515625" style="4" bestFit="1" customWidth="1"/>
    <col min="11534" max="11771" width="8" style="4"/>
    <col min="11772" max="11772" width="89.7109375" style="4" customWidth="1"/>
    <col min="11773" max="11789" width="12.28515625" style="4" bestFit="1" customWidth="1"/>
    <col min="11790" max="12027" width="8" style="4"/>
    <col min="12028" max="12028" width="89.7109375" style="4" customWidth="1"/>
    <col min="12029" max="12045" width="12.28515625" style="4" bestFit="1" customWidth="1"/>
    <col min="12046" max="12283" width="8" style="4"/>
    <col min="12284" max="12284" width="89.7109375" style="4" customWidth="1"/>
    <col min="12285" max="12301" width="12.28515625" style="4" bestFit="1" customWidth="1"/>
    <col min="12302" max="12539" width="8" style="4"/>
    <col min="12540" max="12540" width="89.7109375" style="4" customWidth="1"/>
    <col min="12541" max="12557" width="12.28515625" style="4" bestFit="1" customWidth="1"/>
    <col min="12558" max="12795" width="8" style="4"/>
    <col min="12796" max="12796" width="89.7109375" style="4" customWidth="1"/>
    <col min="12797" max="12813" width="12.28515625" style="4" bestFit="1" customWidth="1"/>
    <col min="12814" max="13051" width="8" style="4"/>
    <col min="13052" max="13052" width="89.7109375" style="4" customWidth="1"/>
    <col min="13053" max="13069" width="12.28515625" style="4" bestFit="1" customWidth="1"/>
    <col min="13070" max="13307" width="8" style="4"/>
    <col min="13308" max="13308" width="89.7109375" style="4" customWidth="1"/>
    <col min="13309" max="13325" width="12.28515625" style="4" bestFit="1" customWidth="1"/>
    <col min="13326" max="13563" width="8" style="4"/>
    <col min="13564" max="13564" width="89.7109375" style="4" customWidth="1"/>
    <col min="13565" max="13581" width="12.28515625" style="4" bestFit="1" customWidth="1"/>
    <col min="13582" max="13819" width="8" style="4"/>
    <col min="13820" max="13820" width="89.7109375" style="4" customWidth="1"/>
    <col min="13821" max="13837" width="12.28515625" style="4" bestFit="1" customWidth="1"/>
    <col min="13838" max="14075" width="8" style="4"/>
    <col min="14076" max="14076" width="89.7109375" style="4" customWidth="1"/>
    <col min="14077" max="14093" width="12.28515625" style="4" bestFit="1" customWidth="1"/>
    <col min="14094" max="14331" width="8" style="4"/>
    <col min="14332" max="14332" width="89.7109375" style="4" customWidth="1"/>
    <col min="14333" max="14349" width="12.28515625" style="4" bestFit="1" customWidth="1"/>
    <col min="14350" max="14587" width="8" style="4"/>
    <col min="14588" max="14588" width="89.7109375" style="4" customWidth="1"/>
    <col min="14589" max="14605" width="12.28515625" style="4" bestFit="1" customWidth="1"/>
    <col min="14606" max="14843" width="8" style="4"/>
    <col min="14844" max="14844" width="89.7109375" style="4" customWidth="1"/>
    <col min="14845" max="14861" width="12.28515625" style="4" bestFit="1" customWidth="1"/>
    <col min="14862" max="15099" width="8" style="4"/>
    <col min="15100" max="15100" width="89.7109375" style="4" customWidth="1"/>
    <col min="15101" max="15117" width="12.28515625" style="4" bestFit="1" customWidth="1"/>
    <col min="15118" max="15355" width="8" style="4"/>
    <col min="15356" max="15356" width="89.7109375" style="4" customWidth="1"/>
    <col min="15357" max="15373" width="12.28515625" style="4" bestFit="1" customWidth="1"/>
    <col min="15374" max="15611" width="8" style="4"/>
    <col min="15612" max="15612" width="89.7109375" style="4" customWidth="1"/>
    <col min="15613" max="15629" width="12.28515625" style="4" bestFit="1" customWidth="1"/>
    <col min="15630" max="15867" width="8" style="4"/>
    <col min="15868" max="15868" width="89.7109375" style="4" customWidth="1"/>
    <col min="15869" max="15885" width="12.28515625" style="4" bestFit="1" customWidth="1"/>
    <col min="15886" max="16123" width="8" style="4"/>
    <col min="16124" max="16124" width="89.7109375" style="4" customWidth="1"/>
    <col min="16125" max="16141" width="12.28515625" style="4" bestFit="1" customWidth="1"/>
    <col min="16142" max="16384" width="8" style="4"/>
  </cols>
  <sheetData>
    <row r="1" spans="1:15" x14ac:dyDescent="0.2">
      <c r="A1" s="1" t="s">
        <v>0</v>
      </c>
      <c r="B1" s="2"/>
      <c r="C1" s="2"/>
      <c r="D1" s="2"/>
      <c r="E1" s="2"/>
      <c r="F1" s="2"/>
      <c r="G1" s="2"/>
      <c r="H1" s="2"/>
      <c r="I1" s="2"/>
      <c r="J1" s="2"/>
      <c r="K1" s="2"/>
      <c r="L1" s="2"/>
      <c r="M1" s="2"/>
      <c r="N1" s="2"/>
      <c r="O1" s="3"/>
    </row>
    <row r="2" spans="1:15" x14ac:dyDescent="0.2">
      <c r="A2" s="5" t="s">
        <v>1</v>
      </c>
      <c r="B2" s="6"/>
      <c r="C2" s="6"/>
      <c r="D2" s="6"/>
      <c r="E2" s="6"/>
      <c r="F2" s="6"/>
      <c r="G2" s="6"/>
      <c r="H2" s="6"/>
      <c r="I2" s="6"/>
      <c r="J2" s="6"/>
      <c r="K2" s="6"/>
      <c r="L2" s="6"/>
      <c r="M2" s="6"/>
      <c r="N2" s="6"/>
      <c r="O2" s="7"/>
    </row>
    <row r="3" spans="1:15" ht="12.75" thickBot="1" x14ac:dyDescent="0.25">
      <c r="A3" s="5" t="s">
        <v>2</v>
      </c>
      <c r="B3" s="8"/>
      <c r="C3" s="8"/>
      <c r="D3" s="8"/>
      <c r="E3" s="8"/>
      <c r="F3" s="8"/>
      <c r="G3" s="8"/>
      <c r="H3" s="8"/>
      <c r="I3" s="8"/>
      <c r="J3" s="8"/>
      <c r="K3" s="8"/>
      <c r="L3" s="8"/>
      <c r="M3" s="8"/>
      <c r="N3" s="8"/>
      <c r="O3" s="9"/>
    </row>
    <row r="4" spans="1:15" ht="21" customHeight="1" thickBot="1" x14ac:dyDescent="0.25">
      <c r="A4" s="10"/>
      <c r="B4" s="11">
        <v>2013</v>
      </c>
      <c r="C4" s="11">
        <v>2014</v>
      </c>
      <c r="D4" s="11">
        <v>2015</v>
      </c>
      <c r="E4" s="11">
        <v>2016</v>
      </c>
      <c r="F4" s="11">
        <v>2017</v>
      </c>
      <c r="G4" s="11">
        <v>2018</v>
      </c>
      <c r="H4" s="11">
        <v>2019</v>
      </c>
      <c r="I4" s="11">
        <v>2020</v>
      </c>
      <c r="J4" s="11">
        <v>2021</v>
      </c>
      <c r="K4" s="11">
        <v>2022</v>
      </c>
      <c r="L4" s="11">
        <v>2023</v>
      </c>
      <c r="M4" s="11">
        <v>2024</v>
      </c>
      <c r="N4" s="11">
        <v>2025</v>
      </c>
      <c r="O4" s="11">
        <v>2026</v>
      </c>
    </row>
    <row r="5" spans="1:15" ht="17.25" customHeight="1" thickBot="1" x14ac:dyDescent="0.25">
      <c r="A5" s="12" t="s">
        <v>3</v>
      </c>
      <c r="B5" s="13"/>
      <c r="C5" s="13"/>
      <c r="D5" s="13"/>
      <c r="E5" s="13"/>
      <c r="F5" s="13"/>
      <c r="G5" s="13"/>
      <c r="H5" s="13"/>
      <c r="I5" s="13"/>
      <c r="J5" s="13"/>
      <c r="K5" s="13"/>
      <c r="L5" s="13"/>
      <c r="M5" s="13"/>
      <c r="N5" s="13"/>
      <c r="O5" s="14"/>
    </row>
    <row r="6" spans="1:15" s="18" customFormat="1" ht="18" customHeight="1" thickBot="1" x14ac:dyDescent="0.25">
      <c r="A6" s="15" t="s">
        <v>4</v>
      </c>
      <c r="B6" s="16"/>
      <c r="C6" s="16"/>
      <c r="D6" s="16"/>
      <c r="E6" s="16"/>
      <c r="F6" s="16"/>
      <c r="G6" s="16"/>
      <c r="H6" s="16"/>
      <c r="I6" s="16"/>
      <c r="J6" s="16"/>
      <c r="K6" s="16"/>
      <c r="L6" s="16"/>
      <c r="M6" s="16"/>
      <c r="N6" s="16"/>
      <c r="O6" s="17"/>
    </row>
    <row r="7" spans="1:15" ht="18" customHeight="1" thickBot="1" x14ac:dyDescent="0.25">
      <c r="A7" s="19" t="s">
        <v>5</v>
      </c>
      <c r="B7" s="20"/>
      <c r="C7" s="20"/>
      <c r="D7" s="20"/>
      <c r="E7" s="20"/>
      <c r="F7" s="20"/>
      <c r="G7" s="20"/>
      <c r="H7" s="20"/>
      <c r="I7" s="20"/>
      <c r="J7" s="20"/>
      <c r="K7" s="20"/>
      <c r="L7" s="20"/>
      <c r="M7" s="20"/>
      <c r="N7" s="20"/>
      <c r="O7" s="21"/>
    </row>
    <row r="8" spans="1:15" s="22" customFormat="1" ht="18" customHeight="1" thickBot="1" x14ac:dyDescent="0.25">
      <c r="A8" s="145" t="s">
        <v>6</v>
      </c>
      <c r="B8" s="146"/>
      <c r="C8" s="146"/>
      <c r="D8" s="146"/>
      <c r="E8" s="146"/>
      <c r="F8" s="146"/>
      <c r="G8" s="146"/>
      <c r="H8" s="146"/>
      <c r="I8" s="146"/>
      <c r="J8" s="146"/>
      <c r="K8" s="146"/>
      <c r="L8" s="147"/>
      <c r="M8" s="148"/>
    </row>
    <row r="9" spans="1:15" s="22" customFormat="1" ht="18" customHeight="1" x14ac:dyDescent="0.2">
      <c r="A9" s="23" t="s">
        <v>7</v>
      </c>
      <c r="B9" s="24">
        <f t="shared" ref="B9:O10" si="0">B83/B$67</f>
        <v>15990878.110000003</v>
      </c>
      <c r="C9" s="24">
        <f t="shared" si="0"/>
        <v>15778919.42</v>
      </c>
      <c r="D9" s="24">
        <f t="shared" si="0"/>
        <v>18184000</v>
      </c>
      <c r="E9" s="24">
        <f t="shared" si="0"/>
        <v>18025000</v>
      </c>
      <c r="F9" s="24">
        <f t="shared" si="0"/>
        <v>17950000</v>
      </c>
      <c r="G9" s="24">
        <f t="shared" si="0"/>
        <v>17413000</v>
      </c>
      <c r="H9" s="24">
        <f t="shared" si="0"/>
        <v>17809000</v>
      </c>
      <c r="I9" s="24">
        <f t="shared" si="0"/>
        <v>18354000</v>
      </c>
      <c r="J9" s="24">
        <f t="shared" si="0"/>
        <v>18853000</v>
      </c>
      <c r="K9" s="24">
        <f t="shared" si="0"/>
        <v>19416000</v>
      </c>
      <c r="L9" s="24">
        <f t="shared" si="0"/>
        <v>20015000</v>
      </c>
      <c r="M9" s="24">
        <f t="shared" si="0"/>
        <v>20541000</v>
      </c>
      <c r="N9" s="24">
        <f t="shared" si="0"/>
        <v>20984000</v>
      </c>
      <c r="O9" s="24">
        <f t="shared" si="0"/>
        <v>21508000</v>
      </c>
    </row>
    <row r="10" spans="1:15" s="22" customFormat="1" ht="18" customHeight="1" thickBot="1" x14ac:dyDescent="0.25">
      <c r="A10" s="25" t="s">
        <v>8</v>
      </c>
      <c r="B10" s="26">
        <f>B84/B$67</f>
        <v>35707800</v>
      </c>
      <c r="C10" s="26">
        <f t="shared" si="0"/>
        <v>36173800</v>
      </c>
      <c r="D10" s="26">
        <f t="shared" si="0"/>
        <v>36956300</v>
      </c>
      <c r="E10" s="26">
        <f t="shared" si="0"/>
        <v>38541800</v>
      </c>
      <c r="F10" s="26">
        <f t="shared" si="0"/>
        <v>39650100</v>
      </c>
      <c r="G10" s="26">
        <f t="shared" si="0"/>
        <v>39622600</v>
      </c>
      <c r="H10" s="26">
        <f t="shared" si="0"/>
        <v>39615300</v>
      </c>
      <c r="I10" s="26">
        <f t="shared" si="0"/>
        <v>39607400</v>
      </c>
      <c r="J10" s="26">
        <f t="shared" si="0"/>
        <v>39599100</v>
      </c>
      <c r="K10" s="26">
        <f t="shared" si="0"/>
        <v>39591300</v>
      </c>
      <c r="L10" s="26">
        <f t="shared" si="0"/>
        <v>40174000</v>
      </c>
      <c r="M10" s="26">
        <f t="shared" si="0"/>
        <v>40180100</v>
      </c>
      <c r="N10" s="26">
        <f t="shared" si="0"/>
        <v>41184602.5</v>
      </c>
      <c r="O10" s="26">
        <f t="shared" si="0"/>
        <v>42214217.5625</v>
      </c>
    </row>
    <row r="11" spans="1:15" ht="18" customHeight="1" thickBot="1" x14ac:dyDescent="0.25">
      <c r="A11" s="15" t="s">
        <v>9</v>
      </c>
      <c r="B11" s="16"/>
      <c r="C11" s="16"/>
      <c r="D11" s="16"/>
      <c r="E11" s="16"/>
      <c r="F11" s="16"/>
      <c r="G11" s="16"/>
      <c r="H11" s="16"/>
      <c r="I11" s="16"/>
      <c r="J11" s="16"/>
      <c r="K11" s="16"/>
      <c r="L11" s="16"/>
      <c r="M11" s="16"/>
      <c r="N11" s="16"/>
      <c r="O11" s="16"/>
    </row>
    <row r="12" spans="1:15" ht="18" customHeight="1" x14ac:dyDescent="0.2">
      <c r="A12" s="27" t="s">
        <v>7</v>
      </c>
      <c r="B12" s="28"/>
      <c r="C12" s="28"/>
      <c r="D12" s="28"/>
      <c r="E12" s="28"/>
      <c r="F12" s="28"/>
      <c r="G12" s="28"/>
      <c r="H12" s="28"/>
      <c r="I12" s="28"/>
      <c r="J12" s="28"/>
      <c r="K12" s="28"/>
      <c r="L12" s="28"/>
      <c r="M12" s="28"/>
      <c r="N12" s="28"/>
      <c r="O12" s="28"/>
    </row>
    <row r="13" spans="1:15" ht="18" customHeight="1" thickBot="1" x14ac:dyDescent="0.25">
      <c r="A13" s="29" t="s">
        <v>8</v>
      </c>
      <c r="B13" s="30"/>
      <c r="C13" s="30"/>
      <c r="D13" s="30"/>
      <c r="E13" s="30"/>
      <c r="F13" s="30"/>
      <c r="G13" s="30"/>
      <c r="H13" s="30"/>
      <c r="I13" s="30"/>
      <c r="J13" s="30"/>
      <c r="K13" s="30"/>
      <c r="L13" s="30"/>
      <c r="M13" s="30"/>
      <c r="N13" s="30"/>
      <c r="O13" s="30"/>
    </row>
    <row r="14" spans="1:15" ht="18" customHeight="1" thickBot="1" x14ac:dyDescent="0.25">
      <c r="A14" s="15" t="s">
        <v>10</v>
      </c>
      <c r="B14" s="16"/>
      <c r="C14" s="16"/>
      <c r="D14" s="16"/>
      <c r="E14" s="16"/>
      <c r="F14" s="16"/>
      <c r="G14" s="16"/>
      <c r="H14" s="16"/>
      <c r="I14" s="16"/>
      <c r="J14" s="16"/>
      <c r="K14" s="16"/>
      <c r="L14" s="16"/>
      <c r="M14" s="16"/>
      <c r="N14" s="16"/>
      <c r="O14" s="16"/>
    </row>
    <row r="15" spans="1:15" ht="18" customHeight="1" x14ac:dyDescent="0.2">
      <c r="A15" s="27" t="s">
        <v>7</v>
      </c>
      <c r="B15" s="31">
        <f t="shared" ref="B15:O16" si="1">B89/B$67</f>
        <v>0</v>
      </c>
      <c r="C15" s="31">
        <f t="shared" si="1"/>
        <v>0</v>
      </c>
      <c r="D15" s="31">
        <f t="shared" si="1"/>
        <v>0</v>
      </c>
      <c r="E15" s="31">
        <f t="shared" si="1"/>
        <v>0</v>
      </c>
      <c r="F15" s="31">
        <f t="shared" si="1"/>
        <v>0</v>
      </c>
      <c r="G15" s="31">
        <f t="shared" si="1"/>
        <v>0</v>
      </c>
      <c r="H15" s="31">
        <f t="shared" si="1"/>
        <v>0</v>
      </c>
      <c r="I15" s="31">
        <f t="shared" si="1"/>
        <v>0</v>
      </c>
      <c r="J15" s="31">
        <f t="shared" si="1"/>
        <v>0</v>
      </c>
      <c r="K15" s="31">
        <f t="shared" si="1"/>
        <v>0</v>
      </c>
      <c r="L15" s="31">
        <f t="shared" si="1"/>
        <v>0</v>
      </c>
      <c r="M15" s="31">
        <f t="shared" si="1"/>
        <v>0</v>
      </c>
      <c r="N15" s="31">
        <f t="shared" si="1"/>
        <v>0</v>
      </c>
      <c r="O15" s="31">
        <f t="shared" si="1"/>
        <v>0</v>
      </c>
    </row>
    <row r="16" spans="1:15" ht="18" customHeight="1" thickBot="1" x14ac:dyDescent="0.25">
      <c r="A16" s="29" t="s">
        <v>8</v>
      </c>
      <c r="B16" s="26">
        <f t="shared" si="1"/>
        <v>16550600</v>
      </c>
      <c r="C16" s="26">
        <f t="shared" si="1"/>
        <v>19395200</v>
      </c>
      <c r="D16" s="26">
        <f t="shared" si="1"/>
        <v>18033800</v>
      </c>
      <c r="E16" s="26">
        <f t="shared" si="1"/>
        <v>19716000</v>
      </c>
      <c r="F16" s="26">
        <f t="shared" si="1"/>
        <v>18279100</v>
      </c>
      <c r="G16" s="26">
        <f t="shared" si="1"/>
        <v>19991500.000000004</v>
      </c>
      <c r="H16" s="26">
        <f t="shared" si="1"/>
        <v>23341200</v>
      </c>
      <c r="I16" s="26">
        <f t="shared" si="1"/>
        <v>25645300</v>
      </c>
      <c r="J16" s="26">
        <f t="shared" si="1"/>
        <v>21115700.000000004</v>
      </c>
      <c r="K16" s="26">
        <f t="shared" si="1"/>
        <v>24665600</v>
      </c>
      <c r="L16" s="26">
        <f t="shared" si="1"/>
        <v>22047000</v>
      </c>
      <c r="M16" s="26">
        <f t="shared" si="1"/>
        <v>22967300</v>
      </c>
      <c r="N16" s="26">
        <f t="shared" si="1"/>
        <v>23541482.499999996</v>
      </c>
      <c r="O16" s="26">
        <f t="shared" si="1"/>
        <v>24130019.562499993</v>
      </c>
    </row>
    <row r="17" spans="1:15" ht="18" customHeight="1" thickBot="1" x14ac:dyDescent="0.25">
      <c r="A17" s="15" t="s">
        <v>11</v>
      </c>
      <c r="B17" s="16"/>
      <c r="C17" s="16"/>
      <c r="D17" s="16"/>
      <c r="E17" s="16"/>
      <c r="F17" s="16"/>
      <c r="G17" s="16"/>
      <c r="H17" s="16"/>
      <c r="I17" s="16"/>
      <c r="J17" s="16"/>
      <c r="K17" s="16"/>
      <c r="L17" s="16"/>
      <c r="M17" s="16"/>
      <c r="N17" s="16"/>
      <c r="O17" s="16"/>
    </row>
    <row r="18" spans="1:15" ht="18" customHeight="1" x14ac:dyDescent="0.2">
      <c r="A18" s="27" t="s">
        <v>7</v>
      </c>
      <c r="B18" s="24">
        <f t="shared" ref="B18:O20" si="2">B92/B$67</f>
        <v>274752298.52000004</v>
      </c>
      <c r="C18" s="24">
        <f t="shared" si="2"/>
        <v>250547917.25</v>
      </c>
      <c r="D18" s="24">
        <f t="shared" si="2"/>
        <v>202707000</v>
      </c>
      <c r="E18" s="24">
        <f t="shared" si="2"/>
        <v>177455000</v>
      </c>
      <c r="F18" s="24">
        <f t="shared" si="2"/>
        <v>211187000</v>
      </c>
      <c r="G18" s="24">
        <f t="shared" si="2"/>
        <v>198799000</v>
      </c>
      <c r="H18" s="24">
        <f t="shared" si="2"/>
        <v>194770000</v>
      </c>
      <c r="I18" s="24">
        <f t="shared" si="2"/>
        <v>197984000</v>
      </c>
      <c r="J18" s="24">
        <f t="shared" si="2"/>
        <v>218519000</v>
      </c>
      <c r="K18" s="24">
        <f t="shared" si="2"/>
        <v>244892000</v>
      </c>
      <c r="L18" s="24">
        <f t="shared" si="2"/>
        <v>274625000</v>
      </c>
      <c r="M18" s="24">
        <f t="shared" si="2"/>
        <v>303807000</v>
      </c>
      <c r="N18" s="24">
        <f t="shared" si="2"/>
        <v>330771000</v>
      </c>
      <c r="O18" s="24">
        <f t="shared" si="2"/>
        <v>502984000</v>
      </c>
    </row>
    <row r="19" spans="1:15" ht="18" customHeight="1" thickBot="1" x14ac:dyDescent="0.25">
      <c r="A19" s="29" t="s">
        <v>8</v>
      </c>
      <c r="B19" s="26">
        <f t="shared" si="2"/>
        <v>117656500</v>
      </c>
      <c r="C19" s="26">
        <f t="shared" si="2"/>
        <v>114136500</v>
      </c>
      <c r="D19" s="26">
        <f t="shared" si="2"/>
        <v>111733900</v>
      </c>
      <c r="E19" s="26">
        <f t="shared" si="2"/>
        <v>119969900</v>
      </c>
      <c r="F19" s="26">
        <f t="shared" si="2"/>
        <v>122367200</v>
      </c>
      <c r="G19" s="26">
        <f t="shared" si="2"/>
        <v>120024200</v>
      </c>
      <c r="H19" s="26">
        <f t="shared" si="2"/>
        <v>123095300.00000001</v>
      </c>
      <c r="I19" s="26">
        <f t="shared" si="2"/>
        <v>125171100.00000001</v>
      </c>
      <c r="J19" s="26">
        <f t="shared" si="2"/>
        <v>133367899.99999999</v>
      </c>
      <c r="K19" s="26">
        <f t="shared" si="2"/>
        <v>129486400</v>
      </c>
      <c r="L19" s="26">
        <f t="shared" si="2"/>
        <v>124755099.99999999</v>
      </c>
      <c r="M19" s="26">
        <f t="shared" si="2"/>
        <v>132123700.00000001</v>
      </c>
      <c r="N19" s="26">
        <f t="shared" si="2"/>
        <v>135426792.5</v>
      </c>
      <c r="O19" s="26">
        <f t="shared" si="2"/>
        <v>138812462.3125</v>
      </c>
    </row>
    <row r="20" spans="1:15" ht="18" customHeight="1" thickBot="1" x14ac:dyDescent="0.25">
      <c r="A20" s="32" t="s">
        <v>12</v>
      </c>
      <c r="B20" s="33">
        <f t="shared" si="2"/>
        <v>3.9069583333333338</v>
      </c>
      <c r="C20" s="33">
        <f t="shared" si="2"/>
        <v>4.680041666666666</v>
      </c>
      <c r="D20" s="33">
        <f t="shared" si="2"/>
        <v>3.9390416666666668</v>
      </c>
      <c r="E20" s="33">
        <f t="shared" si="2"/>
        <v>3.4281666666666664</v>
      </c>
      <c r="F20" s="33">
        <f t="shared" si="2"/>
        <v>3.7455416666666665</v>
      </c>
      <c r="G20" s="33">
        <f t="shared" si="2"/>
        <v>4.027916666666667</v>
      </c>
      <c r="H20" s="33">
        <f t="shared" si="2"/>
        <v>4.2172083333333328</v>
      </c>
      <c r="I20" s="33">
        <v>4.3840833333333338</v>
      </c>
      <c r="J20" s="33">
        <v>4.5455000000000005</v>
      </c>
      <c r="K20" s="33">
        <v>4.7270000000000003</v>
      </c>
      <c r="L20" s="33">
        <v>4.887833333333333</v>
      </c>
      <c r="M20" s="33">
        <v>5.0364000000000004</v>
      </c>
      <c r="N20" s="33">
        <v>5.071496323041667</v>
      </c>
      <c r="O20" s="33">
        <v>5.0162515413000008</v>
      </c>
    </row>
    <row r="21" spans="1:15" ht="18" customHeight="1" thickBot="1" x14ac:dyDescent="0.25">
      <c r="A21" s="15" t="s">
        <v>13</v>
      </c>
      <c r="B21" s="16"/>
      <c r="C21" s="16"/>
      <c r="D21" s="16"/>
      <c r="E21" s="16"/>
      <c r="F21" s="16"/>
      <c r="G21" s="16"/>
      <c r="H21" s="16"/>
      <c r="I21" s="16"/>
      <c r="J21" s="16"/>
      <c r="K21" s="16"/>
      <c r="L21" s="16"/>
      <c r="M21" s="16"/>
      <c r="N21" s="16"/>
      <c r="O21" s="16"/>
    </row>
    <row r="22" spans="1:15" ht="18" customHeight="1" x14ac:dyDescent="0.2">
      <c r="A22" s="27" t="s">
        <v>7</v>
      </c>
      <c r="B22" s="24">
        <f t="shared" ref="B22:O24" si="3">B96/B$67</f>
        <v>74751879.550000012</v>
      </c>
      <c r="C22" s="24">
        <f t="shared" si="3"/>
        <v>74244103.960000008</v>
      </c>
      <c r="D22" s="24">
        <f t="shared" si="3"/>
        <v>73582000</v>
      </c>
      <c r="E22" s="24">
        <f t="shared" si="3"/>
        <v>77797000</v>
      </c>
      <c r="F22" s="24">
        <f t="shared" si="3"/>
        <v>0</v>
      </c>
      <c r="G22" s="24">
        <f t="shared" si="3"/>
        <v>0</v>
      </c>
      <c r="H22" s="24">
        <f t="shared" si="3"/>
        <v>0</v>
      </c>
      <c r="I22" s="24">
        <f t="shared" si="3"/>
        <v>0</v>
      </c>
      <c r="J22" s="24">
        <f t="shared" si="3"/>
        <v>0</v>
      </c>
      <c r="K22" s="24">
        <f t="shared" si="3"/>
        <v>0</v>
      </c>
      <c r="L22" s="24">
        <f t="shared" si="3"/>
        <v>0</v>
      </c>
      <c r="M22" s="24">
        <f t="shared" si="3"/>
        <v>0</v>
      </c>
      <c r="N22" s="24">
        <f t="shared" si="3"/>
        <v>0</v>
      </c>
      <c r="O22" s="24">
        <f t="shared" si="3"/>
        <v>0</v>
      </c>
    </row>
    <row r="23" spans="1:15" ht="18" customHeight="1" thickBot="1" x14ac:dyDescent="0.25">
      <c r="A23" s="29" t="s">
        <v>8</v>
      </c>
      <c r="B23" s="26">
        <f t="shared" si="3"/>
        <v>34156400.000000007</v>
      </c>
      <c r="C23" s="26">
        <f t="shared" si="3"/>
        <v>39438700</v>
      </c>
      <c r="D23" s="26">
        <f t="shared" si="3"/>
        <v>40894500</v>
      </c>
      <c r="E23" s="26">
        <f t="shared" si="3"/>
        <v>41908200</v>
      </c>
      <c r="F23" s="26">
        <f t="shared" si="3"/>
        <v>1754700.0000000002</v>
      </c>
      <c r="G23" s="26">
        <f t="shared" si="3"/>
        <v>1787000</v>
      </c>
      <c r="H23" s="26">
        <f t="shared" si="3"/>
        <v>1783300</v>
      </c>
      <c r="I23" s="26">
        <f t="shared" si="3"/>
        <v>1783599.9999999998</v>
      </c>
      <c r="J23" s="26">
        <f t="shared" si="3"/>
        <v>1781399.9999999998</v>
      </c>
      <c r="K23" s="26">
        <f t="shared" si="3"/>
        <v>1787000</v>
      </c>
      <c r="L23" s="26">
        <f t="shared" si="3"/>
        <v>1793200</v>
      </c>
      <c r="M23" s="26">
        <f t="shared" si="3"/>
        <v>1804100</v>
      </c>
      <c r="N23" s="26">
        <f t="shared" si="3"/>
        <v>1849202.4999999998</v>
      </c>
      <c r="O23" s="26">
        <f t="shared" si="3"/>
        <v>1895432.5624999995</v>
      </c>
    </row>
    <row r="24" spans="1:15" ht="18" customHeight="1" thickBot="1" x14ac:dyDescent="0.25">
      <c r="A24" s="34" t="s">
        <v>14</v>
      </c>
      <c r="B24" s="33">
        <f t="shared" si="3"/>
        <v>2.2063027361037899</v>
      </c>
      <c r="C24" s="33">
        <f t="shared" si="3"/>
        <v>2.2079344419353091</v>
      </c>
      <c r="D24" s="33">
        <f t="shared" si="3"/>
        <v>2.1390794260279549</v>
      </c>
      <c r="E24" s="33">
        <f t="shared" si="3"/>
        <v>2.2334634939556097</v>
      </c>
      <c r="F24" s="33">
        <f t="shared" si="3"/>
        <v>2.4236018876298262</v>
      </c>
      <c r="G24" s="33">
        <f t="shared" si="3"/>
        <v>2.4689463229629562</v>
      </c>
      <c r="H24" s="33">
        <f t="shared" si="3"/>
        <v>2.5245317097867752</v>
      </c>
      <c r="I24" s="33">
        <v>2.5722938042837376</v>
      </c>
      <c r="J24" s="33">
        <v>2.6954322640679877</v>
      </c>
      <c r="K24" s="33">
        <v>2.7082039316792925</v>
      </c>
      <c r="L24" s="33">
        <v>2.789450049629671</v>
      </c>
      <c r="M24" s="33">
        <v>2.8731335511185616</v>
      </c>
      <c r="N24" s="33">
        <v>2.9593275576521183</v>
      </c>
      <c r="O24" s="33">
        <v>3.0481073843816819</v>
      </c>
    </row>
    <row r="25" spans="1:15" ht="15.75" customHeight="1" thickBot="1" x14ac:dyDescent="0.25">
      <c r="A25" s="15" t="s">
        <v>15</v>
      </c>
      <c r="B25" s="16"/>
      <c r="C25" s="16"/>
      <c r="D25" s="16"/>
      <c r="E25" s="16"/>
      <c r="F25" s="16"/>
      <c r="G25" s="16"/>
      <c r="H25" s="16"/>
      <c r="I25" s="16"/>
      <c r="J25" s="16"/>
      <c r="K25" s="16"/>
      <c r="L25" s="16"/>
      <c r="M25" s="16"/>
      <c r="N25" s="16"/>
      <c r="O25" s="16"/>
    </row>
    <row r="26" spans="1:15" ht="15.75" customHeight="1" x14ac:dyDescent="0.2">
      <c r="A26" s="27" t="s">
        <v>7</v>
      </c>
      <c r="B26" s="24">
        <f t="shared" ref="B26:O27" si="4">B100/B$67</f>
        <v>74567790.940000013</v>
      </c>
      <c r="C26" s="24">
        <f t="shared" si="4"/>
        <v>68539454.239999995</v>
      </c>
      <c r="D26" s="24">
        <f t="shared" si="4"/>
        <v>28357000</v>
      </c>
      <c r="E26" s="24">
        <f t="shared" si="4"/>
        <v>28204000</v>
      </c>
      <c r="F26" s="24">
        <f t="shared" si="4"/>
        <v>30719000</v>
      </c>
      <c r="G26" s="24">
        <f t="shared" si="4"/>
        <v>30911000</v>
      </c>
      <c r="H26" s="24">
        <f t="shared" si="4"/>
        <v>33283000</v>
      </c>
      <c r="I26" s="24">
        <f t="shared" si="4"/>
        <v>33539000</v>
      </c>
      <c r="J26" s="24">
        <f t="shared" si="4"/>
        <v>33609000</v>
      </c>
      <c r="K26" s="24">
        <f t="shared" si="4"/>
        <v>17667000</v>
      </c>
      <c r="L26" s="24">
        <f t="shared" si="4"/>
        <v>9584000</v>
      </c>
      <c r="M26" s="24">
        <f t="shared" si="4"/>
        <v>9329000</v>
      </c>
      <c r="N26" s="24">
        <f t="shared" si="4"/>
        <v>9074000</v>
      </c>
      <c r="O26" s="24">
        <f t="shared" si="4"/>
        <v>8634000</v>
      </c>
    </row>
    <row r="27" spans="1:15" ht="15.75" customHeight="1" thickBot="1" x14ac:dyDescent="0.25">
      <c r="A27" s="29" t="s">
        <v>8</v>
      </c>
      <c r="B27" s="26">
        <f t="shared" si="4"/>
        <v>26087800</v>
      </c>
      <c r="C27" s="26">
        <f t="shared" si="4"/>
        <v>28328700</v>
      </c>
      <c r="D27" s="26">
        <f t="shared" si="4"/>
        <v>22757800</v>
      </c>
      <c r="E27" s="26">
        <f t="shared" si="4"/>
        <v>24876500</v>
      </c>
      <c r="F27" s="26">
        <f t="shared" si="4"/>
        <v>36939900</v>
      </c>
      <c r="G27" s="26">
        <f t="shared" si="4"/>
        <v>40501500</v>
      </c>
      <c r="H27" s="26">
        <f t="shared" si="4"/>
        <v>42015500</v>
      </c>
      <c r="I27" s="26">
        <f t="shared" si="4"/>
        <v>44081900</v>
      </c>
      <c r="J27" s="26">
        <f t="shared" si="4"/>
        <v>44851800</v>
      </c>
      <c r="K27" s="26">
        <f t="shared" si="4"/>
        <v>45293200</v>
      </c>
      <c r="L27" s="26">
        <f t="shared" si="4"/>
        <v>45015000</v>
      </c>
      <c r="M27" s="26">
        <f t="shared" si="4"/>
        <v>46855200</v>
      </c>
      <c r="N27" s="26">
        <f t="shared" si="4"/>
        <v>48026579.999999993</v>
      </c>
      <c r="O27" s="26">
        <f t="shared" si="4"/>
        <v>49227244.499999985</v>
      </c>
    </row>
    <row r="28" spans="1:15" ht="17.25" customHeight="1" thickBot="1" x14ac:dyDescent="0.25">
      <c r="A28" s="19" t="s">
        <v>16</v>
      </c>
      <c r="B28" s="20"/>
      <c r="C28" s="20"/>
      <c r="D28" s="20"/>
      <c r="E28" s="20"/>
      <c r="F28" s="20"/>
      <c r="G28" s="20"/>
      <c r="H28" s="20"/>
      <c r="I28" s="20"/>
      <c r="J28" s="20"/>
      <c r="K28" s="20"/>
      <c r="L28" s="20"/>
      <c r="M28" s="20"/>
      <c r="N28" s="20"/>
      <c r="O28" s="21"/>
    </row>
    <row r="29" spans="1:15" ht="17.25" customHeight="1" thickBot="1" x14ac:dyDescent="0.25">
      <c r="A29" s="35" t="s">
        <v>17</v>
      </c>
      <c r="B29" s="24">
        <f t="shared" ref="B29:O29" si="5">B103/B$67</f>
        <v>18249728.750000004</v>
      </c>
      <c r="C29" s="24">
        <f t="shared" si="5"/>
        <v>17899120.349999998</v>
      </c>
      <c r="D29" s="24">
        <f t="shared" si="5"/>
        <v>12590000</v>
      </c>
      <c r="E29" s="24">
        <f t="shared" si="5"/>
        <v>14390000</v>
      </c>
      <c r="F29" s="24">
        <f t="shared" si="5"/>
        <v>15400000</v>
      </c>
      <c r="G29" s="24">
        <f t="shared" si="5"/>
        <v>13484000</v>
      </c>
      <c r="H29" s="24">
        <f t="shared" si="5"/>
        <v>11800000</v>
      </c>
      <c r="I29" s="24">
        <f t="shared" si="5"/>
        <v>11468000</v>
      </c>
      <c r="J29" s="24">
        <f t="shared" si="5"/>
        <v>11598000</v>
      </c>
      <c r="K29" s="24">
        <f t="shared" si="5"/>
        <v>11953000</v>
      </c>
      <c r="L29" s="24">
        <f t="shared" si="5"/>
        <v>12331000</v>
      </c>
      <c r="M29" s="24">
        <f t="shared" si="5"/>
        <v>12969000</v>
      </c>
      <c r="N29" s="24">
        <f t="shared" si="5"/>
        <v>12219000</v>
      </c>
      <c r="O29" s="24">
        <f t="shared" si="5"/>
        <v>11908000</v>
      </c>
    </row>
    <row r="30" spans="1:15" ht="17.25" customHeight="1" thickBot="1" x14ac:dyDescent="0.25">
      <c r="A30" s="15" t="s">
        <v>18</v>
      </c>
      <c r="B30" s="16"/>
      <c r="C30" s="16"/>
      <c r="D30" s="16"/>
      <c r="E30" s="16"/>
      <c r="F30" s="16"/>
      <c r="G30" s="16"/>
      <c r="H30" s="16"/>
      <c r="I30" s="16"/>
      <c r="J30" s="16"/>
      <c r="K30" s="16"/>
      <c r="L30" s="16"/>
      <c r="M30" s="16"/>
      <c r="N30" s="16"/>
      <c r="O30" s="16"/>
    </row>
    <row r="31" spans="1:15" ht="17.25" customHeight="1" x14ac:dyDescent="0.2">
      <c r="A31" s="36" t="s">
        <v>19</v>
      </c>
      <c r="B31" s="24">
        <f t="shared" ref="B31:O35" si="6">B105/B$67</f>
        <v>55359446.670000002</v>
      </c>
      <c r="C31" s="24">
        <f t="shared" si="6"/>
        <v>58364293.780000001</v>
      </c>
      <c r="D31" s="24">
        <f t="shared" si="6"/>
        <v>54954000</v>
      </c>
      <c r="E31" s="24">
        <f t="shared" si="6"/>
        <v>56825000</v>
      </c>
      <c r="F31" s="24">
        <f t="shared" si="6"/>
        <v>58205000</v>
      </c>
      <c r="G31" s="24">
        <f t="shared" si="6"/>
        <v>51309000</v>
      </c>
      <c r="H31" s="24">
        <f t="shared" si="6"/>
        <v>52849000</v>
      </c>
      <c r="I31" s="24">
        <f t="shared" si="6"/>
        <v>54484000</v>
      </c>
      <c r="J31" s="24">
        <f t="shared" si="6"/>
        <v>56066000</v>
      </c>
      <c r="K31" s="24">
        <f t="shared" si="6"/>
        <v>57748000</v>
      </c>
      <c r="L31" s="24">
        <f t="shared" si="6"/>
        <v>59479000</v>
      </c>
      <c r="M31" s="24">
        <f t="shared" si="6"/>
        <v>61321000</v>
      </c>
      <c r="N31" s="24">
        <f t="shared" si="6"/>
        <v>62915000</v>
      </c>
      <c r="O31" s="24">
        <f t="shared" si="6"/>
        <v>64612000</v>
      </c>
    </row>
    <row r="32" spans="1:15" ht="17.25" customHeight="1" x14ac:dyDescent="0.2">
      <c r="A32" s="37" t="s">
        <v>20</v>
      </c>
      <c r="B32" s="38">
        <f t="shared" si="6"/>
        <v>487183954.54000002</v>
      </c>
      <c r="C32" s="38">
        <f t="shared" si="6"/>
        <v>481732744.59999996</v>
      </c>
      <c r="D32" s="38">
        <f t="shared" si="6"/>
        <v>460295000</v>
      </c>
      <c r="E32" s="38">
        <f t="shared" si="6"/>
        <v>492407000</v>
      </c>
      <c r="F32" s="38">
        <f t="shared" si="6"/>
        <v>410692000</v>
      </c>
      <c r="G32" s="38">
        <f t="shared" si="6"/>
        <v>467524000</v>
      </c>
      <c r="H32" s="38">
        <f t="shared" si="6"/>
        <v>487434000</v>
      </c>
      <c r="I32" s="38">
        <f t="shared" si="6"/>
        <v>491560000</v>
      </c>
      <c r="J32" s="38">
        <f t="shared" si="6"/>
        <v>489833000</v>
      </c>
      <c r="K32" s="38">
        <f t="shared" si="6"/>
        <v>451576000</v>
      </c>
      <c r="L32" s="38">
        <f t="shared" si="6"/>
        <v>405839000</v>
      </c>
      <c r="M32" s="38">
        <f t="shared" si="6"/>
        <v>325121000</v>
      </c>
      <c r="N32" s="38">
        <f t="shared" si="6"/>
        <v>298621000</v>
      </c>
      <c r="O32" s="39">
        <f t="shared" si="6"/>
        <v>0</v>
      </c>
    </row>
    <row r="33" spans="1:15" ht="17.25" customHeight="1" x14ac:dyDescent="0.2">
      <c r="A33" s="37" t="s">
        <v>21</v>
      </c>
      <c r="B33" s="38">
        <f t="shared" si="6"/>
        <v>0</v>
      </c>
      <c r="C33" s="38">
        <f t="shared" si="6"/>
        <v>0</v>
      </c>
      <c r="D33" s="38">
        <f t="shared" si="6"/>
        <v>0</v>
      </c>
      <c r="E33" s="38">
        <f t="shared" si="6"/>
        <v>0</v>
      </c>
      <c r="F33" s="38">
        <f t="shared" si="6"/>
        <v>0</v>
      </c>
      <c r="G33" s="38">
        <f t="shared" si="6"/>
        <v>0</v>
      </c>
      <c r="H33" s="38">
        <f t="shared" si="6"/>
        <v>0</v>
      </c>
      <c r="I33" s="38">
        <f t="shared" si="6"/>
        <v>0</v>
      </c>
      <c r="J33" s="38">
        <f t="shared" si="6"/>
        <v>0</v>
      </c>
      <c r="K33" s="38">
        <f t="shared" si="6"/>
        <v>0</v>
      </c>
      <c r="L33" s="38">
        <f t="shared" si="6"/>
        <v>0</v>
      </c>
      <c r="M33" s="38">
        <f t="shared" si="6"/>
        <v>0</v>
      </c>
      <c r="N33" s="38">
        <f t="shared" si="6"/>
        <v>0</v>
      </c>
      <c r="O33" s="39">
        <f t="shared" si="6"/>
        <v>0</v>
      </c>
    </row>
    <row r="34" spans="1:15" ht="17.25" customHeight="1" x14ac:dyDescent="0.2">
      <c r="A34" s="37" t="s">
        <v>22</v>
      </c>
      <c r="B34" s="38">
        <f t="shared" si="6"/>
        <v>0</v>
      </c>
      <c r="C34" s="38">
        <f t="shared" si="6"/>
        <v>41232553.010000005</v>
      </c>
      <c r="D34" s="38">
        <f t="shared" si="6"/>
        <v>119439000</v>
      </c>
      <c r="E34" s="38">
        <f t="shared" si="6"/>
        <v>107491000</v>
      </c>
      <c r="F34" s="38">
        <f t="shared" si="6"/>
        <v>109936000</v>
      </c>
      <c r="G34" s="38">
        <f t="shared" si="6"/>
        <v>107113000</v>
      </c>
      <c r="H34" s="38">
        <f t="shared" si="6"/>
        <v>108677000</v>
      </c>
      <c r="I34" s="38">
        <f t="shared" si="6"/>
        <v>110606000</v>
      </c>
      <c r="J34" s="38">
        <f t="shared" si="6"/>
        <v>108628000</v>
      </c>
      <c r="K34" s="38">
        <f t="shared" si="6"/>
        <v>106769000</v>
      </c>
      <c r="L34" s="38">
        <f t="shared" si="6"/>
        <v>110235000</v>
      </c>
      <c r="M34" s="38">
        <f t="shared" si="6"/>
        <v>115978000</v>
      </c>
      <c r="N34" s="38">
        <f t="shared" si="6"/>
        <v>116073000</v>
      </c>
      <c r="O34" s="39">
        <f t="shared" si="6"/>
        <v>114851000</v>
      </c>
    </row>
    <row r="35" spans="1:15" ht="17.25" customHeight="1" thickBot="1" x14ac:dyDescent="0.25">
      <c r="A35" s="40" t="s">
        <v>23</v>
      </c>
      <c r="B35" s="41">
        <f t="shared" si="6"/>
        <v>0</v>
      </c>
      <c r="C35" s="41">
        <f t="shared" si="6"/>
        <v>0</v>
      </c>
      <c r="D35" s="41">
        <f t="shared" si="6"/>
        <v>0</v>
      </c>
      <c r="E35" s="41">
        <f t="shared" si="6"/>
        <v>0</v>
      </c>
      <c r="F35" s="41">
        <f t="shared" si="6"/>
        <v>0</v>
      </c>
      <c r="G35" s="41">
        <f t="shared" si="6"/>
        <v>0</v>
      </c>
      <c r="H35" s="41">
        <f t="shared" si="6"/>
        <v>0</v>
      </c>
      <c r="I35" s="41">
        <f t="shared" si="6"/>
        <v>0</v>
      </c>
      <c r="J35" s="41">
        <f t="shared" si="6"/>
        <v>0</v>
      </c>
      <c r="K35" s="41">
        <f t="shared" si="6"/>
        <v>0</v>
      </c>
      <c r="L35" s="41">
        <f t="shared" si="6"/>
        <v>0</v>
      </c>
      <c r="M35" s="41">
        <f t="shared" si="6"/>
        <v>0</v>
      </c>
      <c r="N35" s="41">
        <f t="shared" si="6"/>
        <v>0</v>
      </c>
      <c r="O35" s="41">
        <f t="shared" si="6"/>
        <v>0</v>
      </c>
    </row>
    <row r="36" spans="1:15" ht="17.25" customHeight="1" thickBot="1" x14ac:dyDescent="0.25">
      <c r="A36" s="42" t="s">
        <v>24</v>
      </c>
      <c r="B36" s="43"/>
      <c r="C36" s="43"/>
      <c r="D36" s="43"/>
      <c r="E36" s="43"/>
      <c r="F36" s="43"/>
      <c r="G36" s="43"/>
      <c r="H36" s="43"/>
      <c r="I36" s="43"/>
      <c r="J36" s="43"/>
      <c r="K36" s="43"/>
      <c r="L36" s="43"/>
      <c r="M36" s="43"/>
      <c r="N36" s="43"/>
      <c r="O36" s="44"/>
    </row>
    <row r="37" spans="1:15" ht="17.25" customHeight="1" thickBot="1" x14ac:dyDescent="0.25">
      <c r="A37" s="45" t="s">
        <v>25</v>
      </c>
      <c r="B37" s="46"/>
      <c r="C37" s="46"/>
      <c r="D37" s="46"/>
      <c r="E37" s="46"/>
      <c r="F37" s="46"/>
      <c r="G37" s="46"/>
      <c r="H37" s="46"/>
      <c r="I37" s="46"/>
      <c r="J37" s="46"/>
      <c r="K37" s="46"/>
      <c r="L37" s="46"/>
      <c r="M37" s="46"/>
      <c r="N37" s="46"/>
      <c r="O37" s="46"/>
    </row>
    <row r="38" spans="1:15" ht="17.25" customHeight="1" x14ac:dyDescent="0.2">
      <c r="A38" s="47" t="s">
        <v>26</v>
      </c>
      <c r="B38" s="24">
        <f t="shared" ref="B38:O40" si="7">B112/B$67</f>
        <v>187434948.71000001</v>
      </c>
      <c r="C38" s="24">
        <f t="shared" si="7"/>
        <v>253519778.32133999</v>
      </c>
      <c r="D38" s="24">
        <f t="shared" si="7"/>
        <v>307139000</v>
      </c>
      <c r="E38" s="24">
        <f t="shared" si="7"/>
        <v>353025000</v>
      </c>
      <c r="F38" s="24">
        <f t="shared" si="7"/>
        <v>482391000</v>
      </c>
      <c r="G38" s="24">
        <f t="shared" si="7"/>
        <v>539387000</v>
      </c>
      <c r="H38" s="24">
        <f t="shared" si="7"/>
        <v>569721000</v>
      </c>
      <c r="I38" s="24">
        <f t="shared" si="7"/>
        <v>589399000</v>
      </c>
      <c r="J38" s="24">
        <f t="shared" si="7"/>
        <v>610123000</v>
      </c>
      <c r="K38" s="24">
        <f t="shared" si="7"/>
        <v>638658000</v>
      </c>
      <c r="L38" s="24">
        <f t="shared" si="7"/>
        <v>666035000</v>
      </c>
      <c r="M38" s="24">
        <f t="shared" si="7"/>
        <v>701121000</v>
      </c>
      <c r="N38" s="24">
        <f t="shared" si="7"/>
        <v>700416000</v>
      </c>
      <c r="O38" s="24">
        <f t="shared" si="7"/>
        <v>710709000</v>
      </c>
    </row>
    <row r="39" spans="1:15" ht="17.25" customHeight="1" thickBot="1" x14ac:dyDescent="0.25">
      <c r="A39" s="48" t="s">
        <v>27</v>
      </c>
      <c r="B39" s="26">
        <f t="shared" si="7"/>
        <v>56266379.989999995</v>
      </c>
      <c r="C39" s="26">
        <f t="shared" si="7"/>
        <v>28132332.158660006</v>
      </c>
      <c r="D39" s="26">
        <f t="shared" si="7"/>
        <v>64031000</v>
      </c>
      <c r="E39" s="26">
        <f t="shared" si="7"/>
        <v>49979000</v>
      </c>
      <c r="F39" s="26">
        <f t="shared" si="7"/>
        <v>52177000</v>
      </c>
      <c r="G39" s="26">
        <f t="shared" si="7"/>
        <v>51289000</v>
      </c>
      <c r="H39" s="26">
        <f t="shared" si="7"/>
        <v>50097000</v>
      </c>
      <c r="I39" s="26">
        <f t="shared" si="7"/>
        <v>50360000</v>
      </c>
      <c r="J39" s="26">
        <f t="shared" si="7"/>
        <v>21438000</v>
      </c>
      <c r="K39" s="26">
        <f t="shared" si="7"/>
        <v>19569000</v>
      </c>
      <c r="L39" s="26">
        <f t="shared" si="7"/>
        <v>19846000</v>
      </c>
      <c r="M39" s="26">
        <f t="shared" si="7"/>
        <v>19331000</v>
      </c>
      <c r="N39" s="26">
        <f t="shared" si="7"/>
        <v>23915000</v>
      </c>
      <c r="O39" s="26">
        <f t="shared" si="7"/>
        <v>21991000</v>
      </c>
    </row>
    <row r="40" spans="1:15" ht="17.25" customHeight="1" thickBot="1" x14ac:dyDescent="0.25">
      <c r="A40" s="49" t="s">
        <v>28</v>
      </c>
      <c r="B40" s="24">
        <f t="shared" si="7"/>
        <v>6387566.2000000002</v>
      </c>
      <c r="C40" s="24">
        <f t="shared" si="7"/>
        <v>27532747.359999999</v>
      </c>
      <c r="D40" s="24">
        <f t="shared" si="7"/>
        <v>0</v>
      </c>
      <c r="E40" s="24">
        <f t="shared" si="7"/>
        <v>0</v>
      </c>
      <c r="F40" s="24">
        <f t="shared" si="7"/>
        <v>0</v>
      </c>
      <c r="G40" s="24">
        <f t="shared" si="7"/>
        <v>0</v>
      </c>
      <c r="H40" s="24">
        <f t="shared" si="7"/>
        <v>0</v>
      </c>
      <c r="I40" s="24">
        <f t="shared" si="7"/>
        <v>0</v>
      </c>
      <c r="J40" s="24">
        <f t="shared" si="7"/>
        <v>0</v>
      </c>
      <c r="K40" s="24">
        <f t="shared" si="7"/>
        <v>0</v>
      </c>
      <c r="L40" s="24">
        <f t="shared" si="7"/>
        <v>0</v>
      </c>
      <c r="M40" s="24">
        <f t="shared" si="7"/>
        <v>0</v>
      </c>
      <c r="N40" s="24">
        <f t="shared" si="7"/>
        <v>0</v>
      </c>
      <c r="O40" s="24">
        <f t="shared" si="7"/>
        <v>0</v>
      </c>
    </row>
    <row r="41" spans="1:15" s="22" customFormat="1" ht="16.5" customHeight="1" thickBot="1" x14ac:dyDescent="0.25">
      <c r="A41" s="50" t="s">
        <v>29</v>
      </c>
      <c r="B41" s="16"/>
      <c r="C41" s="16"/>
      <c r="D41" s="16"/>
      <c r="E41" s="16"/>
      <c r="F41" s="16"/>
      <c r="G41" s="16"/>
      <c r="H41" s="16"/>
      <c r="I41" s="16"/>
      <c r="J41" s="16"/>
      <c r="K41" s="16"/>
      <c r="L41" s="16"/>
      <c r="M41" s="16"/>
      <c r="N41" s="16"/>
      <c r="O41" s="16"/>
    </row>
    <row r="42" spans="1:15" s="22" customFormat="1" ht="16.5" customHeight="1" x14ac:dyDescent="0.2">
      <c r="A42" s="51" t="s">
        <v>30</v>
      </c>
      <c r="B42" s="24">
        <f t="shared" ref="B42:O43" si="8">B116/B$67</f>
        <v>47008500</v>
      </c>
      <c r="C42" s="24">
        <f t="shared" si="8"/>
        <v>50616400</v>
      </c>
      <c r="D42" s="24">
        <f t="shared" si="8"/>
        <v>50921000</v>
      </c>
      <c r="E42" s="24">
        <f t="shared" si="8"/>
        <v>50989800</v>
      </c>
      <c r="F42" s="24">
        <f t="shared" si="8"/>
        <v>52743400</v>
      </c>
      <c r="G42" s="24">
        <f t="shared" si="8"/>
        <v>59319500</v>
      </c>
      <c r="H42" s="24">
        <f t="shared" si="8"/>
        <v>60532800</v>
      </c>
      <c r="I42" s="24">
        <f t="shared" si="8"/>
        <v>63207699.999999993</v>
      </c>
      <c r="J42" s="24">
        <f t="shared" si="8"/>
        <v>63143100</v>
      </c>
      <c r="K42" s="24">
        <f t="shared" si="8"/>
        <v>66299499.999999993</v>
      </c>
      <c r="L42" s="24">
        <f t="shared" si="8"/>
        <v>80398600</v>
      </c>
      <c r="M42" s="24">
        <f t="shared" si="8"/>
        <v>83570100.000000015</v>
      </c>
      <c r="N42" s="24">
        <f t="shared" si="8"/>
        <v>85659352.500000015</v>
      </c>
      <c r="O42" s="24">
        <f t="shared" si="8"/>
        <v>87800836.312500015</v>
      </c>
    </row>
    <row r="43" spans="1:15" s="22" customFormat="1" ht="16.5" customHeight="1" x14ac:dyDescent="0.2">
      <c r="A43" s="52" t="s">
        <v>31</v>
      </c>
      <c r="B43" s="53">
        <f t="shared" si="8"/>
        <v>90538014.150000006</v>
      </c>
      <c r="C43" s="53">
        <f t="shared" si="8"/>
        <v>96306449.730000019</v>
      </c>
      <c r="D43" s="53">
        <f t="shared" si="8"/>
        <v>93382000</v>
      </c>
      <c r="E43" s="53">
        <f t="shared" si="8"/>
        <v>99078000</v>
      </c>
      <c r="F43" s="53">
        <f t="shared" si="8"/>
        <v>96293000</v>
      </c>
      <c r="G43" s="53">
        <f t="shared" si="8"/>
        <v>97978000</v>
      </c>
      <c r="H43" s="53">
        <f t="shared" si="8"/>
        <v>93532000</v>
      </c>
      <c r="I43" s="53">
        <f t="shared" si="8"/>
        <v>99728000</v>
      </c>
      <c r="J43" s="53">
        <f t="shared" si="8"/>
        <v>101967000</v>
      </c>
      <c r="K43" s="53">
        <f t="shared" si="8"/>
        <v>87284000</v>
      </c>
      <c r="L43" s="53">
        <f t="shared" si="8"/>
        <v>88379000</v>
      </c>
      <c r="M43" s="53">
        <f t="shared" si="8"/>
        <v>44818000</v>
      </c>
      <c r="N43" s="53">
        <f t="shared" si="8"/>
        <v>44939000</v>
      </c>
      <c r="O43" s="53">
        <f t="shared" si="8"/>
        <v>45126000</v>
      </c>
    </row>
    <row r="44" spans="1:15" s="22" customFormat="1" ht="16.5" customHeight="1" thickBot="1" x14ac:dyDescent="0.25">
      <c r="A44" s="54" t="s">
        <v>32</v>
      </c>
      <c r="B44" s="55"/>
      <c r="C44" s="55"/>
      <c r="D44" s="55"/>
      <c r="E44" s="55"/>
      <c r="F44" s="55"/>
      <c r="G44" s="55"/>
      <c r="H44" s="55"/>
      <c r="I44" s="55"/>
      <c r="J44" s="55"/>
      <c r="K44" s="55"/>
      <c r="L44" s="55"/>
      <c r="M44" s="55"/>
      <c r="N44" s="55"/>
      <c r="O44" s="55"/>
    </row>
    <row r="45" spans="1:15" ht="18.75" customHeight="1" thickBot="1" x14ac:dyDescent="0.25">
      <c r="A45" s="56" t="s">
        <v>33</v>
      </c>
      <c r="B45" s="57">
        <f t="shared" ref="B45:O47" si="9">B119/B$67</f>
        <v>553653100</v>
      </c>
      <c r="C45" s="57">
        <f t="shared" si="9"/>
        <v>573716000</v>
      </c>
      <c r="D45" s="57">
        <f t="shared" si="9"/>
        <v>622554100</v>
      </c>
      <c r="E45" s="57">
        <f t="shared" si="9"/>
        <v>676495900</v>
      </c>
      <c r="F45" s="57">
        <f t="shared" si="9"/>
        <v>691571400</v>
      </c>
      <c r="G45" s="57">
        <f t="shared" si="9"/>
        <v>702764000</v>
      </c>
      <c r="H45" s="57">
        <f t="shared" si="9"/>
        <v>722796900</v>
      </c>
      <c r="I45" s="57">
        <f t="shared" si="9"/>
        <v>756642200</v>
      </c>
      <c r="J45" s="57">
        <f t="shared" si="9"/>
        <v>771009600</v>
      </c>
      <c r="K45" s="57">
        <f t="shared" si="9"/>
        <v>793129000</v>
      </c>
      <c r="L45" s="57">
        <f t="shared" si="9"/>
        <v>833114200</v>
      </c>
      <c r="M45" s="57">
        <f t="shared" si="9"/>
        <v>938862000</v>
      </c>
      <c r="N45" s="57">
        <f t="shared" si="9"/>
        <v>962333549.99999988</v>
      </c>
      <c r="O45" s="57">
        <f t="shared" si="9"/>
        <v>986391888.74999976</v>
      </c>
    </row>
    <row r="46" spans="1:15" s="22" customFormat="1" ht="17.25" customHeight="1" thickBot="1" x14ac:dyDescent="0.25">
      <c r="A46" s="56" t="s">
        <v>34</v>
      </c>
      <c r="B46" s="57">
        <f t="shared" si="9"/>
        <v>0</v>
      </c>
      <c r="C46" s="57">
        <f t="shared" si="9"/>
        <v>0</v>
      </c>
      <c r="D46" s="57">
        <f t="shared" si="9"/>
        <v>0</v>
      </c>
      <c r="E46" s="57">
        <f t="shared" si="9"/>
        <v>0</v>
      </c>
      <c r="F46" s="57">
        <f t="shared" si="9"/>
        <v>0</v>
      </c>
      <c r="G46" s="57">
        <f t="shared" si="9"/>
        <v>0</v>
      </c>
      <c r="H46" s="57">
        <f t="shared" si="9"/>
        <v>0</v>
      </c>
      <c r="I46" s="57">
        <f t="shared" si="9"/>
        <v>0</v>
      </c>
      <c r="J46" s="57">
        <f t="shared" si="9"/>
        <v>0</v>
      </c>
      <c r="K46" s="57">
        <f t="shared" si="9"/>
        <v>0</v>
      </c>
      <c r="L46" s="57">
        <f t="shared" si="9"/>
        <v>0</v>
      </c>
      <c r="M46" s="57">
        <f t="shared" si="9"/>
        <v>0</v>
      </c>
      <c r="N46" s="57">
        <f t="shared" si="9"/>
        <v>0</v>
      </c>
      <c r="O46" s="57">
        <f t="shared" si="9"/>
        <v>0</v>
      </c>
    </row>
    <row r="47" spans="1:15" s="22" customFormat="1" ht="17.25" customHeight="1" thickBot="1" x14ac:dyDescent="0.25">
      <c r="A47" s="56" t="s">
        <v>35</v>
      </c>
      <c r="B47" s="57">
        <f t="shared" si="9"/>
        <v>0</v>
      </c>
      <c r="C47" s="57">
        <f t="shared" si="9"/>
        <v>0</v>
      </c>
      <c r="D47" s="57">
        <f t="shared" si="9"/>
        <v>0</v>
      </c>
      <c r="E47" s="57">
        <f t="shared" si="9"/>
        <v>0</v>
      </c>
      <c r="F47" s="57">
        <f t="shared" si="9"/>
        <v>0</v>
      </c>
      <c r="G47" s="57">
        <f t="shared" si="9"/>
        <v>0</v>
      </c>
      <c r="H47" s="57">
        <f t="shared" si="9"/>
        <v>0</v>
      </c>
      <c r="I47" s="57">
        <f t="shared" si="9"/>
        <v>0</v>
      </c>
      <c r="J47" s="57">
        <f t="shared" si="9"/>
        <v>0</v>
      </c>
      <c r="K47" s="57">
        <f t="shared" si="9"/>
        <v>0</v>
      </c>
      <c r="L47" s="57">
        <f t="shared" si="9"/>
        <v>0</v>
      </c>
      <c r="M47" s="57">
        <f t="shared" si="9"/>
        <v>0</v>
      </c>
      <c r="N47" s="57">
        <f t="shared" si="9"/>
        <v>0</v>
      </c>
      <c r="O47" s="57">
        <f t="shared" si="9"/>
        <v>0</v>
      </c>
    </row>
    <row r="48" spans="1:15" s="22" customFormat="1" ht="17.25" customHeight="1" thickBot="1" x14ac:dyDescent="0.25">
      <c r="A48" s="58" t="s">
        <v>36</v>
      </c>
      <c r="B48" s="16"/>
      <c r="C48" s="16"/>
      <c r="D48" s="16"/>
      <c r="E48" s="16"/>
      <c r="F48" s="16"/>
      <c r="G48" s="16"/>
      <c r="H48" s="16"/>
      <c r="I48" s="16"/>
      <c r="J48" s="16"/>
      <c r="K48" s="16"/>
      <c r="L48" s="16"/>
      <c r="M48" s="16"/>
      <c r="N48" s="16"/>
      <c r="O48" s="16"/>
    </row>
    <row r="49" spans="1:15" s="22" customFormat="1" ht="17.25" customHeight="1" x14ac:dyDescent="0.2">
      <c r="A49" s="59" t="s">
        <v>37</v>
      </c>
      <c r="B49" s="24">
        <f t="shared" ref="B49:O52" si="10">B123/B$67</f>
        <v>40058640</v>
      </c>
      <c r="C49" s="24">
        <f t="shared" si="10"/>
        <v>40058640</v>
      </c>
      <c r="D49" s="24">
        <f t="shared" si="10"/>
        <v>40058640</v>
      </c>
      <c r="E49" s="24">
        <f t="shared" si="10"/>
        <v>40058640</v>
      </c>
      <c r="F49" s="24">
        <f t="shared" si="10"/>
        <v>40058640</v>
      </c>
      <c r="G49" s="24">
        <f t="shared" si="10"/>
        <v>40058640</v>
      </c>
      <c r="H49" s="24">
        <f t="shared" si="10"/>
        <v>40058640</v>
      </c>
      <c r="I49" s="24">
        <f t="shared" si="10"/>
        <v>40058640</v>
      </c>
      <c r="J49" s="24">
        <f t="shared" si="10"/>
        <v>40058640</v>
      </c>
      <c r="K49" s="24">
        <f t="shared" si="10"/>
        <v>40058640</v>
      </c>
      <c r="L49" s="24">
        <f t="shared" si="10"/>
        <v>40058640</v>
      </c>
      <c r="M49" s="24">
        <f t="shared" si="10"/>
        <v>40058640</v>
      </c>
      <c r="N49" s="24">
        <f t="shared" si="10"/>
        <v>40058640</v>
      </c>
      <c r="O49" s="24">
        <f t="shared" si="10"/>
        <v>40058640</v>
      </c>
    </row>
    <row r="50" spans="1:15" ht="16.5" customHeight="1" x14ac:dyDescent="0.2">
      <c r="A50" s="36" t="s">
        <v>38</v>
      </c>
      <c r="B50" s="38">
        <f t="shared" si="10"/>
        <v>7850914.0566051062</v>
      </c>
      <c r="C50" s="38">
        <f t="shared" si="10"/>
        <v>14975576.007726125</v>
      </c>
      <c r="D50" s="38">
        <f t="shared" si="10"/>
        <v>23903464.233253282</v>
      </c>
      <c r="E50" s="38">
        <f t="shared" si="10"/>
        <v>37819950.669282377</v>
      </c>
      <c r="F50" s="38">
        <f t="shared" si="10"/>
        <v>54902874.694668598</v>
      </c>
      <c r="G50" s="38">
        <f t="shared" si="10"/>
        <v>73525257.786814079</v>
      </c>
      <c r="H50" s="38">
        <f t="shared" si="10"/>
        <v>91794250.470606431</v>
      </c>
      <c r="I50" s="38">
        <f t="shared" si="10"/>
        <v>108305316.70654295</v>
      </c>
      <c r="J50" s="38">
        <f t="shared" si="10"/>
        <v>124567756.63535011</v>
      </c>
      <c r="K50" s="38">
        <f t="shared" si="10"/>
        <v>140887518.68718046</v>
      </c>
      <c r="L50" s="38">
        <f t="shared" si="10"/>
        <v>157147308.54798856</v>
      </c>
      <c r="M50" s="38">
        <f t="shared" si="10"/>
        <v>173399013.78106037</v>
      </c>
      <c r="N50" s="38">
        <f t="shared" si="10"/>
        <v>173399013.78106037</v>
      </c>
      <c r="O50" s="39">
        <f t="shared" si="10"/>
        <v>173399013.78106037</v>
      </c>
    </row>
    <row r="51" spans="1:15" ht="17.25" customHeight="1" x14ac:dyDescent="0.2">
      <c r="A51" s="37" t="s">
        <v>39</v>
      </c>
      <c r="B51" s="38">
        <f t="shared" si="10"/>
        <v>7920389.9749388201</v>
      </c>
      <c r="C51" s="38">
        <f t="shared" si="10"/>
        <v>11513210.147249613</v>
      </c>
      <c r="D51" s="38">
        <f t="shared" si="10"/>
        <v>15197368.050172927</v>
      </c>
      <c r="E51" s="38">
        <f t="shared" si="10"/>
        <v>17997878.288079798</v>
      </c>
      <c r="F51" s="38">
        <f t="shared" si="10"/>
        <v>20176928.914256796</v>
      </c>
      <c r="G51" s="38">
        <f t="shared" si="10"/>
        <v>20474675.071219847</v>
      </c>
      <c r="H51" s="38">
        <f t="shared" si="10"/>
        <v>20755137.803209051</v>
      </c>
      <c r="I51" s="38">
        <f t="shared" si="10"/>
        <v>21042532.217013866</v>
      </c>
      <c r="J51" s="38">
        <f t="shared" si="10"/>
        <v>21298970.811934341</v>
      </c>
      <c r="K51" s="38">
        <f t="shared" si="10"/>
        <v>21574800.631731249</v>
      </c>
      <c r="L51" s="38">
        <f t="shared" si="10"/>
        <v>21498865.268515609</v>
      </c>
      <c r="M51" s="38">
        <f t="shared" si="10"/>
        <v>21405582.300767519</v>
      </c>
      <c r="N51" s="38">
        <f t="shared" si="10"/>
        <v>21307307.323365934</v>
      </c>
      <c r="O51" s="39">
        <f t="shared" si="10"/>
        <v>21164084.728152528</v>
      </c>
    </row>
    <row r="52" spans="1:15" ht="17.25" customHeight="1" thickBot="1" x14ac:dyDescent="0.25">
      <c r="A52" s="37" t="s">
        <v>40</v>
      </c>
      <c r="B52" s="60">
        <f t="shared" si="10"/>
        <v>983200.00000000012</v>
      </c>
      <c r="C52" s="60">
        <f t="shared" si="10"/>
        <v>935700.00000000012</v>
      </c>
      <c r="D52" s="60">
        <f t="shared" si="10"/>
        <v>1703700</v>
      </c>
      <c r="E52" s="60">
        <f t="shared" si="10"/>
        <v>1755000</v>
      </c>
      <c r="F52" s="60">
        <f t="shared" si="10"/>
        <v>1773800</v>
      </c>
      <c r="G52" s="60">
        <f t="shared" si="10"/>
        <v>1799400</v>
      </c>
      <c r="H52" s="60">
        <f t="shared" si="10"/>
        <v>1846400</v>
      </c>
      <c r="I52" s="60">
        <f t="shared" si="10"/>
        <v>1879900.0000000002</v>
      </c>
      <c r="J52" s="60">
        <f t="shared" si="10"/>
        <v>1920700</v>
      </c>
      <c r="K52" s="60">
        <f t="shared" si="10"/>
        <v>1959500</v>
      </c>
      <c r="L52" s="60">
        <f t="shared" si="10"/>
        <v>1970300</v>
      </c>
      <c r="M52" s="60">
        <f t="shared" si="10"/>
        <v>2313900.0000000005</v>
      </c>
      <c r="N52" s="60">
        <f t="shared" si="10"/>
        <v>2371747.5000000005</v>
      </c>
      <c r="O52" s="41">
        <f t="shared" si="10"/>
        <v>2431041.1875000005</v>
      </c>
    </row>
    <row r="53" spans="1:15" ht="17.25" customHeight="1" thickBot="1" x14ac:dyDescent="0.25">
      <c r="A53" s="58" t="s">
        <v>41</v>
      </c>
      <c r="B53" s="61"/>
      <c r="C53" s="61"/>
      <c r="D53" s="61"/>
      <c r="E53" s="61"/>
      <c r="F53" s="61"/>
      <c r="G53" s="61"/>
      <c r="H53" s="61"/>
      <c r="I53" s="61"/>
      <c r="J53" s="61"/>
      <c r="K53" s="61"/>
      <c r="L53" s="61"/>
      <c r="M53" s="61"/>
      <c r="N53" s="61"/>
      <c r="O53" s="61"/>
    </row>
    <row r="54" spans="1:15" s="22" customFormat="1" ht="18" customHeight="1" thickBot="1" x14ac:dyDescent="0.25">
      <c r="A54" s="56" t="s">
        <v>42</v>
      </c>
      <c r="B54" s="61"/>
      <c r="C54" s="61"/>
      <c r="D54" s="61"/>
      <c r="E54" s="61"/>
      <c r="F54" s="61"/>
      <c r="G54" s="61"/>
      <c r="H54" s="61"/>
      <c r="I54" s="61"/>
      <c r="J54" s="61"/>
      <c r="K54" s="61"/>
      <c r="L54" s="61"/>
      <c r="M54" s="61"/>
      <c r="N54" s="61"/>
      <c r="O54" s="61"/>
    </row>
    <row r="55" spans="1:15" ht="17.25" customHeight="1" thickBot="1" x14ac:dyDescent="0.25">
      <c r="A55" s="12" t="s">
        <v>43</v>
      </c>
      <c r="B55" s="13"/>
      <c r="C55" s="13"/>
      <c r="D55" s="13"/>
      <c r="E55" s="13"/>
      <c r="F55" s="13"/>
      <c r="G55" s="13"/>
      <c r="H55" s="13"/>
      <c r="I55" s="13"/>
      <c r="J55" s="13"/>
      <c r="K55" s="13"/>
      <c r="L55" s="13"/>
      <c r="M55" s="13"/>
      <c r="N55" s="13"/>
      <c r="O55" s="14"/>
    </row>
    <row r="56" spans="1:15" ht="16.5" customHeight="1" x14ac:dyDescent="0.2">
      <c r="A56" s="62" t="s">
        <v>44</v>
      </c>
      <c r="B56" s="63">
        <f t="shared" ref="B56:O59" si="11">B130/B$67</f>
        <v>543177700</v>
      </c>
      <c r="C56" s="63">
        <f t="shared" si="11"/>
        <v>608944400</v>
      </c>
      <c r="D56" s="63">
        <f t="shared" si="11"/>
        <v>528845900</v>
      </c>
      <c r="E56" s="63">
        <f t="shared" si="11"/>
        <v>339402800</v>
      </c>
      <c r="F56" s="63">
        <f t="shared" si="11"/>
        <v>250903900</v>
      </c>
      <c r="G56" s="63">
        <f t="shared" si="11"/>
        <v>393619800</v>
      </c>
      <c r="H56" s="63">
        <f t="shared" si="11"/>
        <v>556096300</v>
      </c>
      <c r="I56" s="63">
        <f t="shared" si="11"/>
        <v>393751099.99999994</v>
      </c>
      <c r="J56" s="63">
        <f t="shared" si="11"/>
        <v>395216500</v>
      </c>
      <c r="K56" s="63">
        <f t="shared" si="11"/>
        <v>918606200</v>
      </c>
      <c r="L56" s="63">
        <f t="shared" si="11"/>
        <v>322532600</v>
      </c>
      <c r="M56" s="63">
        <f t="shared" si="11"/>
        <v>252362600</v>
      </c>
      <c r="N56" s="63">
        <f t="shared" si="11"/>
        <v>258671664.99999997</v>
      </c>
      <c r="O56" s="63">
        <f t="shared" si="11"/>
        <v>265138456.62499994</v>
      </c>
    </row>
    <row r="57" spans="1:15" ht="17.25" customHeight="1" x14ac:dyDescent="0.2">
      <c r="A57" s="64" t="s">
        <v>45</v>
      </c>
      <c r="B57" s="65">
        <f t="shared" si="11"/>
        <v>75873300</v>
      </c>
      <c r="C57" s="65">
        <f t="shared" si="11"/>
        <v>130944699.99999999</v>
      </c>
      <c r="D57" s="65">
        <f t="shared" si="11"/>
        <v>250015500</v>
      </c>
      <c r="E57" s="65">
        <f t="shared" si="11"/>
        <v>484681900.00000006</v>
      </c>
      <c r="F57" s="65">
        <f t="shared" si="11"/>
        <v>459396800</v>
      </c>
      <c r="G57" s="65">
        <f t="shared" si="11"/>
        <v>286637799.99999994</v>
      </c>
      <c r="H57" s="65">
        <f t="shared" si="11"/>
        <v>220378300</v>
      </c>
      <c r="I57" s="65">
        <f t="shared" si="11"/>
        <v>436554000</v>
      </c>
      <c r="J57" s="65">
        <f t="shared" si="11"/>
        <v>402244100</v>
      </c>
      <c r="K57" s="65">
        <f t="shared" si="11"/>
        <v>467667400.00000006</v>
      </c>
      <c r="L57" s="65">
        <f t="shared" si="11"/>
        <v>341692400</v>
      </c>
      <c r="M57" s="65">
        <f t="shared" si="11"/>
        <v>355508800</v>
      </c>
      <c r="N57" s="65">
        <f t="shared" si="11"/>
        <v>364396519.99999994</v>
      </c>
      <c r="O57" s="65">
        <f t="shared" si="11"/>
        <v>373506432.99999988</v>
      </c>
    </row>
    <row r="58" spans="1:15" ht="17.25" customHeight="1" x14ac:dyDescent="0.2">
      <c r="A58" s="64" t="s">
        <v>46</v>
      </c>
      <c r="B58" s="65">
        <f t="shared" si="11"/>
        <v>421305800</v>
      </c>
      <c r="C58" s="65">
        <f t="shared" si="11"/>
        <v>456582200</v>
      </c>
      <c r="D58" s="65">
        <f t="shared" si="11"/>
        <v>551857100</v>
      </c>
      <c r="E58" s="65">
        <f t="shared" si="11"/>
        <v>751390000</v>
      </c>
      <c r="F58" s="65">
        <f t="shared" si="11"/>
        <v>866705800</v>
      </c>
      <c r="G58" s="65">
        <f t="shared" si="11"/>
        <v>841891600.00000012</v>
      </c>
      <c r="H58" s="65">
        <f t="shared" si="11"/>
        <v>803506800</v>
      </c>
      <c r="I58" s="65">
        <f t="shared" si="11"/>
        <v>809617100</v>
      </c>
      <c r="J58" s="65">
        <f t="shared" si="11"/>
        <v>793103100</v>
      </c>
      <c r="K58" s="65">
        <f t="shared" si="11"/>
        <v>725108100</v>
      </c>
      <c r="L58" s="65">
        <f t="shared" si="11"/>
        <v>775683300</v>
      </c>
      <c r="M58" s="65">
        <f t="shared" si="11"/>
        <v>867487300</v>
      </c>
      <c r="N58" s="65">
        <f t="shared" si="11"/>
        <v>889174482.49999988</v>
      </c>
      <c r="O58" s="65">
        <f t="shared" si="11"/>
        <v>911403844.56249976</v>
      </c>
    </row>
    <row r="59" spans="1:15" ht="17.25" customHeight="1" x14ac:dyDescent="0.2">
      <c r="A59" s="52" t="s">
        <v>47</v>
      </c>
      <c r="B59" s="53">
        <f t="shared" si="11"/>
        <v>18579400</v>
      </c>
      <c r="C59" s="53">
        <f t="shared" si="11"/>
        <v>17167800</v>
      </c>
      <c r="D59" s="53">
        <f t="shared" si="11"/>
        <v>14887799.999999998</v>
      </c>
      <c r="E59" s="53">
        <f t="shared" si="11"/>
        <v>16706299.999999998</v>
      </c>
      <c r="F59" s="53">
        <f t="shared" si="11"/>
        <v>13172900</v>
      </c>
      <c r="G59" s="53">
        <f t="shared" si="11"/>
        <v>12842700</v>
      </c>
      <c r="H59" s="53">
        <f t="shared" si="11"/>
        <v>12706200</v>
      </c>
      <c r="I59" s="53">
        <f t="shared" si="11"/>
        <v>13363700.000000002</v>
      </c>
      <c r="J59" s="53">
        <f t="shared" si="11"/>
        <v>13579300</v>
      </c>
      <c r="K59" s="53">
        <f t="shared" si="11"/>
        <v>10216400</v>
      </c>
      <c r="L59" s="53">
        <f t="shared" si="11"/>
        <v>8890200</v>
      </c>
      <c r="M59" s="53">
        <f t="shared" si="11"/>
        <v>9152600</v>
      </c>
      <c r="N59" s="53">
        <f t="shared" si="11"/>
        <v>9381415</v>
      </c>
      <c r="O59" s="53">
        <f t="shared" si="11"/>
        <v>9615950.375</v>
      </c>
    </row>
    <row r="60" spans="1:15" ht="17.25" customHeight="1" thickBot="1" x14ac:dyDescent="0.25">
      <c r="A60" s="66" t="s">
        <v>48</v>
      </c>
      <c r="B60" s="67"/>
      <c r="C60" s="67"/>
      <c r="D60" s="67"/>
      <c r="E60" s="67"/>
      <c r="F60" s="67"/>
      <c r="G60" s="67"/>
      <c r="H60" s="67"/>
      <c r="I60" s="67"/>
      <c r="J60" s="67"/>
      <c r="K60" s="67"/>
      <c r="L60" s="67"/>
      <c r="M60" s="67"/>
      <c r="N60" s="67"/>
      <c r="O60" s="67"/>
    </row>
    <row r="61" spans="1:15" ht="16.5" customHeight="1" thickBot="1" x14ac:dyDescent="0.25">
      <c r="A61" s="68" t="s">
        <v>49</v>
      </c>
      <c r="B61" s="69">
        <f t="shared" ref="B61:O63" si="12">B135/B$67</f>
        <v>426903186.27999997</v>
      </c>
      <c r="C61" s="69">
        <f t="shared" si="12"/>
        <v>451185556.05999994</v>
      </c>
      <c r="D61" s="69">
        <f t="shared" si="12"/>
        <v>430062016.42097217</v>
      </c>
      <c r="E61" s="69">
        <f t="shared" si="12"/>
        <v>432772680.25292909</v>
      </c>
      <c r="F61" s="69">
        <f t="shared" si="12"/>
        <v>475685176.66984653</v>
      </c>
      <c r="G61" s="69">
        <f t="shared" si="12"/>
        <v>547585342.10723281</v>
      </c>
      <c r="H61" s="69">
        <f t="shared" si="12"/>
        <v>629007405.65557921</v>
      </c>
      <c r="I61" s="69">
        <f t="shared" si="12"/>
        <v>684359891.90986657</v>
      </c>
      <c r="J61" s="69">
        <f t="shared" si="12"/>
        <v>740002348.49366379</v>
      </c>
      <c r="K61" s="69">
        <f t="shared" si="12"/>
        <v>797843527.23142838</v>
      </c>
      <c r="L61" s="69">
        <f t="shared" si="12"/>
        <v>850594415.08622837</v>
      </c>
      <c r="M61" s="69">
        <f t="shared" si="12"/>
        <v>886767886.14260721</v>
      </c>
      <c r="N61" s="69">
        <f t="shared" si="12"/>
        <v>927486096.05480015</v>
      </c>
      <c r="O61" s="69">
        <f t="shared" si="12"/>
        <v>971208041.66994905</v>
      </c>
    </row>
    <row r="62" spans="1:15" ht="16.5" customHeight="1" thickBot="1" x14ac:dyDescent="0.25">
      <c r="A62" s="68" t="s">
        <v>50</v>
      </c>
      <c r="B62" s="69">
        <f t="shared" si="12"/>
        <v>50717183.890931867</v>
      </c>
      <c r="C62" s="69">
        <f t="shared" si="12"/>
        <v>50279318.085104622</v>
      </c>
      <c r="D62" s="69">
        <f t="shared" si="12"/>
        <v>104330789.99098706</v>
      </c>
      <c r="E62" s="69">
        <f t="shared" si="12"/>
        <v>74999999.999999493</v>
      </c>
      <c r="F62" s="69">
        <f t="shared" si="12"/>
        <v>75000000.000000343</v>
      </c>
      <c r="G62" s="69">
        <f t="shared" si="12"/>
        <v>74987746.719922885</v>
      </c>
      <c r="H62" s="69">
        <f t="shared" si="12"/>
        <v>74942051.725022912</v>
      </c>
      <c r="I62" s="69">
        <f t="shared" si="12"/>
        <v>74943038.162016764</v>
      </c>
      <c r="J62" s="69">
        <f t="shared" si="12"/>
        <v>82347947.400955439</v>
      </c>
      <c r="K62" s="69">
        <f t="shared" si="12"/>
        <v>355154994.31690353</v>
      </c>
      <c r="L62" s="69">
        <f t="shared" si="12"/>
        <v>217877124.70533723</v>
      </c>
      <c r="M62" s="69">
        <f t="shared" si="12"/>
        <v>181568034.24203479</v>
      </c>
      <c r="N62" s="69">
        <f t="shared" si="12"/>
        <v>153942257.59937701</v>
      </c>
      <c r="O62" s="69">
        <f t="shared" si="12"/>
        <v>182979039.24699488</v>
      </c>
    </row>
    <row r="63" spans="1:15" ht="16.5" customHeight="1" thickBot="1" x14ac:dyDescent="0.25">
      <c r="A63" s="70" t="s">
        <v>51</v>
      </c>
      <c r="B63" s="69">
        <f t="shared" si="12"/>
        <v>246534364.19679999</v>
      </c>
      <c r="C63" s="69">
        <f t="shared" si="12"/>
        <v>253000242.16160002</v>
      </c>
      <c r="D63" s="69">
        <f t="shared" si="12"/>
        <v>265585657.99120003</v>
      </c>
      <c r="E63" s="69">
        <f t="shared" si="12"/>
        <v>280502984.42896229</v>
      </c>
      <c r="F63" s="69">
        <f t="shared" si="12"/>
        <v>289822920.91903627</v>
      </c>
      <c r="G63" s="69">
        <f t="shared" si="12"/>
        <v>299520312.22784317</v>
      </c>
      <c r="H63" s="69">
        <f t="shared" si="12"/>
        <v>313686383.82725561</v>
      </c>
      <c r="I63" s="69">
        <f t="shared" si="12"/>
        <v>326924114.04932213</v>
      </c>
      <c r="J63" s="69">
        <f t="shared" si="12"/>
        <v>344356567.89323676</v>
      </c>
      <c r="K63" s="69">
        <f t="shared" si="12"/>
        <v>360569239.51374769</v>
      </c>
      <c r="L63" s="69">
        <f t="shared" si="12"/>
        <v>392879590.24506336</v>
      </c>
      <c r="M63" s="69">
        <f t="shared" si="12"/>
        <v>397253795.6700657</v>
      </c>
      <c r="N63" s="69">
        <f t="shared" si="12"/>
        <v>408404858.92680687</v>
      </c>
      <c r="O63" s="69">
        <f t="shared" si="12"/>
        <v>423064089.61013418</v>
      </c>
    </row>
    <row r="64" spans="1:15" ht="12.75" thickBot="1" x14ac:dyDescent="0.25">
      <c r="A64" s="71"/>
      <c r="B64" s="72"/>
      <c r="C64" s="72"/>
      <c r="D64" s="72"/>
      <c r="E64" s="72"/>
      <c r="F64" s="72"/>
      <c r="G64" s="72"/>
      <c r="H64" s="72"/>
      <c r="I64" s="72"/>
      <c r="J64" s="72"/>
      <c r="K64" s="72"/>
      <c r="L64" s="72"/>
      <c r="M64" s="72"/>
      <c r="N64" s="72"/>
      <c r="O64" s="73"/>
    </row>
    <row r="65" spans="1:15" ht="12.75" thickBot="1" x14ac:dyDescent="0.25">
      <c r="A65" s="74" t="s">
        <v>52</v>
      </c>
      <c r="B65" s="75">
        <f t="shared" ref="B65:O65" si="13">B139/B$67</f>
        <v>3262054433.650001</v>
      </c>
      <c r="C65" s="75">
        <f t="shared" si="13"/>
        <v>3431856895.0700011</v>
      </c>
      <c r="D65" s="75">
        <f t="shared" si="13"/>
        <v>3595417436.8541908</v>
      </c>
      <c r="E65" s="75">
        <f t="shared" si="13"/>
        <v>3719262285.5615282</v>
      </c>
      <c r="F65" s="75">
        <f t="shared" si="13"/>
        <v>3831318774.298306</v>
      </c>
      <c r="G65" s="75">
        <f t="shared" si="13"/>
        <v>4027047204.8431258</v>
      </c>
      <c r="H65" s="75">
        <f t="shared" si="13"/>
        <v>4191156205.2035222</v>
      </c>
      <c r="I65" s="75">
        <f t="shared" si="13"/>
        <v>4401892608.0083418</v>
      </c>
      <c r="J65" s="75">
        <f t="shared" si="13"/>
        <v>4598288142.2528219</v>
      </c>
      <c r="K65" s="75">
        <f t="shared" si="13"/>
        <v>5003806575.983922</v>
      </c>
      <c r="L65" s="75">
        <f t="shared" si="13"/>
        <v>5047041897.8016176</v>
      </c>
      <c r="M65" s="75">
        <f t="shared" si="13"/>
        <v>5190103312.4939833</v>
      </c>
      <c r="N65" s="75">
        <f t="shared" si="13"/>
        <v>5375007420.7026205</v>
      </c>
      <c r="O65" s="75">
        <f t="shared" si="13"/>
        <v>5375830345.3584299</v>
      </c>
    </row>
    <row r="67" spans="1:15" hidden="1" x14ac:dyDescent="0.2">
      <c r="B67" s="76">
        <v>1</v>
      </c>
      <c r="C67" s="76">
        <v>1</v>
      </c>
      <c r="D67" s="76">
        <v>1</v>
      </c>
      <c r="E67" s="76">
        <v>1</v>
      </c>
      <c r="F67" s="76">
        <v>1</v>
      </c>
      <c r="G67" s="76">
        <v>1</v>
      </c>
      <c r="H67" s="76">
        <v>1</v>
      </c>
      <c r="I67" s="76">
        <v>1</v>
      </c>
      <c r="J67" s="76">
        <v>1</v>
      </c>
      <c r="K67" s="76">
        <v>1</v>
      </c>
      <c r="L67" s="76">
        <v>1</v>
      </c>
      <c r="M67" s="76">
        <v>1</v>
      </c>
      <c r="N67" s="76">
        <v>1</v>
      </c>
      <c r="O67" s="76">
        <v>1</v>
      </c>
    </row>
    <row r="68" spans="1:15" hidden="1" x14ac:dyDescent="0.2"/>
    <row r="69" spans="1:15" hidden="1" x14ac:dyDescent="0.2"/>
    <row r="70" spans="1:15" hidden="1" x14ac:dyDescent="0.2"/>
    <row r="71" spans="1:15" hidden="1" x14ac:dyDescent="0.2"/>
    <row r="72" spans="1:15" hidden="1" x14ac:dyDescent="0.2"/>
    <row r="73" spans="1:15" hidden="1" x14ac:dyDescent="0.2">
      <c r="A73" s="77" t="s">
        <v>53</v>
      </c>
    </row>
    <row r="74" spans="1:15" ht="12.75" hidden="1" thickBot="1" x14ac:dyDescent="0.25"/>
    <row r="75" spans="1:15" hidden="1" x14ac:dyDescent="0.2">
      <c r="A75" s="1" t="s">
        <v>0</v>
      </c>
      <c r="B75" s="2"/>
      <c r="C75" s="2"/>
      <c r="D75" s="2"/>
      <c r="E75" s="2"/>
      <c r="F75" s="2"/>
      <c r="G75" s="2"/>
      <c r="H75" s="2"/>
      <c r="I75" s="2"/>
      <c r="J75" s="2"/>
      <c r="K75" s="2"/>
      <c r="L75" s="2"/>
      <c r="M75" s="2"/>
      <c r="N75" s="2"/>
      <c r="O75" s="3"/>
    </row>
    <row r="76" spans="1:15" hidden="1" x14ac:dyDescent="0.2">
      <c r="A76" s="5" t="s">
        <v>1</v>
      </c>
      <c r="B76" s="6"/>
      <c r="C76" s="6"/>
      <c r="D76" s="6"/>
      <c r="E76" s="6"/>
      <c r="F76" s="6"/>
      <c r="G76" s="6"/>
      <c r="H76" s="6"/>
      <c r="I76" s="6"/>
      <c r="J76" s="6"/>
      <c r="K76" s="6"/>
      <c r="L76" s="6"/>
      <c r="M76" s="6"/>
      <c r="N76" s="6"/>
      <c r="O76" s="7"/>
    </row>
    <row r="77" spans="1:15" ht="12.75" hidden="1" thickBot="1" x14ac:dyDescent="0.25">
      <c r="A77" s="77" t="s">
        <v>53</v>
      </c>
      <c r="B77" s="8"/>
      <c r="C77" s="8"/>
      <c r="D77" s="8"/>
      <c r="E77" s="8"/>
      <c r="F77" s="8"/>
      <c r="G77" s="8"/>
      <c r="H77" s="8"/>
      <c r="I77" s="8"/>
      <c r="J77" s="8"/>
      <c r="K77" s="8"/>
      <c r="L77" s="8"/>
      <c r="M77" s="8"/>
      <c r="N77" s="8"/>
      <c r="O77" s="9"/>
    </row>
    <row r="78" spans="1:15" ht="21" hidden="1" customHeight="1" thickBot="1" x14ac:dyDescent="0.25">
      <c r="A78" s="10"/>
      <c r="B78" s="11">
        <v>2013</v>
      </c>
      <c r="C78" s="11">
        <v>2014</v>
      </c>
      <c r="D78" s="11">
        <v>2015</v>
      </c>
      <c r="E78" s="11">
        <v>2016</v>
      </c>
      <c r="F78" s="11">
        <v>2017</v>
      </c>
      <c r="G78" s="11">
        <v>2018</v>
      </c>
      <c r="H78" s="11">
        <v>2019</v>
      </c>
      <c r="I78" s="11">
        <v>2020</v>
      </c>
      <c r="J78" s="11">
        <v>2021</v>
      </c>
      <c r="K78" s="11">
        <v>2022</v>
      </c>
      <c r="L78" s="11">
        <v>2023</v>
      </c>
      <c r="M78" s="11">
        <v>2024</v>
      </c>
      <c r="N78" s="11">
        <v>2025</v>
      </c>
      <c r="O78" s="11">
        <v>2026</v>
      </c>
    </row>
    <row r="79" spans="1:15" ht="17.25" hidden="1" customHeight="1" thickBot="1" x14ac:dyDescent="0.25">
      <c r="A79" s="12" t="s">
        <v>3</v>
      </c>
      <c r="B79" s="13"/>
      <c r="C79" s="13"/>
      <c r="D79" s="13"/>
      <c r="E79" s="13"/>
      <c r="F79" s="13"/>
      <c r="G79" s="13"/>
      <c r="H79" s="13"/>
      <c r="I79" s="13"/>
      <c r="J79" s="13"/>
      <c r="K79" s="13"/>
      <c r="L79" s="13"/>
      <c r="M79" s="13"/>
      <c r="N79" s="13"/>
      <c r="O79" s="14"/>
    </row>
    <row r="80" spans="1:15" s="18" customFormat="1" ht="18" hidden="1" customHeight="1" thickBot="1" x14ac:dyDescent="0.25">
      <c r="A80" s="15" t="s">
        <v>4</v>
      </c>
      <c r="B80" s="16"/>
      <c r="C80" s="16"/>
      <c r="D80" s="16"/>
      <c r="E80" s="16"/>
      <c r="F80" s="16"/>
      <c r="G80" s="16"/>
      <c r="H80" s="16"/>
      <c r="I80" s="16"/>
      <c r="J80" s="16"/>
      <c r="K80" s="16"/>
      <c r="L80" s="16"/>
      <c r="M80" s="16"/>
      <c r="N80" s="16"/>
      <c r="O80" s="17"/>
    </row>
    <row r="81" spans="1:15" ht="18" hidden="1" customHeight="1" thickBot="1" x14ac:dyDescent="0.25">
      <c r="A81" s="19" t="s">
        <v>5</v>
      </c>
      <c r="B81" s="20"/>
      <c r="C81" s="20"/>
      <c r="D81" s="20"/>
      <c r="E81" s="20"/>
      <c r="F81" s="20"/>
      <c r="G81" s="20"/>
      <c r="H81" s="20"/>
      <c r="I81" s="20"/>
      <c r="J81" s="20"/>
      <c r="K81" s="20"/>
      <c r="L81" s="20"/>
      <c r="M81" s="20"/>
      <c r="N81" s="20"/>
      <c r="O81" s="21"/>
    </row>
    <row r="82" spans="1:15" s="22" customFormat="1" ht="18" hidden="1" customHeight="1" thickBot="1" x14ac:dyDescent="0.25">
      <c r="A82" s="78" t="s">
        <v>6</v>
      </c>
      <c r="B82" s="79"/>
      <c r="C82" s="79"/>
      <c r="D82" s="79"/>
      <c r="E82" s="79"/>
      <c r="F82" s="79"/>
      <c r="G82" s="79"/>
      <c r="H82" s="79"/>
      <c r="I82" s="79"/>
      <c r="J82" s="79"/>
      <c r="K82" s="79"/>
      <c r="L82" s="80"/>
      <c r="M82" s="80"/>
      <c r="N82" s="80"/>
      <c r="O82" s="81"/>
    </row>
    <row r="83" spans="1:15" s="22" customFormat="1" ht="18" hidden="1" customHeight="1" x14ac:dyDescent="0.2">
      <c r="A83" s="23" t="s">
        <v>7</v>
      </c>
      <c r="B83" s="24">
        <v>15990878.110000003</v>
      </c>
      <c r="C83" s="24">
        <v>15778919.42</v>
      </c>
      <c r="D83" s="24">
        <v>18184000</v>
      </c>
      <c r="E83" s="24">
        <v>18025000</v>
      </c>
      <c r="F83" s="24">
        <v>17950000</v>
      </c>
      <c r="G83" s="24">
        <v>17413000</v>
      </c>
      <c r="H83" s="24">
        <v>17809000</v>
      </c>
      <c r="I83" s="24">
        <v>18354000</v>
      </c>
      <c r="J83" s="24">
        <v>18853000</v>
      </c>
      <c r="K83" s="24">
        <v>19416000</v>
      </c>
      <c r="L83" s="24">
        <v>20015000</v>
      </c>
      <c r="M83" s="24">
        <v>20541000</v>
      </c>
      <c r="N83" s="24">
        <v>20984000</v>
      </c>
      <c r="O83" s="24">
        <v>21508000</v>
      </c>
    </row>
    <row r="84" spans="1:15" s="22" customFormat="1" ht="18" hidden="1" customHeight="1" thickBot="1" x14ac:dyDescent="0.25">
      <c r="A84" s="25" t="s">
        <v>8</v>
      </c>
      <c r="B84" s="26">
        <v>35707800</v>
      </c>
      <c r="C84" s="26">
        <v>36173800</v>
      </c>
      <c r="D84" s="26">
        <v>36956300</v>
      </c>
      <c r="E84" s="26">
        <v>38541800</v>
      </c>
      <c r="F84" s="26">
        <v>39650100</v>
      </c>
      <c r="G84" s="26">
        <v>39622600</v>
      </c>
      <c r="H84" s="26">
        <v>39615300</v>
      </c>
      <c r="I84" s="26">
        <v>39607400</v>
      </c>
      <c r="J84" s="26">
        <v>39599100</v>
      </c>
      <c r="K84" s="26">
        <v>39591300</v>
      </c>
      <c r="L84" s="26">
        <v>40174000</v>
      </c>
      <c r="M84" s="26">
        <v>40180100</v>
      </c>
      <c r="N84" s="26">
        <v>41184602.5</v>
      </c>
      <c r="O84" s="26">
        <v>42214217.5625</v>
      </c>
    </row>
    <row r="85" spans="1:15" ht="18" hidden="1" customHeight="1" thickBot="1" x14ac:dyDescent="0.25">
      <c r="A85" s="15" t="s">
        <v>9</v>
      </c>
      <c r="B85" s="16"/>
      <c r="C85" s="16"/>
      <c r="D85" s="16"/>
      <c r="E85" s="16"/>
      <c r="F85" s="16"/>
      <c r="G85" s="16"/>
      <c r="H85" s="16"/>
      <c r="I85" s="16"/>
      <c r="J85" s="16"/>
      <c r="K85" s="16"/>
      <c r="L85" s="16"/>
      <c r="M85" s="16"/>
      <c r="N85" s="16"/>
      <c r="O85" s="16"/>
    </row>
    <row r="86" spans="1:15" ht="18" hidden="1" customHeight="1" x14ac:dyDescent="0.2">
      <c r="A86" s="27" t="s">
        <v>7</v>
      </c>
      <c r="B86" s="28"/>
      <c r="C86" s="28"/>
      <c r="D86" s="28"/>
      <c r="E86" s="28"/>
      <c r="F86" s="28"/>
      <c r="G86" s="28"/>
      <c r="H86" s="28"/>
      <c r="I86" s="28"/>
      <c r="J86" s="28"/>
      <c r="K86" s="28"/>
      <c r="L86" s="28"/>
      <c r="M86" s="28"/>
      <c r="N86" s="28"/>
      <c r="O86" s="28"/>
    </row>
    <row r="87" spans="1:15" ht="18" hidden="1" customHeight="1" thickBot="1" x14ac:dyDescent="0.25">
      <c r="A87" s="29" t="s">
        <v>8</v>
      </c>
      <c r="B87" s="30"/>
      <c r="C87" s="30"/>
      <c r="D87" s="30"/>
      <c r="E87" s="30"/>
      <c r="F87" s="30"/>
      <c r="G87" s="30"/>
      <c r="H87" s="30"/>
      <c r="I87" s="30"/>
      <c r="J87" s="30"/>
      <c r="K87" s="30"/>
      <c r="L87" s="30"/>
      <c r="M87" s="30"/>
      <c r="N87" s="30"/>
      <c r="O87" s="30"/>
    </row>
    <row r="88" spans="1:15" ht="18" hidden="1" customHeight="1" thickBot="1" x14ac:dyDescent="0.25">
      <c r="A88" s="15" t="s">
        <v>10</v>
      </c>
      <c r="B88" s="16"/>
      <c r="C88" s="16"/>
      <c r="D88" s="16"/>
      <c r="E88" s="16"/>
      <c r="F88" s="16"/>
      <c r="G88" s="16"/>
      <c r="H88" s="16"/>
      <c r="I88" s="16"/>
      <c r="J88" s="16"/>
      <c r="K88" s="16"/>
      <c r="L88" s="16"/>
      <c r="M88" s="16"/>
      <c r="N88" s="16"/>
      <c r="O88" s="16"/>
    </row>
    <row r="89" spans="1:15" ht="18" hidden="1" customHeight="1" x14ac:dyDescent="0.2">
      <c r="A89" s="27" t="s">
        <v>7</v>
      </c>
      <c r="B89" s="31">
        <v>0</v>
      </c>
      <c r="C89" s="31">
        <v>0</v>
      </c>
      <c r="D89" s="31">
        <v>0</v>
      </c>
      <c r="E89" s="31">
        <v>0</v>
      </c>
      <c r="F89" s="31">
        <v>0</v>
      </c>
      <c r="G89" s="31">
        <v>0</v>
      </c>
      <c r="H89" s="31">
        <v>0</v>
      </c>
      <c r="I89" s="31">
        <v>0</v>
      </c>
      <c r="J89" s="31">
        <v>0</v>
      </c>
      <c r="K89" s="31">
        <v>0</v>
      </c>
      <c r="L89" s="31">
        <v>0</v>
      </c>
      <c r="M89" s="31">
        <v>0</v>
      </c>
      <c r="N89" s="31">
        <v>0</v>
      </c>
      <c r="O89" s="31">
        <v>0</v>
      </c>
    </row>
    <row r="90" spans="1:15" ht="18" hidden="1" customHeight="1" thickBot="1" x14ac:dyDescent="0.25">
      <c r="A90" s="29" t="s">
        <v>8</v>
      </c>
      <c r="B90" s="26">
        <v>16550600</v>
      </c>
      <c r="C90" s="26">
        <v>19395200</v>
      </c>
      <c r="D90" s="26">
        <v>18033800</v>
      </c>
      <c r="E90" s="26">
        <v>19716000</v>
      </c>
      <c r="F90" s="26">
        <v>18279100</v>
      </c>
      <c r="G90" s="26">
        <v>19991500.000000004</v>
      </c>
      <c r="H90" s="26">
        <v>23341200</v>
      </c>
      <c r="I90" s="26">
        <v>25645300</v>
      </c>
      <c r="J90" s="26">
        <v>21115700.000000004</v>
      </c>
      <c r="K90" s="26">
        <v>24665600</v>
      </c>
      <c r="L90" s="26">
        <v>22047000</v>
      </c>
      <c r="M90" s="26">
        <v>22967300</v>
      </c>
      <c r="N90" s="26">
        <v>23541482.499999996</v>
      </c>
      <c r="O90" s="26">
        <v>24130019.562499993</v>
      </c>
    </row>
    <row r="91" spans="1:15" ht="18" hidden="1" customHeight="1" thickBot="1" x14ac:dyDescent="0.25">
      <c r="A91" s="15" t="s">
        <v>11</v>
      </c>
      <c r="B91" s="16"/>
      <c r="C91" s="16"/>
      <c r="D91" s="16"/>
      <c r="E91" s="16"/>
      <c r="F91" s="16"/>
      <c r="G91" s="16"/>
      <c r="H91" s="16"/>
      <c r="I91" s="16"/>
      <c r="J91" s="16"/>
      <c r="K91" s="16"/>
      <c r="L91" s="16"/>
      <c r="M91" s="16"/>
      <c r="N91" s="16"/>
      <c r="O91" s="17"/>
    </row>
    <row r="92" spans="1:15" ht="18" hidden="1" customHeight="1" x14ac:dyDescent="0.2">
      <c r="A92" s="27" t="s">
        <v>7</v>
      </c>
      <c r="B92" s="24">
        <v>274752298.52000004</v>
      </c>
      <c r="C92" s="24">
        <v>250547917.25</v>
      </c>
      <c r="D92" s="24">
        <v>202707000</v>
      </c>
      <c r="E92" s="24">
        <v>177455000</v>
      </c>
      <c r="F92" s="24">
        <v>211187000</v>
      </c>
      <c r="G92" s="24">
        <v>198799000</v>
      </c>
      <c r="H92" s="24">
        <v>194770000</v>
      </c>
      <c r="I92" s="24">
        <v>197984000</v>
      </c>
      <c r="J92" s="24">
        <v>218519000</v>
      </c>
      <c r="K92" s="24">
        <v>244892000</v>
      </c>
      <c r="L92" s="24">
        <v>274625000</v>
      </c>
      <c r="M92" s="24">
        <v>303807000</v>
      </c>
      <c r="N92" s="24">
        <v>330771000</v>
      </c>
      <c r="O92" s="24">
        <v>502984000</v>
      </c>
    </row>
    <row r="93" spans="1:15" ht="18" hidden="1" customHeight="1" thickBot="1" x14ac:dyDescent="0.25">
      <c r="A93" s="29" t="s">
        <v>8</v>
      </c>
      <c r="B93" s="26">
        <v>117656500</v>
      </c>
      <c r="C93" s="26">
        <v>114136500</v>
      </c>
      <c r="D93" s="26">
        <v>111733900</v>
      </c>
      <c r="E93" s="26">
        <v>119969900</v>
      </c>
      <c r="F93" s="26">
        <v>122367200</v>
      </c>
      <c r="G93" s="26">
        <v>120024200</v>
      </c>
      <c r="H93" s="26">
        <v>123095300.00000001</v>
      </c>
      <c r="I93" s="26">
        <v>125171100.00000001</v>
      </c>
      <c r="J93" s="26">
        <v>133367899.99999999</v>
      </c>
      <c r="K93" s="26">
        <v>129486400</v>
      </c>
      <c r="L93" s="26">
        <v>124755099.99999999</v>
      </c>
      <c r="M93" s="26">
        <v>132123700.00000001</v>
      </c>
      <c r="N93" s="26">
        <v>135426792.5</v>
      </c>
      <c r="O93" s="26">
        <v>138812462.3125</v>
      </c>
    </row>
    <row r="94" spans="1:15" ht="18" hidden="1" customHeight="1" thickBot="1" x14ac:dyDescent="0.25">
      <c r="A94" s="32" t="s">
        <v>12</v>
      </c>
      <c r="B94" s="33">
        <v>3.9069583333333338</v>
      </c>
      <c r="C94" s="33">
        <v>4.680041666666666</v>
      </c>
      <c r="D94" s="33">
        <v>3.9390416666666668</v>
      </c>
      <c r="E94" s="33">
        <v>3.4281666666666664</v>
      </c>
      <c r="F94" s="33">
        <v>3.7455416666666665</v>
      </c>
      <c r="G94" s="33">
        <v>4.027916666666667</v>
      </c>
      <c r="H94" s="33">
        <v>4.2172083333333328</v>
      </c>
      <c r="I94" s="33">
        <v>4.3840833333333338</v>
      </c>
      <c r="J94" s="33">
        <v>4.5455000000000005</v>
      </c>
      <c r="K94" s="33">
        <v>4.7270000000000003</v>
      </c>
      <c r="L94" s="33">
        <v>4.887833333333333</v>
      </c>
      <c r="M94" s="33">
        <v>5.0364000000000004</v>
      </c>
      <c r="N94" s="33">
        <v>5.071496323041667</v>
      </c>
      <c r="O94" s="33">
        <v>5.0162515413000008</v>
      </c>
    </row>
    <row r="95" spans="1:15" ht="18" hidden="1" customHeight="1" thickBot="1" x14ac:dyDescent="0.25">
      <c r="A95" s="15" t="s">
        <v>13</v>
      </c>
      <c r="B95" s="16"/>
      <c r="C95" s="16"/>
      <c r="D95" s="16"/>
      <c r="E95" s="16"/>
      <c r="F95" s="16"/>
      <c r="G95" s="16"/>
      <c r="H95" s="16"/>
      <c r="I95" s="16"/>
      <c r="J95" s="16"/>
      <c r="K95" s="16"/>
      <c r="L95" s="16"/>
      <c r="M95" s="16"/>
      <c r="N95" s="16"/>
      <c r="O95" s="17"/>
    </row>
    <row r="96" spans="1:15" ht="18" hidden="1" customHeight="1" x14ac:dyDescent="0.2">
      <c r="A96" s="27" t="s">
        <v>7</v>
      </c>
      <c r="B96" s="24">
        <v>74751879.550000012</v>
      </c>
      <c r="C96" s="24">
        <v>74244103.960000008</v>
      </c>
      <c r="D96" s="24">
        <v>73582000</v>
      </c>
      <c r="E96" s="24">
        <v>77797000</v>
      </c>
      <c r="F96" s="24">
        <v>0</v>
      </c>
      <c r="G96" s="24">
        <v>0</v>
      </c>
      <c r="H96" s="24">
        <v>0</v>
      </c>
      <c r="I96" s="24">
        <v>0</v>
      </c>
      <c r="J96" s="24">
        <v>0</v>
      </c>
      <c r="K96" s="24">
        <v>0</v>
      </c>
      <c r="L96" s="24">
        <v>0</v>
      </c>
      <c r="M96" s="24">
        <v>0</v>
      </c>
      <c r="N96" s="24">
        <v>0</v>
      </c>
      <c r="O96" s="24">
        <v>0</v>
      </c>
    </row>
    <row r="97" spans="1:15" ht="18" hidden="1" customHeight="1" thickBot="1" x14ac:dyDescent="0.25">
      <c r="A97" s="29" t="s">
        <v>8</v>
      </c>
      <c r="B97" s="26">
        <v>34156400.000000007</v>
      </c>
      <c r="C97" s="26">
        <v>39438700</v>
      </c>
      <c r="D97" s="26">
        <v>40894500</v>
      </c>
      <c r="E97" s="26">
        <v>41908200</v>
      </c>
      <c r="F97" s="26">
        <v>1754700.0000000002</v>
      </c>
      <c r="G97" s="26">
        <v>1787000</v>
      </c>
      <c r="H97" s="26">
        <v>1783300</v>
      </c>
      <c r="I97" s="26">
        <v>1783599.9999999998</v>
      </c>
      <c r="J97" s="26">
        <v>1781399.9999999998</v>
      </c>
      <c r="K97" s="26">
        <v>1787000</v>
      </c>
      <c r="L97" s="26">
        <v>1793200</v>
      </c>
      <c r="M97" s="26">
        <v>1804100</v>
      </c>
      <c r="N97" s="26">
        <v>1849202.4999999998</v>
      </c>
      <c r="O97" s="26">
        <v>1895432.5624999995</v>
      </c>
    </row>
    <row r="98" spans="1:15" ht="18" hidden="1" customHeight="1" thickBot="1" x14ac:dyDescent="0.25">
      <c r="A98" s="34" t="s">
        <v>14</v>
      </c>
      <c r="B98" s="33">
        <v>2.2063027361037899</v>
      </c>
      <c r="C98" s="33">
        <v>2.2079344419353091</v>
      </c>
      <c r="D98" s="33">
        <v>2.1390794260279549</v>
      </c>
      <c r="E98" s="33">
        <v>2.2334634939556097</v>
      </c>
      <c r="F98" s="33">
        <v>2.4236018876298262</v>
      </c>
      <c r="G98" s="33">
        <v>2.4689463229629562</v>
      </c>
      <c r="H98" s="33">
        <v>2.5245317097867752</v>
      </c>
      <c r="I98" s="33">
        <v>2.5722938042837376</v>
      </c>
      <c r="J98" s="33">
        <v>2.6954322640679877</v>
      </c>
      <c r="K98" s="33">
        <v>2.7082039316792925</v>
      </c>
      <c r="L98" s="33">
        <v>2.789450049629671</v>
      </c>
      <c r="M98" s="33">
        <v>2.8731335511185616</v>
      </c>
      <c r="N98" s="33">
        <v>2.9593275576521183</v>
      </c>
      <c r="O98" s="33">
        <v>3.0481073843816819</v>
      </c>
    </row>
    <row r="99" spans="1:15" ht="15.75" hidden="1" customHeight="1" thickBot="1" x14ac:dyDescent="0.25">
      <c r="A99" s="15" t="s">
        <v>15</v>
      </c>
      <c r="B99" s="16"/>
      <c r="C99" s="16"/>
      <c r="D99" s="16"/>
      <c r="E99" s="16"/>
      <c r="F99" s="16"/>
      <c r="G99" s="16"/>
      <c r="H99" s="16"/>
      <c r="I99" s="16"/>
      <c r="J99" s="16"/>
      <c r="K99" s="16"/>
      <c r="L99" s="16"/>
      <c r="M99" s="17"/>
      <c r="N99" s="17"/>
      <c r="O99" s="17"/>
    </row>
    <row r="100" spans="1:15" ht="15.75" hidden="1" customHeight="1" x14ac:dyDescent="0.2">
      <c r="A100" s="27" t="s">
        <v>7</v>
      </c>
      <c r="B100" s="24">
        <v>74567790.940000013</v>
      </c>
      <c r="C100" s="24">
        <v>68539454.239999995</v>
      </c>
      <c r="D100" s="24">
        <v>28357000</v>
      </c>
      <c r="E100" s="24">
        <v>28204000</v>
      </c>
      <c r="F100" s="24">
        <v>30719000</v>
      </c>
      <c r="G100" s="24">
        <v>30911000</v>
      </c>
      <c r="H100" s="24">
        <v>33283000</v>
      </c>
      <c r="I100" s="24">
        <v>33539000</v>
      </c>
      <c r="J100" s="24">
        <v>33609000</v>
      </c>
      <c r="K100" s="24">
        <v>17667000</v>
      </c>
      <c r="L100" s="24">
        <v>9584000</v>
      </c>
      <c r="M100" s="24">
        <v>9329000</v>
      </c>
      <c r="N100" s="24">
        <v>9074000</v>
      </c>
      <c r="O100" s="24">
        <v>8634000</v>
      </c>
    </row>
    <row r="101" spans="1:15" ht="15.75" hidden="1" customHeight="1" thickBot="1" x14ac:dyDescent="0.25">
      <c r="A101" s="29" t="s">
        <v>8</v>
      </c>
      <c r="B101" s="26">
        <v>26087800</v>
      </c>
      <c r="C101" s="26">
        <v>28328700</v>
      </c>
      <c r="D101" s="26">
        <v>22757800</v>
      </c>
      <c r="E101" s="26">
        <v>24876500</v>
      </c>
      <c r="F101" s="26">
        <v>36939900</v>
      </c>
      <c r="G101" s="26">
        <v>40501500</v>
      </c>
      <c r="H101" s="26">
        <v>42015500</v>
      </c>
      <c r="I101" s="26">
        <v>44081900</v>
      </c>
      <c r="J101" s="26">
        <v>44851800</v>
      </c>
      <c r="K101" s="26">
        <v>45293200</v>
      </c>
      <c r="L101" s="26">
        <v>45015000</v>
      </c>
      <c r="M101" s="26">
        <v>46855200</v>
      </c>
      <c r="N101" s="26">
        <v>48026579.999999993</v>
      </c>
      <c r="O101" s="26">
        <v>49227244.499999985</v>
      </c>
    </row>
    <row r="102" spans="1:15" ht="17.25" hidden="1" customHeight="1" thickBot="1" x14ac:dyDescent="0.25">
      <c r="A102" s="19" t="s">
        <v>16</v>
      </c>
      <c r="B102" s="20"/>
      <c r="C102" s="20"/>
      <c r="D102" s="20"/>
      <c r="E102" s="20"/>
      <c r="F102" s="20"/>
      <c r="G102" s="20"/>
      <c r="H102" s="20"/>
      <c r="I102" s="20"/>
      <c r="J102" s="20"/>
      <c r="K102" s="20"/>
      <c r="L102" s="20"/>
      <c r="M102" s="20"/>
      <c r="N102" s="20"/>
      <c r="O102" s="21"/>
    </row>
    <row r="103" spans="1:15" ht="17.25" hidden="1" customHeight="1" thickBot="1" x14ac:dyDescent="0.25">
      <c r="A103" s="35" t="s">
        <v>17</v>
      </c>
      <c r="B103" s="24">
        <v>18249728.750000004</v>
      </c>
      <c r="C103" s="24">
        <v>17899120.349999998</v>
      </c>
      <c r="D103" s="24">
        <v>12590000</v>
      </c>
      <c r="E103" s="24">
        <v>14390000</v>
      </c>
      <c r="F103" s="24">
        <v>15400000</v>
      </c>
      <c r="G103" s="24">
        <v>13484000</v>
      </c>
      <c r="H103" s="24">
        <v>11800000</v>
      </c>
      <c r="I103" s="24">
        <v>11468000</v>
      </c>
      <c r="J103" s="24">
        <v>11598000</v>
      </c>
      <c r="K103" s="24">
        <v>11953000</v>
      </c>
      <c r="L103" s="24">
        <v>12331000</v>
      </c>
      <c r="M103" s="24">
        <v>12969000</v>
      </c>
      <c r="N103" s="24">
        <v>12219000</v>
      </c>
      <c r="O103" s="24">
        <v>11908000</v>
      </c>
    </row>
    <row r="104" spans="1:15" ht="17.25" hidden="1" customHeight="1" thickBot="1" x14ac:dyDescent="0.25">
      <c r="A104" s="15" t="s">
        <v>18</v>
      </c>
      <c r="B104" s="16"/>
      <c r="C104" s="16"/>
      <c r="D104" s="16"/>
      <c r="E104" s="16"/>
      <c r="F104" s="16"/>
      <c r="G104" s="16"/>
      <c r="H104" s="16"/>
      <c r="I104" s="16"/>
      <c r="J104" s="16"/>
      <c r="K104" s="16"/>
      <c r="L104" s="16"/>
      <c r="M104" s="17"/>
      <c r="N104" s="17"/>
      <c r="O104" s="17"/>
    </row>
    <row r="105" spans="1:15" ht="17.25" hidden="1" customHeight="1" x14ac:dyDescent="0.2">
      <c r="A105" s="36" t="s">
        <v>19</v>
      </c>
      <c r="B105" s="24">
        <v>55359446.670000002</v>
      </c>
      <c r="C105" s="24">
        <v>58364293.780000001</v>
      </c>
      <c r="D105" s="24">
        <v>54954000</v>
      </c>
      <c r="E105" s="24">
        <v>56825000</v>
      </c>
      <c r="F105" s="24">
        <v>58205000</v>
      </c>
      <c r="G105" s="24">
        <v>51309000</v>
      </c>
      <c r="H105" s="24">
        <v>52849000</v>
      </c>
      <c r="I105" s="24">
        <v>54484000</v>
      </c>
      <c r="J105" s="24">
        <v>56066000</v>
      </c>
      <c r="K105" s="24">
        <v>57748000</v>
      </c>
      <c r="L105" s="24">
        <v>59479000</v>
      </c>
      <c r="M105" s="24">
        <v>61321000</v>
      </c>
      <c r="N105" s="24">
        <v>62915000</v>
      </c>
      <c r="O105" s="24">
        <v>64612000</v>
      </c>
    </row>
    <row r="106" spans="1:15" ht="17.25" hidden="1" customHeight="1" x14ac:dyDescent="0.2">
      <c r="A106" s="37" t="s">
        <v>20</v>
      </c>
      <c r="B106" s="38">
        <v>487183954.54000002</v>
      </c>
      <c r="C106" s="38">
        <v>481732744.59999996</v>
      </c>
      <c r="D106" s="38">
        <v>460295000</v>
      </c>
      <c r="E106" s="38">
        <v>492407000</v>
      </c>
      <c r="F106" s="38">
        <v>410692000</v>
      </c>
      <c r="G106" s="38">
        <v>467524000</v>
      </c>
      <c r="H106" s="38">
        <v>487434000</v>
      </c>
      <c r="I106" s="38">
        <v>491560000</v>
      </c>
      <c r="J106" s="38">
        <v>489833000</v>
      </c>
      <c r="K106" s="38">
        <v>451576000</v>
      </c>
      <c r="L106" s="38">
        <v>405839000</v>
      </c>
      <c r="M106" s="38">
        <v>325121000</v>
      </c>
      <c r="N106" s="38">
        <v>298621000</v>
      </c>
      <c r="O106" s="38">
        <v>0</v>
      </c>
    </row>
    <row r="107" spans="1:15" ht="17.25" hidden="1" customHeight="1" x14ac:dyDescent="0.2">
      <c r="A107" s="37" t="s">
        <v>21</v>
      </c>
      <c r="B107" s="38">
        <v>0</v>
      </c>
      <c r="C107" s="38">
        <v>0</v>
      </c>
      <c r="D107" s="38">
        <v>0</v>
      </c>
      <c r="E107" s="38">
        <v>0</v>
      </c>
      <c r="F107" s="38">
        <v>0</v>
      </c>
      <c r="G107" s="38">
        <v>0</v>
      </c>
      <c r="H107" s="38">
        <v>0</v>
      </c>
      <c r="I107" s="38">
        <v>0</v>
      </c>
      <c r="J107" s="38">
        <v>0</v>
      </c>
      <c r="K107" s="38">
        <v>0</v>
      </c>
      <c r="L107" s="38">
        <v>0</v>
      </c>
      <c r="M107" s="38">
        <v>0</v>
      </c>
      <c r="N107" s="38">
        <v>0</v>
      </c>
      <c r="O107" s="38">
        <v>0</v>
      </c>
    </row>
    <row r="108" spans="1:15" ht="17.25" hidden="1" customHeight="1" x14ac:dyDescent="0.2">
      <c r="A108" s="37" t="s">
        <v>22</v>
      </c>
      <c r="B108" s="38">
        <v>0</v>
      </c>
      <c r="C108" s="38">
        <v>41232553.010000005</v>
      </c>
      <c r="D108" s="38">
        <v>119439000</v>
      </c>
      <c r="E108" s="38">
        <v>107491000</v>
      </c>
      <c r="F108" s="38">
        <v>109936000</v>
      </c>
      <c r="G108" s="38">
        <v>107113000</v>
      </c>
      <c r="H108" s="38">
        <v>108677000</v>
      </c>
      <c r="I108" s="38">
        <v>110606000</v>
      </c>
      <c r="J108" s="38">
        <v>108628000</v>
      </c>
      <c r="K108" s="38">
        <v>106769000</v>
      </c>
      <c r="L108" s="38">
        <v>110235000</v>
      </c>
      <c r="M108" s="38">
        <v>115978000</v>
      </c>
      <c r="N108" s="38">
        <v>116073000</v>
      </c>
      <c r="O108" s="38">
        <v>114851000</v>
      </c>
    </row>
    <row r="109" spans="1:15" ht="17.25" hidden="1" customHeight="1" thickBot="1" x14ac:dyDescent="0.25">
      <c r="A109" s="40" t="s">
        <v>23</v>
      </c>
      <c r="B109" s="41">
        <v>0</v>
      </c>
      <c r="C109" s="41">
        <v>0</v>
      </c>
      <c r="D109" s="41">
        <v>0</v>
      </c>
      <c r="E109" s="41">
        <v>0</v>
      </c>
      <c r="F109" s="41">
        <v>0</v>
      </c>
      <c r="G109" s="41">
        <v>0</v>
      </c>
      <c r="H109" s="41">
        <v>0</v>
      </c>
      <c r="I109" s="41">
        <v>0</v>
      </c>
      <c r="J109" s="41">
        <v>0</v>
      </c>
      <c r="K109" s="41">
        <v>0</v>
      </c>
      <c r="L109" s="41">
        <v>0</v>
      </c>
      <c r="M109" s="41">
        <v>0</v>
      </c>
      <c r="N109" s="41">
        <v>0</v>
      </c>
      <c r="O109" s="41">
        <v>0</v>
      </c>
    </row>
    <row r="110" spans="1:15" ht="17.25" hidden="1" customHeight="1" thickBot="1" x14ac:dyDescent="0.25">
      <c r="A110" s="42" t="s">
        <v>24</v>
      </c>
      <c r="B110" s="43"/>
      <c r="C110" s="43"/>
      <c r="D110" s="43"/>
      <c r="E110" s="43"/>
      <c r="F110" s="43"/>
      <c r="G110" s="43"/>
      <c r="H110" s="43"/>
      <c r="I110" s="43"/>
      <c r="J110" s="43"/>
      <c r="K110" s="43"/>
      <c r="L110" s="43"/>
      <c r="M110" s="43"/>
      <c r="N110" s="43"/>
      <c r="O110" s="43"/>
    </row>
    <row r="111" spans="1:15" ht="17.25" hidden="1" customHeight="1" thickBot="1" x14ac:dyDescent="0.25">
      <c r="A111" s="45" t="s">
        <v>25</v>
      </c>
      <c r="B111" s="46"/>
      <c r="C111" s="46"/>
      <c r="D111" s="46"/>
      <c r="E111" s="46"/>
      <c r="F111" s="46"/>
      <c r="G111" s="46"/>
      <c r="H111" s="46"/>
      <c r="I111" s="46"/>
      <c r="J111" s="46"/>
      <c r="K111" s="46"/>
      <c r="L111" s="46"/>
      <c r="M111" s="82"/>
      <c r="N111" s="82"/>
      <c r="O111" s="82"/>
    </row>
    <row r="112" spans="1:15" ht="17.25" hidden="1" customHeight="1" x14ac:dyDescent="0.2">
      <c r="A112" s="47" t="s">
        <v>26</v>
      </c>
      <c r="B112" s="24">
        <v>187434948.71000001</v>
      </c>
      <c r="C112" s="24">
        <v>253519778.32133999</v>
      </c>
      <c r="D112" s="24">
        <v>307139000</v>
      </c>
      <c r="E112" s="24">
        <v>353025000</v>
      </c>
      <c r="F112" s="24">
        <v>482391000</v>
      </c>
      <c r="G112" s="24">
        <v>539387000</v>
      </c>
      <c r="H112" s="24">
        <v>569721000</v>
      </c>
      <c r="I112" s="24">
        <v>589399000</v>
      </c>
      <c r="J112" s="24">
        <v>610123000</v>
      </c>
      <c r="K112" s="24">
        <v>638658000</v>
      </c>
      <c r="L112" s="24">
        <v>666035000</v>
      </c>
      <c r="M112" s="24">
        <v>701121000</v>
      </c>
      <c r="N112" s="24">
        <v>700416000</v>
      </c>
      <c r="O112" s="24">
        <v>710709000</v>
      </c>
    </row>
    <row r="113" spans="1:15" ht="17.25" hidden="1" customHeight="1" thickBot="1" x14ac:dyDescent="0.25">
      <c r="A113" s="48" t="s">
        <v>27</v>
      </c>
      <c r="B113" s="26">
        <v>56266379.989999995</v>
      </c>
      <c r="C113" s="26">
        <v>28132332.158660006</v>
      </c>
      <c r="D113" s="26">
        <v>64031000</v>
      </c>
      <c r="E113" s="26">
        <v>49979000</v>
      </c>
      <c r="F113" s="26">
        <v>52177000</v>
      </c>
      <c r="G113" s="26">
        <v>51289000</v>
      </c>
      <c r="H113" s="26">
        <v>50097000</v>
      </c>
      <c r="I113" s="26">
        <v>50360000</v>
      </c>
      <c r="J113" s="26">
        <v>21438000</v>
      </c>
      <c r="K113" s="26">
        <v>19569000</v>
      </c>
      <c r="L113" s="26">
        <v>19846000</v>
      </c>
      <c r="M113" s="26">
        <v>19331000</v>
      </c>
      <c r="N113" s="26">
        <v>23915000</v>
      </c>
      <c r="O113" s="26">
        <v>21991000</v>
      </c>
    </row>
    <row r="114" spans="1:15" ht="17.25" hidden="1" customHeight="1" thickBot="1" x14ac:dyDescent="0.25">
      <c r="A114" s="49" t="s">
        <v>28</v>
      </c>
      <c r="B114" s="24">
        <v>6387566.2000000002</v>
      </c>
      <c r="C114" s="24">
        <v>27532747.359999999</v>
      </c>
      <c r="D114" s="24">
        <v>0</v>
      </c>
      <c r="E114" s="24">
        <v>0</v>
      </c>
      <c r="F114" s="24">
        <v>0</v>
      </c>
      <c r="G114" s="24">
        <v>0</v>
      </c>
      <c r="H114" s="24">
        <v>0</v>
      </c>
      <c r="I114" s="24">
        <v>0</v>
      </c>
      <c r="J114" s="24">
        <v>0</v>
      </c>
      <c r="K114" s="24">
        <v>0</v>
      </c>
      <c r="L114" s="24">
        <v>0</v>
      </c>
      <c r="M114" s="24">
        <v>0</v>
      </c>
      <c r="N114" s="24">
        <v>0</v>
      </c>
      <c r="O114" s="24">
        <v>0</v>
      </c>
    </row>
    <row r="115" spans="1:15" s="22" customFormat="1" ht="16.5" hidden="1" customHeight="1" thickBot="1" x14ac:dyDescent="0.25">
      <c r="A115" s="50" t="s">
        <v>29</v>
      </c>
      <c r="B115" s="16"/>
      <c r="C115" s="16"/>
      <c r="D115" s="16"/>
      <c r="E115" s="16"/>
      <c r="F115" s="16"/>
      <c r="G115" s="16"/>
      <c r="H115" s="16"/>
      <c r="I115" s="16"/>
      <c r="J115" s="16"/>
      <c r="K115" s="16"/>
      <c r="L115" s="16"/>
      <c r="M115" s="17"/>
      <c r="N115" s="17"/>
      <c r="O115" s="17"/>
    </row>
    <row r="116" spans="1:15" s="22" customFormat="1" ht="16.5" hidden="1" customHeight="1" x14ac:dyDescent="0.2">
      <c r="A116" s="51" t="s">
        <v>30</v>
      </c>
      <c r="B116" s="24">
        <v>47008500</v>
      </c>
      <c r="C116" s="24">
        <v>50616400</v>
      </c>
      <c r="D116" s="24">
        <v>50921000</v>
      </c>
      <c r="E116" s="24">
        <v>50989800</v>
      </c>
      <c r="F116" s="24">
        <v>52743400</v>
      </c>
      <c r="G116" s="24">
        <v>59319500</v>
      </c>
      <c r="H116" s="24">
        <v>60532800</v>
      </c>
      <c r="I116" s="24">
        <v>63207699.999999993</v>
      </c>
      <c r="J116" s="24">
        <v>63143100</v>
      </c>
      <c r="K116" s="24">
        <v>66299499.999999993</v>
      </c>
      <c r="L116" s="24">
        <v>80398600</v>
      </c>
      <c r="M116" s="24">
        <v>83570100.000000015</v>
      </c>
      <c r="N116" s="24">
        <v>85659352.500000015</v>
      </c>
      <c r="O116" s="24">
        <v>87800836.312500015</v>
      </c>
    </row>
    <row r="117" spans="1:15" s="22" customFormat="1" ht="16.5" hidden="1" customHeight="1" x14ac:dyDescent="0.2">
      <c r="A117" s="52" t="s">
        <v>31</v>
      </c>
      <c r="B117" s="53">
        <v>90538014.150000006</v>
      </c>
      <c r="C117" s="53">
        <v>96306449.730000019</v>
      </c>
      <c r="D117" s="53">
        <v>93382000</v>
      </c>
      <c r="E117" s="53">
        <v>99078000</v>
      </c>
      <c r="F117" s="53">
        <v>96293000</v>
      </c>
      <c r="G117" s="53">
        <v>97978000</v>
      </c>
      <c r="H117" s="53">
        <v>93532000</v>
      </c>
      <c r="I117" s="53">
        <v>99728000</v>
      </c>
      <c r="J117" s="53">
        <v>101967000</v>
      </c>
      <c r="K117" s="53">
        <v>87284000</v>
      </c>
      <c r="L117" s="53">
        <v>88379000</v>
      </c>
      <c r="M117" s="53">
        <v>44818000</v>
      </c>
      <c r="N117" s="53">
        <v>44939000</v>
      </c>
      <c r="O117" s="53">
        <v>45126000</v>
      </c>
    </row>
    <row r="118" spans="1:15" s="22" customFormat="1" ht="16.5" hidden="1" customHeight="1" thickBot="1" x14ac:dyDescent="0.25">
      <c r="A118" s="54" t="s">
        <v>32</v>
      </c>
      <c r="B118" s="55"/>
      <c r="C118" s="55"/>
      <c r="D118" s="55"/>
      <c r="E118" s="55"/>
      <c r="F118" s="55"/>
      <c r="G118" s="55"/>
      <c r="H118" s="55"/>
      <c r="I118" s="55"/>
      <c r="J118" s="55"/>
      <c r="K118" s="55"/>
      <c r="L118" s="55"/>
      <c r="M118" s="55"/>
      <c r="N118" s="55"/>
      <c r="O118" s="55"/>
    </row>
    <row r="119" spans="1:15" ht="18.75" hidden="1" customHeight="1" thickBot="1" x14ac:dyDescent="0.25">
      <c r="A119" s="56" t="s">
        <v>33</v>
      </c>
      <c r="B119" s="57">
        <v>553653100</v>
      </c>
      <c r="C119" s="57">
        <v>573716000</v>
      </c>
      <c r="D119" s="57">
        <v>622554100</v>
      </c>
      <c r="E119" s="57">
        <v>676495900</v>
      </c>
      <c r="F119" s="57">
        <v>691571400</v>
      </c>
      <c r="G119" s="57">
        <v>702764000</v>
      </c>
      <c r="H119" s="57">
        <v>722796900</v>
      </c>
      <c r="I119" s="57">
        <v>756642200</v>
      </c>
      <c r="J119" s="57">
        <v>771009600</v>
      </c>
      <c r="K119" s="57">
        <v>793129000</v>
      </c>
      <c r="L119" s="57">
        <v>833114200</v>
      </c>
      <c r="M119" s="57">
        <v>938862000</v>
      </c>
      <c r="N119" s="57">
        <v>962333549.99999988</v>
      </c>
      <c r="O119" s="57">
        <v>986391888.74999976</v>
      </c>
    </row>
    <row r="120" spans="1:15" s="22" customFormat="1" ht="17.25" hidden="1" customHeight="1" thickBot="1" x14ac:dyDescent="0.25">
      <c r="A120" s="56" t="s">
        <v>34</v>
      </c>
      <c r="B120" s="57"/>
      <c r="C120" s="57"/>
      <c r="D120" s="57"/>
      <c r="E120" s="57"/>
      <c r="F120" s="57"/>
      <c r="G120" s="57"/>
      <c r="H120" s="57"/>
      <c r="I120" s="57"/>
      <c r="J120" s="57"/>
      <c r="K120" s="57"/>
      <c r="L120" s="57"/>
      <c r="M120" s="57"/>
      <c r="N120" s="57"/>
      <c r="O120" s="57"/>
    </row>
    <row r="121" spans="1:15" s="22" customFormat="1" ht="17.25" hidden="1" customHeight="1" thickBot="1" x14ac:dyDescent="0.25">
      <c r="A121" s="56" t="s">
        <v>35</v>
      </c>
      <c r="B121" s="57"/>
      <c r="C121" s="57"/>
      <c r="D121" s="57"/>
      <c r="E121" s="57"/>
      <c r="F121" s="57"/>
      <c r="G121" s="57"/>
      <c r="H121" s="57"/>
      <c r="I121" s="57"/>
      <c r="J121" s="57"/>
      <c r="K121" s="57"/>
      <c r="L121" s="57"/>
      <c r="M121" s="57"/>
      <c r="N121" s="57"/>
      <c r="O121" s="57"/>
    </row>
    <row r="122" spans="1:15" s="22" customFormat="1" ht="17.25" hidden="1" customHeight="1" thickBot="1" x14ac:dyDescent="0.25">
      <c r="A122" s="58" t="s">
        <v>36</v>
      </c>
      <c r="B122" s="16"/>
      <c r="C122" s="16"/>
      <c r="D122" s="16"/>
      <c r="E122" s="16"/>
      <c r="F122" s="16"/>
      <c r="G122" s="16"/>
      <c r="H122" s="16"/>
      <c r="I122" s="16"/>
      <c r="J122" s="16"/>
      <c r="K122" s="16"/>
      <c r="L122" s="16"/>
      <c r="M122" s="17"/>
      <c r="N122" s="17"/>
      <c r="O122" s="17"/>
    </row>
    <row r="123" spans="1:15" s="22" customFormat="1" ht="17.25" hidden="1" customHeight="1" x14ac:dyDescent="0.2">
      <c r="A123" s="59" t="s">
        <v>37</v>
      </c>
      <c r="B123" s="24">
        <v>40058640</v>
      </c>
      <c r="C123" s="24">
        <v>40058640</v>
      </c>
      <c r="D123" s="24">
        <v>40058640</v>
      </c>
      <c r="E123" s="24">
        <v>40058640</v>
      </c>
      <c r="F123" s="24">
        <v>40058640</v>
      </c>
      <c r="G123" s="24">
        <v>40058640</v>
      </c>
      <c r="H123" s="24">
        <v>40058640</v>
      </c>
      <c r="I123" s="24">
        <v>40058640</v>
      </c>
      <c r="J123" s="24">
        <v>40058640</v>
      </c>
      <c r="K123" s="24">
        <v>40058640</v>
      </c>
      <c r="L123" s="24">
        <v>40058640</v>
      </c>
      <c r="M123" s="24">
        <v>40058640</v>
      </c>
      <c r="N123" s="24">
        <v>40058640</v>
      </c>
      <c r="O123" s="24">
        <v>40058640</v>
      </c>
    </row>
    <row r="124" spans="1:15" ht="16.5" hidden="1" customHeight="1" x14ac:dyDescent="0.2">
      <c r="A124" s="36" t="s">
        <v>38</v>
      </c>
      <c r="B124" s="38">
        <v>7850914.0566051062</v>
      </c>
      <c r="C124" s="38">
        <v>14975576.007726125</v>
      </c>
      <c r="D124" s="38">
        <v>23903464.233253282</v>
      </c>
      <c r="E124" s="38">
        <v>37819950.669282377</v>
      </c>
      <c r="F124" s="38">
        <v>54902874.694668598</v>
      </c>
      <c r="G124" s="38">
        <v>73525257.786814079</v>
      </c>
      <c r="H124" s="38">
        <v>91794250.470606431</v>
      </c>
      <c r="I124" s="38">
        <v>108305316.70654295</v>
      </c>
      <c r="J124" s="38">
        <v>124567756.63535011</v>
      </c>
      <c r="K124" s="38">
        <v>140887518.68718046</v>
      </c>
      <c r="L124" s="38">
        <v>157147308.54798856</v>
      </c>
      <c r="M124" s="38">
        <v>173399013.78106037</v>
      </c>
      <c r="N124" s="38">
        <v>173399013.78106037</v>
      </c>
      <c r="O124" s="38">
        <v>173399013.78106037</v>
      </c>
    </row>
    <row r="125" spans="1:15" ht="17.25" hidden="1" customHeight="1" x14ac:dyDescent="0.2">
      <c r="A125" s="37" t="s">
        <v>39</v>
      </c>
      <c r="B125" s="38">
        <v>7920389.9749388201</v>
      </c>
      <c r="C125" s="38">
        <v>11513210.147249613</v>
      </c>
      <c r="D125" s="38">
        <v>15197368.050172927</v>
      </c>
      <c r="E125" s="38">
        <v>17997878.288079798</v>
      </c>
      <c r="F125" s="38">
        <v>20176928.914256796</v>
      </c>
      <c r="G125" s="38">
        <v>20474675.071219847</v>
      </c>
      <c r="H125" s="38">
        <v>20755137.803209051</v>
      </c>
      <c r="I125" s="38">
        <v>21042532.217013866</v>
      </c>
      <c r="J125" s="38">
        <v>21298970.811934341</v>
      </c>
      <c r="K125" s="38">
        <v>21574800.631731249</v>
      </c>
      <c r="L125" s="38">
        <v>21498865.268515609</v>
      </c>
      <c r="M125" s="38">
        <v>21405582.300767519</v>
      </c>
      <c r="N125" s="38">
        <v>21307307.323365934</v>
      </c>
      <c r="O125" s="38">
        <v>21164084.728152528</v>
      </c>
    </row>
    <row r="126" spans="1:15" ht="17.25" hidden="1" customHeight="1" thickBot="1" x14ac:dyDescent="0.25">
      <c r="A126" s="37" t="s">
        <v>40</v>
      </c>
      <c r="B126" s="60">
        <v>983200.00000000012</v>
      </c>
      <c r="C126" s="60">
        <v>935700.00000000012</v>
      </c>
      <c r="D126" s="60">
        <v>1703700</v>
      </c>
      <c r="E126" s="60">
        <v>1755000</v>
      </c>
      <c r="F126" s="60">
        <v>1773800</v>
      </c>
      <c r="G126" s="60">
        <v>1799400</v>
      </c>
      <c r="H126" s="60">
        <v>1846400</v>
      </c>
      <c r="I126" s="60">
        <v>1879900.0000000002</v>
      </c>
      <c r="J126" s="60">
        <v>1920700</v>
      </c>
      <c r="K126" s="60">
        <v>1959500</v>
      </c>
      <c r="L126" s="60">
        <v>1970300</v>
      </c>
      <c r="M126" s="60">
        <v>2313900.0000000005</v>
      </c>
      <c r="N126" s="60">
        <v>2371747.5000000005</v>
      </c>
      <c r="O126" s="60">
        <v>2431041.1875000005</v>
      </c>
    </row>
    <row r="127" spans="1:15" ht="17.25" hidden="1" customHeight="1" thickBot="1" x14ac:dyDescent="0.25">
      <c r="A127" s="58" t="s">
        <v>41</v>
      </c>
      <c r="B127" s="61"/>
      <c r="C127" s="61"/>
      <c r="D127" s="61"/>
      <c r="E127" s="61"/>
      <c r="F127" s="61"/>
      <c r="G127" s="61"/>
      <c r="H127" s="61"/>
      <c r="I127" s="61"/>
      <c r="J127" s="61"/>
      <c r="K127" s="61"/>
      <c r="L127" s="61"/>
      <c r="M127" s="61"/>
      <c r="N127" s="61"/>
      <c r="O127" s="61"/>
    </row>
    <row r="128" spans="1:15" s="22" customFormat="1" ht="18" hidden="1" customHeight="1" thickBot="1" x14ac:dyDescent="0.25">
      <c r="A128" s="56" t="s">
        <v>42</v>
      </c>
      <c r="B128" s="24">
        <v>308782969.12072492</v>
      </c>
      <c r="C128" s="24">
        <v>334272938.42832077</v>
      </c>
      <c r="D128" s="24">
        <v>376064400.16760528</v>
      </c>
      <c r="E128" s="24">
        <v>386181051.92227507</v>
      </c>
      <c r="F128" s="24">
        <v>425642633.10049748</v>
      </c>
      <c r="G128" s="24">
        <v>409878530.93009281</v>
      </c>
      <c r="H128" s="24">
        <v>385913635.72184932</v>
      </c>
      <c r="I128" s="24">
        <v>430757974.96357965</v>
      </c>
      <c r="J128" s="24">
        <v>498232611.01768112</v>
      </c>
      <c r="K128" s="24">
        <v>529974355.60293078</v>
      </c>
      <c r="L128" s="24">
        <v>551350553.94848466</v>
      </c>
      <c r="M128" s="24">
        <v>606637960.35744786</v>
      </c>
      <c r="N128" s="24">
        <v>730088937.01721001</v>
      </c>
      <c r="O128" s="24">
        <v>728731293.57213879</v>
      </c>
    </row>
    <row r="129" spans="1:15" ht="17.25" hidden="1" customHeight="1" thickBot="1" x14ac:dyDescent="0.25">
      <c r="A129" s="12" t="s">
        <v>43</v>
      </c>
      <c r="B129" s="13"/>
      <c r="C129" s="13"/>
      <c r="D129" s="13"/>
      <c r="E129" s="13"/>
      <c r="F129" s="13"/>
      <c r="G129" s="13"/>
      <c r="H129" s="13"/>
      <c r="I129" s="13"/>
      <c r="J129" s="13"/>
      <c r="K129" s="13"/>
      <c r="L129" s="13"/>
      <c r="M129" s="13"/>
      <c r="N129" s="13"/>
      <c r="O129" s="14"/>
    </row>
    <row r="130" spans="1:15" ht="16.5" hidden="1" customHeight="1" x14ac:dyDescent="0.2">
      <c r="A130" s="62" t="s">
        <v>44</v>
      </c>
      <c r="B130" s="63">
        <v>543177700</v>
      </c>
      <c r="C130" s="63">
        <v>608944400</v>
      </c>
      <c r="D130" s="63">
        <v>528845900</v>
      </c>
      <c r="E130" s="63">
        <v>339402800</v>
      </c>
      <c r="F130" s="63">
        <v>250903900</v>
      </c>
      <c r="G130" s="63">
        <v>393619800</v>
      </c>
      <c r="H130" s="63">
        <v>556096300</v>
      </c>
      <c r="I130" s="63">
        <v>393751099.99999994</v>
      </c>
      <c r="J130" s="63">
        <v>395216500</v>
      </c>
      <c r="K130" s="63">
        <v>918606200</v>
      </c>
      <c r="L130" s="63">
        <v>322532600</v>
      </c>
      <c r="M130" s="63">
        <v>252362600</v>
      </c>
      <c r="N130" s="63">
        <v>258671664.99999997</v>
      </c>
      <c r="O130" s="63">
        <v>265138456.62499994</v>
      </c>
    </row>
    <row r="131" spans="1:15" ht="17.25" hidden="1" customHeight="1" x14ac:dyDescent="0.2">
      <c r="A131" s="64" t="s">
        <v>45</v>
      </c>
      <c r="B131" s="65">
        <v>75873300</v>
      </c>
      <c r="C131" s="65">
        <v>130944699.99999999</v>
      </c>
      <c r="D131" s="65">
        <v>250015500</v>
      </c>
      <c r="E131" s="65">
        <v>484681900.00000006</v>
      </c>
      <c r="F131" s="65">
        <v>459396800</v>
      </c>
      <c r="G131" s="65">
        <v>286637799.99999994</v>
      </c>
      <c r="H131" s="65">
        <v>220378300</v>
      </c>
      <c r="I131" s="65">
        <v>436554000</v>
      </c>
      <c r="J131" s="65">
        <v>402244100</v>
      </c>
      <c r="K131" s="65">
        <v>467667400.00000006</v>
      </c>
      <c r="L131" s="65">
        <v>341692400</v>
      </c>
      <c r="M131" s="65">
        <v>355508800</v>
      </c>
      <c r="N131" s="65">
        <v>364396519.99999994</v>
      </c>
      <c r="O131" s="65">
        <v>373506432.99999988</v>
      </c>
    </row>
    <row r="132" spans="1:15" ht="17.25" hidden="1" customHeight="1" x14ac:dyDescent="0.2">
      <c r="A132" s="64" t="s">
        <v>46</v>
      </c>
      <c r="B132" s="65">
        <v>421305800</v>
      </c>
      <c r="C132" s="65">
        <v>456582200</v>
      </c>
      <c r="D132" s="65">
        <v>551857100</v>
      </c>
      <c r="E132" s="65">
        <v>751390000</v>
      </c>
      <c r="F132" s="65">
        <v>866705800</v>
      </c>
      <c r="G132" s="65">
        <v>841891600.00000012</v>
      </c>
      <c r="H132" s="65">
        <v>803506800</v>
      </c>
      <c r="I132" s="65">
        <v>809617100</v>
      </c>
      <c r="J132" s="65">
        <v>793103100</v>
      </c>
      <c r="K132" s="65">
        <v>725108100</v>
      </c>
      <c r="L132" s="65">
        <v>775683300</v>
      </c>
      <c r="M132" s="65">
        <v>867487300</v>
      </c>
      <c r="N132" s="65">
        <v>889174482.49999988</v>
      </c>
      <c r="O132" s="65">
        <v>911403844.56249976</v>
      </c>
    </row>
    <row r="133" spans="1:15" ht="17.25" hidden="1" customHeight="1" x14ac:dyDescent="0.2">
      <c r="A133" s="52" t="s">
        <v>47</v>
      </c>
      <c r="B133" s="53">
        <v>18579400</v>
      </c>
      <c r="C133" s="53">
        <v>17167800</v>
      </c>
      <c r="D133" s="53">
        <v>14887799.999999998</v>
      </c>
      <c r="E133" s="53">
        <v>16706299.999999998</v>
      </c>
      <c r="F133" s="53">
        <v>13172900</v>
      </c>
      <c r="G133" s="53">
        <v>12842700</v>
      </c>
      <c r="H133" s="53">
        <v>12706200</v>
      </c>
      <c r="I133" s="53">
        <v>13363700.000000002</v>
      </c>
      <c r="J133" s="53">
        <v>13579300</v>
      </c>
      <c r="K133" s="53">
        <v>10216400</v>
      </c>
      <c r="L133" s="53">
        <v>8890200</v>
      </c>
      <c r="M133" s="53">
        <v>9152600</v>
      </c>
      <c r="N133" s="53">
        <v>9381415</v>
      </c>
      <c r="O133" s="53">
        <v>9615950.375</v>
      </c>
    </row>
    <row r="134" spans="1:15" ht="17.25" hidden="1" customHeight="1" thickBot="1" x14ac:dyDescent="0.25">
      <c r="A134" s="66" t="s">
        <v>48</v>
      </c>
      <c r="B134" s="67"/>
      <c r="C134" s="67"/>
      <c r="D134" s="67"/>
      <c r="E134" s="67"/>
      <c r="F134" s="67"/>
      <c r="G134" s="67"/>
      <c r="H134" s="67"/>
      <c r="I134" s="67"/>
      <c r="J134" s="67"/>
      <c r="K134" s="67"/>
      <c r="L134" s="67"/>
      <c r="M134" s="67"/>
      <c r="N134" s="67"/>
      <c r="O134" s="67"/>
    </row>
    <row r="135" spans="1:15" ht="16.5" hidden="1" customHeight="1" thickBot="1" x14ac:dyDescent="0.25">
      <c r="A135" s="68" t="s">
        <v>49</v>
      </c>
      <c r="B135" s="83">
        <v>426903186.27999997</v>
      </c>
      <c r="C135" s="83">
        <v>451185556.05999994</v>
      </c>
      <c r="D135" s="83">
        <v>430062016.42097217</v>
      </c>
      <c r="E135" s="83">
        <v>432772680.25292909</v>
      </c>
      <c r="F135" s="83">
        <v>475685176.66984653</v>
      </c>
      <c r="G135" s="83">
        <v>547585342.10723281</v>
      </c>
      <c r="H135" s="83">
        <v>629007405.65557921</v>
      </c>
      <c r="I135" s="83">
        <v>684359891.90986657</v>
      </c>
      <c r="J135" s="83">
        <v>740002348.49366379</v>
      </c>
      <c r="K135" s="83">
        <v>797843527.23142838</v>
      </c>
      <c r="L135" s="83">
        <v>850594415.08622837</v>
      </c>
      <c r="M135" s="83">
        <v>886767886.14260721</v>
      </c>
      <c r="N135" s="83">
        <v>927486096.05480015</v>
      </c>
      <c r="O135" s="83">
        <v>971208041.66994905</v>
      </c>
    </row>
    <row r="136" spans="1:15" ht="16.5" hidden="1" customHeight="1" thickBot="1" x14ac:dyDescent="0.25">
      <c r="A136" s="68" t="s">
        <v>50</v>
      </c>
      <c r="B136" s="83">
        <v>50717183.890931867</v>
      </c>
      <c r="C136" s="83">
        <v>50279318.085104622</v>
      </c>
      <c r="D136" s="83">
        <v>104330789.99098706</v>
      </c>
      <c r="E136" s="83">
        <v>74999999.999999493</v>
      </c>
      <c r="F136" s="83">
        <v>75000000.000000343</v>
      </c>
      <c r="G136" s="83">
        <v>74987746.719922885</v>
      </c>
      <c r="H136" s="83">
        <v>74942051.725022912</v>
      </c>
      <c r="I136" s="83">
        <v>74943038.162016764</v>
      </c>
      <c r="J136" s="83">
        <v>82347947.400955439</v>
      </c>
      <c r="K136" s="83">
        <v>355154994.31690353</v>
      </c>
      <c r="L136" s="83">
        <v>217877124.70533723</v>
      </c>
      <c r="M136" s="83">
        <v>181568034.24203479</v>
      </c>
      <c r="N136" s="83">
        <v>153942257.59937701</v>
      </c>
      <c r="O136" s="83">
        <v>182979039.24699488</v>
      </c>
    </row>
    <row r="137" spans="1:15" ht="16.5" hidden="1" customHeight="1" thickBot="1" x14ac:dyDescent="0.25">
      <c r="A137" s="70" t="s">
        <v>51</v>
      </c>
      <c r="B137" s="83">
        <v>246534364.19679999</v>
      </c>
      <c r="C137" s="83">
        <v>253000242.16160002</v>
      </c>
      <c r="D137" s="83">
        <v>265585657.99120003</v>
      </c>
      <c r="E137" s="83">
        <v>280502984.42896229</v>
      </c>
      <c r="F137" s="83">
        <v>289822920.91903627</v>
      </c>
      <c r="G137" s="83">
        <v>299520312.22784317</v>
      </c>
      <c r="H137" s="83">
        <v>313686383.82725561</v>
      </c>
      <c r="I137" s="83">
        <v>326924114.04932213</v>
      </c>
      <c r="J137" s="83">
        <v>344356567.89323676</v>
      </c>
      <c r="K137" s="83">
        <v>360569239.51374769</v>
      </c>
      <c r="L137" s="83">
        <v>392879590.24506336</v>
      </c>
      <c r="M137" s="83">
        <v>397253795.6700657</v>
      </c>
      <c r="N137" s="83">
        <v>408404858.92680687</v>
      </c>
      <c r="O137" s="83">
        <v>423064089.61013418</v>
      </c>
    </row>
    <row r="138" spans="1:15" ht="12.75" hidden="1" thickBot="1" x14ac:dyDescent="0.25">
      <c r="A138" s="71"/>
      <c r="B138" s="72"/>
      <c r="C138" s="72"/>
      <c r="D138" s="72"/>
      <c r="E138" s="72"/>
      <c r="F138" s="72"/>
      <c r="G138" s="72"/>
      <c r="H138" s="72"/>
      <c r="I138" s="72"/>
      <c r="J138" s="72"/>
      <c r="K138" s="72"/>
      <c r="L138" s="72"/>
      <c r="M138" s="72"/>
      <c r="N138" s="72"/>
      <c r="O138" s="84"/>
    </row>
    <row r="139" spans="1:15" ht="12.75" hidden="1" thickBot="1" x14ac:dyDescent="0.25">
      <c r="A139" s="74" t="s">
        <v>52</v>
      </c>
      <c r="B139" s="75">
        <v>3262054433.650001</v>
      </c>
      <c r="C139" s="75">
        <v>3431856895.0700011</v>
      </c>
      <c r="D139" s="75">
        <v>3595417436.8541908</v>
      </c>
      <c r="E139" s="75">
        <v>3719262285.5615282</v>
      </c>
      <c r="F139" s="75">
        <v>3831318774.298306</v>
      </c>
      <c r="G139" s="75">
        <v>4027047204.8431258</v>
      </c>
      <c r="H139" s="75">
        <v>4191156205.2035222</v>
      </c>
      <c r="I139" s="75">
        <v>4401892608.0083418</v>
      </c>
      <c r="J139" s="75">
        <v>4598288142.2528219</v>
      </c>
      <c r="K139" s="75">
        <v>5003806575.983922</v>
      </c>
      <c r="L139" s="75">
        <v>5047041897.8016176</v>
      </c>
      <c r="M139" s="75">
        <v>5190103312.4939833</v>
      </c>
      <c r="N139" s="75">
        <v>5375007420.7026205</v>
      </c>
      <c r="O139" s="75">
        <v>5375830345.3584299</v>
      </c>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sheetData>
  <mergeCells count="1">
    <mergeCell ref="A8:M8"/>
  </mergeCells>
  <printOptions horizontalCentered="1" headings="1"/>
  <pageMargins left="0.5" right="0.5" top="0.5" bottom="0.5" header="0.5" footer="0.25"/>
  <pageSetup paperSize="17" scale="66" orientation="landscape" r:id="rId1"/>
  <headerFooter alignWithMargins="0">
    <oddFooter>&amp;L&amp;A&amp;R&amp;A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pageSetUpPr fitToPage="1"/>
  </sheetPr>
  <dimension ref="A1:R61"/>
  <sheetViews>
    <sheetView zoomScaleNormal="100" zoomScaleSheetLayoutView="100" workbookViewId="0">
      <selection activeCell="A62" sqref="A62"/>
    </sheetView>
  </sheetViews>
  <sheetFormatPr defaultColWidth="8" defaultRowHeight="16.5" customHeight="1" x14ac:dyDescent="0.2"/>
  <cols>
    <col min="1" max="1" width="46.42578125" style="87" customWidth="1"/>
    <col min="2" max="16" width="13.7109375" style="87" customWidth="1"/>
    <col min="17" max="18" width="13.28515625" style="87" bestFit="1" customWidth="1"/>
    <col min="19" max="254" width="8" style="87"/>
    <col min="255" max="255" width="46.42578125" style="87" customWidth="1"/>
    <col min="256" max="272" width="13.7109375" style="87" customWidth="1"/>
    <col min="273" max="510" width="8" style="87"/>
    <col min="511" max="511" width="46.42578125" style="87" customWidth="1"/>
    <col min="512" max="528" width="13.7109375" style="87" customWidth="1"/>
    <col min="529" max="766" width="8" style="87"/>
    <col min="767" max="767" width="46.42578125" style="87" customWidth="1"/>
    <col min="768" max="784" width="13.7109375" style="87" customWidth="1"/>
    <col min="785" max="1022" width="8" style="87"/>
    <col min="1023" max="1023" width="46.42578125" style="87" customWidth="1"/>
    <col min="1024" max="1040" width="13.7109375" style="87" customWidth="1"/>
    <col min="1041" max="1278" width="8" style="87"/>
    <col min="1279" max="1279" width="46.42578125" style="87" customWidth="1"/>
    <col min="1280" max="1296" width="13.7109375" style="87" customWidth="1"/>
    <col min="1297" max="1534" width="8" style="87"/>
    <col min="1535" max="1535" width="46.42578125" style="87" customWidth="1"/>
    <col min="1536" max="1552" width="13.7109375" style="87" customWidth="1"/>
    <col min="1553" max="1790" width="8" style="87"/>
    <col min="1791" max="1791" width="46.42578125" style="87" customWidth="1"/>
    <col min="1792" max="1808" width="13.7109375" style="87" customWidth="1"/>
    <col min="1809" max="2046" width="8" style="87"/>
    <col min="2047" max="2047" width="46.42578125" style="87" customWidth="1"/>
    <col min="2048" max="2064" width="13.7109375" style="87" customWidth="1"/>
    <col min="2065" max="2302" width="8" style="87"/>
    <col min="2303" max="2303" width="46.42578125" style="87" customWidth="1"/>
    <col min="2304" max="2320" width="13.7109375" style="87" customWidth="1"/>
    <col min="2321" max="2558" width="8" style="87"/>
    <col min="2559" max="2559" width="46.42578125" style="87" customWidth="1"/>
    <col min="2560" max="2576" width="13.7109375" style="87" customWidth="1"/>
    <col min="2577" max="2814" width="8" style="87"/>
    <col min="2815" max="2815" width="46.42578125" style="87" customWidth="1"/>
    <col min="2816" max="2832" width="13.7109375" style="87" customWidth="1"/>
    <col min="2833" max="3070" width="8" style="87"/>
    <col min="3071" max="3071" width="46.42578125" style="87" customWidth="1"/>
    <col min="3072" max="3088" width="13.7109375" style="87" customWidth="1"/>
    <col min="3089" max="3326" width="8" style="87"/>
    <col min="3327" max="3327" width="46.42578125" style="87" customWidth="1"/>
    <col min="3328" max="3344" width="13.7109375" style="87" customWidth="1"/>
    <col min="3345" max="3582" width="8" style="87"/>
    <col min="3583" max="3583" width="46.42578125" style="87" customWidth="1"/>
    <col min="3584" max="3600" width="13.7109375" style="87" customWidth="1"/>
    <col min="3601" max="3838" width="8" style="87"/>
    <col min="3839" max="3839" width="46.42578125" style="87" customWidth="1"/>
    <col min="3840" max="3856" width="13.7109375" style="87" customWidth="1"/>
    <col min="3857" max="4094" width="8" style="87"/>
    <col min="4095" max="4095" width="46.42578125" style="87" customWidth="1"/>
    <col min="4096" max="4112" width="13.7109375" style="87" customWidth="1"/>
    <col min="4113" max="4350" width="8" style="87"/>
    <col min="4351" max="4351" width="46.42578125" style="87" customWidth="1"/>
    <col min="4352" max="4368" width="13.7109375" style="87" customWidth="1"/>
    <col min="4369" max="4606" width="8" style="87"/>
    <col min="4607" max="4607" width="46.42578125" style="87" customWidth="1"/>
    <col min="4608" max="4624" width="13.7109375" style="87" customWidth="1"/>
    <col min="4625" max="4862" width="8" style="87"/>
    <col min="4863" max="4863" width="46.42578125" style="87" customWidth="1"/>
    <col min="4864" max="4880" width="13.7109375" style="87" customWidth="1"/>
    <col min="4881" max="5118" width="8" style="87"/>
    <col min="5119" max="5119" width="46.42578125" style="87" customWidth="1"/>
    <col min="5120" max="5136" width="13.7109375" style="87" customWidth="1"/>
    <col min="5137" max="5374" width="8" style="87"/>
    <col min="5375" max="5375" width="46.42578125" style="87" customWidth="1"/>
    <col min="5376" max="5392" width="13.7109375" style="87" customWidth="1"/>
    <col min="5393" max="5630" width="8" style="87"/>
    <col min="5631" max="5631" width="46.42578125" style="87" customWidth="1"/>
    <col min="5632" max="5648" width="13.7109375" style="87" customWidth="1"/>
    <col min="5649" max="5886" width="8" style="87"/>
    <col min="5887" max="5887" width="46.42578125" style="87" customWidth="1"/>
    <col min="5888" max="5904" width="13.7109375" style="87" customWidth="1"/>
    <col min="5905" max="6142" width="8" style="87"/>
    <col min="6143" max="6143" width="46.42578125" style="87" customWidth="1"/>
    <col min="6144" max="6160" width="13.7109375" style="87" customWidth="1"/>
    <col min="6161" max="6398" width="8" style="87"/>
    <col min="6399" max="6399" width="46.42578125" style="87" customWidth="1"/>
    <col min="6400" max="6416" width="13.7109375" style="87" customWidth="1"/>
    <col min="6417" max="6654" width="8" style="87"/>
    <col min="6655" max="6655" width="46.42578125" style="87" customWidth="1"/>
    <col min="6656" max="6672" width="13.7109375" style="87" customWidth="1"/>
    <col min="6673" max="6910" width="8" style="87"/>
    <col min="6911" max="6911" width="46.42578125" style="87" customWidth="1"/>
    <col min="6912" max="6928" width="13.7109375" style="87" customWidth="1"/>
    <col min="6929" max="7166" width="8" style="87"/>
    <col min="7167" max="7167" width="46.42578125" style="87" customWidth="1"/>
    <col min="7168" max="7184" width="13.7109375" style="87" customWidth="1"/>
    <col min="7185" max="7422" width="8" style="87"/>
    <col min="7423" max="7423" width="46.42578125" style="87" customWidth="1"/>
    <col min="7424" max="7440" width="13.7109375" style="87" customWidth="1"/>
    <col min="7441" max="7678" width="8" style="87"/>
    <col min="7679" max="7679" width="46.42578125" style="87" customWidth="1"/>
    <col min="7680" max="7696" width="13.7109375" style="87" customWidth="1"/>
    <col min="7697" max="7934" width="8" style="87"/>
    <col min="7935" max="7935" width="46.42578125" style="87" customWidth="1"/>
    <col min="7936" max="7952" width="13.7109375" style="87" customWidth="1"/>
    <col min="7953" max="8190" width="8" style="87"/>
    <col min="8191" max="8191" width="46.42578125" style="87" customWidth="1"/>
    <col min="8192" max="8208" width="13.7109375" style="87" customWidth="1"/>
    <col min="8209" max="8446" width="8" style="87"/>
    <col min="8447" max="8447" width="46.42578125" style="87" customWidth="1"/>
    <col min="8448" max="8464" width="13.7109375" style="87" customWidth="1"/>
    <col min="8465" max="8702" width="8" style="87"/>
    <col min="8703" max="8703" width="46.42578125" style="87" customWidth="1"/>
    <col min="8704" max="8720" width="13.7109375" style="87" customWidth="1"/>
    <col min="8721" max="8958" width="8" style="87"/>
    <col min="8959" max="8959" width="46.42578125" style="87" customWidth="1"/>
    <col min="8960" max="8976" width="13.7109375" style="87" customWidth="1"/>
    <col min="8977" max="9214" width="8" style="87"/>
    <col min="9215" max="9215" width="46.42578125" style="87" customWidth="1"/>
    <col min="9216" max="9232" width="13.7109375" style="87" customWidth="1"/>
    <col min="9233" max="9470" width="8" style="87"/>
    <col min="9471" max="9471" width="46.42578125" style="87" customWidth="1"/>
    <col min="9472" max="9488" width="13.7109375" style="87" customWidth="1"/>
    <col min="9489" max="9726" width="8" style="87"/>
    <col min="9727" max="9727" width="46.42578125" style="87" customWidth="1"/>
    <col min="9728" max="9744" width="13.7109375" style="87" customWidth="1"/>
    <col min="9745" max="9982" width="8" style="87"/>
    <col min="9983" max="9983" width="46.42578125" style="87" customWidth="1"/>
    <col min="9984" max="10000" width="13.7109375" style="87" customWidth="1"/>
    <col min="10001" max="10238" width="8" style="87"/>
    <col min="10239" max="10239" width="46.42578125" style="87" customWidth="1"/>
    <col min="10240" max="10256" width="13.7109375" style="87" customWidth="1"/>
    <col min="10257" max="10494" width="8" style="87"/>
    <col min="10495" max="10495" width="46.42578125" style="87" customWidth="1"/>
    <col min="10496" max="10512" width="13.7109375" style="87" customWidth="1"/>
    <col min="10513" max="10750" width="8" style="87"/>
    <col min="10751" max="10751" width="46.42578125" style="87" customWidth="1"/>
    <col min="10752" max="10768" width="13.7109375" style="87" customWidth="1"/>
    <col min="10769" max="11006" width="8" style="87"/>
    <col min="11007" max="11007" width="46.42578125" style="87" customWidth="1"/>
    <col min="11008" max="11024" width="13.7109375" style="87" customWidth="1"/>
    <col min="11025" max="11262" width="8" style="87"/>
    <col min="11263" max="11263" width="46.42578125" style="87" customWidth="1"/>
    <col min="11264" max="11280" width="13.7109375" style="87" customWidth="1"/>
    <col min="11281" max="11518" width="8" style="87"/>
    <col min="11519" max="11519" width="46.42578125" style="87" customWidth="1"/>
    <col min="11520" max="11536" width="13.7109375" style="87" customWidth="1"/>
    <col min="11537" max="11774" width="8" style="87"/>
    <col min="11775" max="11775" width="46.42578125" style="87" customWidth="1"/>
    <col min="11776" max="11792" width="13.7109375" style="87" customWidth="1"/>
    <col min="11793" max="12030" width="8" style="87"/>
    <col min="12031" max="12031" width="46.42578125" style="87" customWidth="1"/>
    <col min="12032" max="12048" width="13.7109375" style="87" customWidth="1"/>
    <col min="12049" max="12286" width="8" style="87"/>
    <col min="12287" max="12287" width="46.42578125" style="87" customWidth="1"/>
    <col min="12288" max="12304" width="13.7109375" style="87" customWidth="1"/>
    <col min="12305" max="12542" width="8" style="87"/>
    <col min="12543" max="12543" width="46.42578125" style="87" customWidth="1"/>
    <col min="12544" max="12560" width="13.7109375" style="87" customWidth="1"/>
    <col min="12561" max="12798" width="8" style="87"/>
    <col min="12799" max="12799" width="46.42578125" style="87" customWidth="1"/>
    <col min="12800" max="12816" width="13.7109375" style="87" customWidth="1"/>
    <col min="12817" max="13054" width="8" style="87"/>
    <col min="13055" max="13055" width="46.42578125" style="87" customWidth="1"/>
    <col min="13056" max="13072" width="13.7109375" style="87" customWidth="1"/>
    <col min="13073" max="13310" width="8" style="87"/>
    <col min="13311" max="13311" width="46.42578125" style="87" customWidth="1"/>
    <col min="13312" max="13328" width="13.7109375" style="87" customWidth="1"/>
    <col min="13329" max="13566" width="8" style="87"/>
    <col min="13567" max="13567" width="46.42578125" style="87" customWidth="1"/>
    <col min="13568" max="13584" width="13.7109375" style="87" customWidth="1"/>
    <col min="13585" max="13822" width="8" style="87"/>
    <col min="13823" max="13823" width="46.42578125" style="87" customWidth="1"/>
    <col min="13824" max="13840" width="13.7109375" style="87" customWidth="1"/>
    <col min="13841" max="14078" width="8" style="87"/>
    <col min="14079" max="14079" width="46.42578125" style="87" customWidth="1"/>
    <col min="14080" max="14096" width="13.7109375" style="87" customWidth="1"/>
    <col min="14097" max="14334" width="8" style="87"/>
    <col min="14335" max="14335" width="46.42578125" style="87" customWidth="1"/>
    <col min="14336" max="14352" width="13.7109375" style="87" customWidth="1"/>
    <col min="14353" max="14590" width="8" style="87"/>
    <col min="14591" max="14591" width="46.42578125" style="87" customWidth="1"/>
    <col min="14592" max="14608" width="13.7109375" style="87" customWidth="1"/>
    <col min="14609" max="14846" width="8" style="87"/>
    <col min="14847" max="14847" width="46.42578125" style="87" customWidth="1"/>
    <col min="14848" max="14864" width="13.7109375" style="87" customWidth="1"/>
    <col min="14865" max="15102" width="8" style="87"/>
    <col min="15103" max="15103" width="46.42578125" style="87" customWidth="1"/>
    <col min="15104" max="15120" width="13.7109375" style="87" customWidth="1"/>
    <col min="15121" max="15358" width="8" style="87"/>
    <col min="15359" max="15359" width="46.42578125" style="87" customWidth="1"/>
    <col min="15360" max="15376" width="13.7109375" style="87" customWidth="1"/>
    <col min="15377" max="15614" width="8" style="87"/>
    <col min="15615" max="15615" width="46.42578125" style="87" customWidth="1"/>
    <col min="15616" max="15632" width="13.7109375" style="87" customWidth="1"/>
    <col min="15633" max="15870" width="8" style="87"/>
    <col min="15871" max="15871" width="46.42578125" style="87" customWidth="1"/>
    <col min="15872" max="15888" width="13.7109375" style="87" customWidth="1"/>
    <col min="15889" max="16126" width="8" style="87"/>
    <col min="16127" max="16127" width="46.42578125" style="87" customWidth="1"/>
    <col min="16128" max="16144" width="13.7109375" style="87" customWidth="1"/>
    <col min="16145" max="16384" width="8" style="87"/>
  </cols>
  <sheetData>
    <row r="1" spans="1:18" ht="16.5" customHeight="1" x14ac:dyDescent="0.2">
      <c r="A1" s="85" t="s">
        <v>54</v>
      </c>
      <c r="B1" s="86"/>
      <c r="C1" s="86"/>
      <c r="D1" s="86"/>
      <c r="E1" s="86"/>
      <c r="F1" s="86"/>
      <c r="G1" s="86"/>
      <c r="H1" s="86"/>
      <c r="I1" s="86"/>
      <c r="J1" s="86"/>
      <c r="K1" s="86"/>
      <c r="L1" s="86"/>
      <c r="M1" s="86"/>
      <c r="N1" s="86"/>
      <c r="O1" s="86"/>
      <c r="P1" s="86"/>
      <c r="Q1" s="86"/>
      <c r="R1" s="86"/>
    </row>
    <row r="2" spans="1:18" ht="16.5" customHeight="1" x14ac:dyDescent="0.2">
      <c r="A2" s="88" t="s">
        <v>55</v>
      </c>
      <c r="B2" s="86"/>
      <c r="C2" s="86"/>
      <c r="D2" s="86"/>
      <c r="E2" s="86"/>
      <c r="F2" s="86"/>
      <c r="G2" s="86"/>
      <c r="H2" s="86"/>
      <c r="I2" s="86"/>
      <c r="J2" s="86"/>
      <c r="K2" s="86"/>
      <c r="L2" s="86"/>
      <c r="M2" s="86"/>
      <c r="N2" s="86"/>
      <c r="O2" s="86"/>
      <c r="P2" s="86"/>
      <c r="Q2" s="86"/>
      <c r="R2" s="86"/>
    </row>
    <row r="3" spans="1:18" ht="16.5" customHeight="1" x14ac:dyDescent="0.2">
      <c r="A3" s="88" t="s">
        <v>56</v>
      </c>
      <c r="B3" s="86"/>
      <c r="C3" s="86"/>
      <c r="D3" s="86"/>
      <c r="E3" s="86"/>
      <c r="F3" s="86"/>
      <c r="G3" s="86"/>
      <c r="H3" s="86"/>
      <c r="I3" s="86"/>
      <c r="J3" s="86"/>
      <c r="K3" s="86"/>
      <c r="L3" s="86"/>
      <c r="M3" s="86"/>
      <c r="N3" s="86"/>
      <c r="O3" s="86"/>
      <c r="P3" s="86"/>
      <c r="Q3" s="86"/>
      <c r="R3" s="86"/>
    </row>
    <row r="4" spans="1:18" ht="48" customHeight="1" thickBot="1" x14ac:dyDescent="0.25">
      <c r="A4" s="88" t="s">
        <v>57</v>
      </c>
      <c r="B4" s="89"/>
      <c r="C4" s="89"/>
      <c r="D4" s="89"/>
      <c r="E4" s="89"/>
      <c r="F4" s="89"/>
      <c r="G4" s="89"/>
      <c r="H4" s="89"/>
      <c r="I4" s="89"/>
      <c r="J4" s="89"/>
      <c r="K4" s="89"/>
      <c r="L4" s="89"/>
      <c r="M4" s="89"/>
      <c r="N4" s="89"/>
      <c r="O4" s="89"/>
      <c r="P4" s="89"/>
      <c r="Q4" s="89"/>
      <c r="R4" s="89"/>
    </row>
    <row r="5" spans="1:18" ht="16.5" customHeight="1" thickBot="1" x14ac:dyDescent="0.3">
      <c r="A5" s="90"/>
      <c r="B5" s="91">
        <v>2010</v>
      </c>
      <c r="C5" s="91">
        <v>2011</v>
      </c>
      <c r="D5" s="91">
        <v>2012</v>
      </c>
      <c r="E5" s="91">
        <v>2013</v>
      </c>
      <c r="F5" s="92">
        <v>2014</v>
      </c>
      <c r="G5" s="91">
        <v>2015</v>
      </c>
      <c r="H5" s="92">
        <v>2016</v>
      </c>
      <c r="I5" s="91">
        <v>2017</v>
      </c>
      <c r="J5" s="92">
        <v>2018</v>
      </c>
      <c r="K5" s="91">
        <v>2019</v>
      </c>
      <c r="L5" s="92">
        <v>2020</v>
      </c>
      <c r="M5" s="91">
        <v>2021</v>
      </c>
      <c r="N5" s="91">
        <v>2022</v>
      </c>
      <c r="O5" s="91">
        <v>2023</v>
      </c>
      <c r="P5" s="91">
        <v>2024</v>
      </c>
      <c r="Q5" s="93">
        <v>2025</v>
      </c>
      <c r="R5" s="93">
        <v>2026</v>
      </c>
    </row>
    <row r="6" spans="1:18" ht="16.5" customHeight="1" thickBot="1" x14ac:dyDescent="0.25">
      <c r="A6" s="94"/>
      <c r="B6" s="95"/>
      <c r="C6" s="95"/>
      <c r="D6" s="95"/>
      <c r="E6" s="95"/>
      <c r="F6" s="95"/>
      <c r="G6" s="95"/>
      <c r="H6" s="95"/>
      <c r="I6" s="95"/>
      <c r="J6" s="95"/>
      <c r="K6" s="95"/>
      <c r="L6" s="95"/>
      <c r="M6" s="95"/>
      <c r="N6" s="95"/>
      <c r="O6" s="95"/>
      <c r="P6" s="95"/>
      <c r="Q6" s="95"/>
      <c r="R6" s="96"/>
    </row>
    <row r="7" spans="1:18" ht="16.5" customHeight="1" thickBot="1" x14ac:dyDescent="0.25">
      <c r="A7" s="97" t="s">
        <v>58</v>
      </c>
      <c r="B7" s="98">
        <f>B38</f>
        <v>3366626120.9899983</v>
      </c>
      <c r="C7" s="98">
        <f t="shared" ref="C7:R7" si="0">C38/C$31</f>
        <v>3248687626.2100005</v>
      </c>
      <c r="D7" s="98">
        <f t="shared" si="0"/>
        <v>3208761053.48</v>
      </c>
      <c r="E7" s="98">
        <f t="shared" si="0"/>
        <v>3262054433.650001</v>
      </c>
      <c r="F7" s="98">
        <f t="shared" si="0"/>
        <v>3431856895.0700011</v>
      </c>
      <c r="G7" s="98">
        <f t="shared" si="0"/>
        <v>3595417436.8541908</v>
      </c>
      <c r="H7" s="98">
        <f t="shared" si="0"/>
        <v>3719262285.5615282</v>
      </c>
      <c r="I7" s="98">
        <f t="shared" si="0"/>
        <v>3831318774.298306</v>
      </c>
      <c r="J7" s="98">
        <f t="shared" si="0"/>
        <v>4027047204.8431258</v>
      </c>
      <c r="K7" s="98">
        <f t="shared" si="0"/>
        <v>4191156205.2035222</v>
      </c>
      <c r="L7" s="98">
        <f t="shared" si="0"/>
        <v>4401892608.0083418</v>
      </c>
      <c r="M7" s="98">
        <f t="shared" si="0"/>
        <v>4598288142.2528219</v>
      </c>
      <c r="N7" s="98">
        <f t="shared" si="0"/>
        <v>5003806575.983922</v>
      </c>
      <c r="O7" s="98">
        <f t="shared" si="0"/>
        <v>5047041897.8016176</v>
      </c>
      <c r="P7" s="98">
        <f t="shared" si="0"/>
        <v>5190103312.4939833</v>
      </c>
      <c r="Q7" s="98">
        <f t="shared" si="0"/>
        <v>5375007420.7026205</v>
      </c>
      <c r="R7" s="99">
        <f t="shared" si="0"/>
        <v>5375830345.3584299</v>
      </c>
    </row>
    <row r="8" spans="1:18" ht="16.5" customHeight="1" thickBot="1" x14ac:dyDescent="0.25">
      <c r="A8" s="100" t="s">
        <v>59</v>
      </c>
      <c r="B8" s="101"/>
      <c r="C8" s="101"/>
      <c r="D8" s="101"/>
      <c r="E8" s="101"/>
      <c r="F8" s="101"/>
      <c r="G8" s="101"/>
      <c r="H8" s="101"/>
      <c r="I8" s="101"/>
      <c r="J8" s="101"/>
      <c r="K8" s="101"/>
      <c r="L8" s="101"/>
      <c r="M8" s="101"/>
      <c r="N8" s="101"/>
      <c r="O8" s="101"/>
      <c r="P8" s="101"/>
      <c r="Q8" s="101"/>
      <c r="R8" s="102"/>
    </row>
    <row r="9" spans="1:18" ht="16.5" customHeight="1" x14ac:dyDescent="0.2">
      <c r="A9" s="103" t="s">
        <v>60</v>
      </c>
      <c r="B9" s="104">
        <f t="shared" ref="B9:B14" si="1">B40</f>
        <v>701108151.90847707</v>
      </c>
      <c r="C9" s="104">
        <f t="shared" ref="C9:R14" si="2">C40/C$31</f>
        <v>645999842.64943659</v>
      </c>
      <c r="D9" s="104">
        <f t="shared" si="2"/>
        <v>645984021.7089783</v>
      </c>
      <c r="E9" s="104">
        <f t="shared" si="2"/>
        <v>668703788.690907</v>
      </c>
      <c r="F9" s="104">
        <f t="shared" si="2"/>
        <v>761637458.07403338</v>
      </c>
      <c r="G9" s="104">
        <f t="shared" si="2"/>
        <v>849857588.00550056</v>
      </c>
      <c r="H9" s="104">
        <f t="shared" si="2"/>
        <v>852011928.92669392</v>
      </c>
      <c r="I9" s="104">
        <f t="shared" si="2"/>
        <v>865380284.71691191</v>
      </c>
      <c r="J9" s="104">
        <f t="shared" si="2"/>
        <v>909736450.04788136</v>
      </c>
      <c r="K9" s="104">
        <f t="shared" si="2"/>
        <v>944444081.65781188</v>
      </c>
      <c r="L9" s="104">
        <f t="shared" si="2"/>
        <v>978237574.75092149</v>
      </c>
      <c r="M9" s="104">
        <f t="shared" si="2"/>
        <v>1010115794.7314533</v>
      </c>
      <c r="N9" s="104">
        <f t="shared" si="2"/>
        <v>1076709853.1380217</v>
      </c>
      <c r="O9" s="104">
        <f t="shared" si="2"/>
        <v>1058588156.2689493</v>
      </c>
      <c r="P9" s="104">
        <f t="shared" si="2"/>
        <v>1058228261.3078578</v>
      </c>
      <c r="Q9" s="104">
        <f t="shared" si="2"/>
        <v>1094514742.9876604</v>
      </c>
      <c r="R9" s="105">
        <f t="shared" si="2"/>
        <v>1078067669.9639893</v>
      </c>
    </row>
    <row r="10" spans="1:18" ht="16.5" customHeight="1" x14ac:dyDescent="0.2">
      <c r="A10" s="106" t="s">
        <v>61</v>
      </c>
      <c r="B10" s="107">
        <f t="shared" si="1"/>
        <v>1248191656.3624561</v>
      </c>
      <c r="C10" s="107">
        <f t="shared" si="2"/>
        <v>1191687447.1063237</v>
      </c>
      <c r="D10" s="107">
        <f t="shared" si="2"/>
        <v>1191612391.3002656</v>
      </c>
      <c r="E10" s="107">
        <f t="shared" si="2"/>
        <v>1197281896.2379215</v>
      </c>
      <c r="F10" s="107">
        <f t="shared" si="2"/>
        <v>1209705012.3843439</v>
      </c>
      <c r="G10" s="107">
        <f t="shared" si="2"/>
        <v>1229001536.3986607</v>
      </c>
      <c r="H10" s="107">
        <f t="shared" si="2"/>
        <v>1227196890.1669974</v>
      </c>
      <c r="I10" s="107">
        <f t="shared" si="2"/>
        <v>1232206208.8521025</v>
      </c>
      <c r="J10" s="107">
        <f t="shared" si="2"/>
        <v>1280261622.1314099</v>
      </c>
      <c r="K10" s="107">
        <f t="shared" si="2"/>
        <v>1306060078.2604237</v>
      </c>
      <c r="L10" s="107">
        <f t="shared" si="2"/>
        <v>1326526221.3916154</v>
      </c>
      <c r="M10" s="107">
        <f t="shared" si="2"/>
        <v>1357599535.4657362</v>
      </c>
      <c r="N10" s="107">
        <f t="shared" si="2"/>
        <v>1441448612.8138075</v>
      </c>
      <c r="O10" s="107">
        <f t="shared" si="2"/>
        <v>1410167486.6590412</v>
      </c>
      <c r="P10" s="107">
        <f t="shared" si="2"/>
        <v>1404509662.8069439</v>
      </c>
      <c r="Q10" s="107">
        <f t="shared" si="2"/>
        <v>1450252697.3317623</v>
      </c>
      <c r="R10" s="108">
        <f t="shared" si="2"/>
        <v>1428899960.5925021</v>
      </c>
    </row>
    <row r="11" spans="1:18" ht="16.5" customHeight="1" x14ac:dyDescent="0.2">
      <c r="A11" s="106" t="s">
        <v>62</v>
      </c>
      <c r="B11" s="107">
        <f t="shared" si="1"/>
        <v>176962664.64708179</v>
      </c>
      <c r="C11" s="107">
        <f t="shared" si="2"/>
        <v>170025255.26503852</v>
      </c>
      <c r="D11" s="107">
        <f t="shared" si="2"/>
        <v>155311287.59712282</v>
      </c>
      <c r="E11" s="107">
        <f t="shared" si="2"/>
        <v>154130182.4374209</v>
      </c>
      <c r="F11" s="107">
        <f t="shared" si="2"/>
        <v>175935173.93173349</v>
      </c>
      <c r="G11" s="107">
        <f t="shared" si="2"/>
        <v>190596990.82057026</v>
      </c>
      <c r="H11" s="107">
        <f t="shared" si="2"/>
        <v>213954132.80468887</v>
      </c>
      <c r="I11" s="107">
        <f t="shared" si="2"/>
        <v>212088270.74444461</v>
      </c>
      <c r="J11" s="107">
        <f t="shared" si="2"/>
        <v>222519045.48393568</v>
      </c>
      <c r="K11" s="107">
        <f t="shared" si="2"/>
        <v>231341169.15101072</v>
      </c>
      <c r="L11" s="107">
        <f t="shared" si="2"/>
        <v>235498953.76771945</v>
      </c>
      <c r="M11" s="107">
        <f t="shared" si="2"/>
        <v>240588374.4185895</v>
      </c>
      <c r="N11" s="107">
        <f t="shared" si="2"/>
        <v>253863479.73323011</v>
      </c>
      <c r="O11" s="107">
        <f t="shared" si="2"/>
        <v>248416703.83922532</v>
      </c>
      <c r="P11" s="107">
        <f t="shared" si="2"/>
        <v>247319695.96160254</v>
      </c>
      <c r="Q11" s="107">
        <f t="shared" si="2"/>
        <v>254981630.41326895</v>
      </c>
      <c r="R11" s="108">
        <f t="shared" si="2"/>
        <v>250405046.23470968</v>
      </c>
    </row>
    <row r="12" spans="1:18" ht="16.5" customHeight="1" x14ac:dyDescent="0.2">
      <c r="A12" s="106" t="s">
        <v>63</v>
      </c>
      <c r="B12" s="107">
        <f t="shared" si="1"/>
        <v>0</v>
      </c>
      <c r="C12" s="107">
        <f t="shared" si="2"/>
        <v>0</v>
      </c>
      <c r="D12" s="107">
        <f t="shared" si="2"/>
        <v>0</v>
      </c>
      <c r="E12" s="107">
        <f t="shared" si="2"/>
        <v>0</v>
      </c>
      <c r="F12" s="107">
        <f t="shared" si="2"/>
        <v>0</v>
      </c>
      <c r="G12" s="107">
        <f t="shared" si="2"/>
        <v>0</v>
      </c>
      <c r="H12" s="107">
        <f t="shared" si="2"/>
        <v>0</v>
      </c>
      <c r="I12" s="107">
        <f t="shared" si="2"/>
        <v>0</v>
      </c>
      <c r="J12" s="107">
        <f t="shared" si="2"/>
        <v>0</v>
      </c>
      <c r="K12" s="107">
        <f t="shared" si="2"/>
        <v>0</v>
      </c>
      <c r="L12" s="107">
        <f t="shared" si="2"/>
        <v>0</v>
      </c>
      <c r="M12" s="107">
        <f t="shared" si="2"/>
        <v>0</v>
      </c>
      <c r="N12" s="107">
        <f t="shared" si="2"/>
        <v>0</v>
      </c>
      <c r="O12" s="107">
        <f t="shared" si="2"/>
        <v>0</v>
      </c>
      <c r="P12" s="107">
        <f t="shared" si="2"/>
        <v>0</v>
      </c>
      <c r="Q12" s="107">
        <f t="shared" si="2"/>
        <v>0</v>
      </c>
      <c r="R12" s="108">
        <f t="shared" si="2"/>
        <v>0</v>
      </c>
    </row>
    <row r="13" spans="1:18" ht="16.5" customHeight="1" thickBot="1" x14ac:dyDescent="0.25">
      <c r="A13" s="109" t="s">
        <v>64</v>
      </c>
      <c r="B13" s="110">
        <f t="shared" si="1"/>
        <v>26958572.33774443</v>
      </c>
      <c r="C13" s="110">
        <f t="shared" si="2"/>
        <v>21900779.639312342</v>
      </c>
      <c r="D13" s="110">
        <f t="shared" si="2"/>
        <v>21348195.258835256</v>
      </c>
      <c r="E13" s="110">
        <f t="shared" si="2"/>
        <v>17840641.956968866</v>
      </c>
      <c r="F13" s="110">
        <f t="shared" si="2"/>
        <v>22851798.707562152</v>
      </c>
      <c r="G13" s="110">
        <f t="shared" si="2"/>
        <v>24387618.357529439</v>
      </c>
      <c r="H13" s="110">
        <f t="shared" si="2"/>
        <v>21786090.165721435</v>
      </c>
      <c r="I13" s="110">
        <f t="shared" si="2"/>
        <v>22806228.698655993</v>
      </c>
      <c r="J13" s="110">
        <f t="shared" si="2"/>
        <v>24380811.899535492</v>
      </c>
      <c r="K13" s="110">
        <f t="shared" si="2"/>
        <v>24957802.382447157</v>
      </c>
      <c r="L13" s="110">
        <f t="shared" si="2"/>
        <v>25415909.573473208</v>
      </c>
      <c r="M13" s="110">
        <f t="shared" si="2"/>
        <v>25828758.347382229</v>
      </c>
      <c r="N13" s="110">
        <f t="shared" si="2"/>
        <v>26415826.818110973</v>
      </c>
      <c r="O13" s="110">
        <f t="shared" si="2"/>
        <v>25718174.579258591</v>
      </c>
      <c r="P13" s="110">
        <f t="shared" si="2"/>
        <v>25448954.649097893</v>
      </c>
      <c r="Q13" s="110">
        <f t="shared" si="2"/>
        <v>25986085.662909202</v>
      </c>
      <c r="R13" s="111">
        <f t="shared" si="2"/>
        <v>25089342.393169589</v>
      </c>
    </row>
    <row r="14" spans="1:18" ht="13.5" customHeight="1" thickTop="1" thickBot="1" x14ac:dyDescent="0.25">
      <c r="A14" s="112" t="s">
        <v>65</v>
      </c>
      <c r="B14" s="113">
        <f t="shared" si="1"/>
        <v>2153221045.2557592</v>
      </c>
      <c r="C14" s="113">
        <f t="shared" si="2"/>
        <v>2029613324.660111</v>
      </c>
      <c r="D14" s="113">
        <f t="shared" si="2"/>
        <v>2014255895.8652022</v>
      </c>
      <c r="E14" s="113">
        <f t="shared" si="2"/>
        <v>2037956509.3232181</v>
      </c>
      <c r="F14" s="113">
        <f t="shared" si="2"/>
        <v>2170129443.0976729</v>
      </c>
      <c r="G14" s="113">
        <f t="shared" si="2"/>
        <v>2293843733.5822611</v>
      </c>
      <c r="H14" s="113">
        <f t="shared" si="2"/>
        <v>2314949042.0641017</v>
      </c>
      <c r="I14" s="113">
        <f t="shared" si="2"/>
        <v>2332480993.0121155</v>
      </c>
      <c r="J14" s="113">
        <f t="shared" si="2"/>
        <v>2436897929.5627627</v>
      </c>
      <c r="K14" s="113">
        <f t="shared" si="2"/>
        <v>2506803131.4516935</v>
      </c>
      <c r="L14" s="113">
        <f t="shared" si="2"/>
        <v>2565678659.4837294</v>
      </c>
      <c r="M14" s="113">
        <f t="shared" si="2"/>
        <v>2634132462.963161</v>
      </c>
      <c r="N14" s="113">
        <f t="shared" si="2"/>
        <v>2798437772.50317</v>
      </c>
      <c r="O14" s="113">
        <f t="shared" si="2"/>
        <v>2742890521.3464742</v>
      </c>
      <c r="P14" s="113">
        <f t="shared" si="2"/>
        <v>2735506574.725502</v>
      </c>
      <c r="Q14" s="113">
        <f t="shared" si="2"/>
        <v>2825735156.3956008</v>
      </c>
      <c r="R14" s="113">
        <f t="shared" si="2"/>
        <v>2782462019.1843705</v>
      </c>
    </row>
    <row r="15" spans="1:18" ht="16.5" customHeight="1" thickBot="1" x14ac:dyDescent="0.25">
      <c r="A15" s="100" t="s">
        <v>66</v>
      </c>
      <c r="B15" s="20"/>
      <c r="C15" s="20"/>
      <c r="D15" s="20"/>
      <c r="E15" s="20"/>
      <c r="F15" s="20"/>
      <c r="G15" s="20"/>
      <c r="H15" s="20"/>
      <c r="I15" s="20"/>
      <c r="J15" s="20"/>
      <c r="K15" s="20"/>
      <c r="L15" s="20"/>
      <c r="M15" s="20"/>
      <c r="N15" s="20"/>
      <c r="O15" s="20"/>
      <c r="P15" s="20"/>
      <c r="Q15" s="20"/>
      <c r="R15" s="21"/>
    </row>
    <row r="16" spans="1:18" ht="16.5" customHeight="1" x14ac:dyDescent="0.2">
      <c r="A16" s="103" t="s">
        <v>60</v>
      </c>
      <c r="B16" s="104">
        <f t="shared" ref="B16:B21" si="3">B47</f>
        <v>347149189.00062859</v>
      </c>
      <c r="C16" s="104">
        <f t="shared" ref="C16:R21" si="4">C47/C$31</f>
        <v>339294640.96134365</v>
      </c>
      <c r="D16" s="104">
        <f t="shared" si="4"/>
        <v>338348493.38887691</v>
      </c>
      <c r="E16" s="104">
        <f t="shared" si="4"/>
        <v>356136964.94480234</v>
      </c>
      <c r="F16" s="104">
        <f t="shared" si="4"/>
        <v>391869895.83699071</v>
      </c>
      <c r="G16" s="104">
        <f t="shared" si="4"/>
        <v>430525480.28939986</v>
      </c>
      <c r="H16" s="104">
        <f t="shared" si="4"/>
        <v>460640082.57668346</v>
      </c>
      <c r="I16" s="104">
        <f t="shared" si="4"/>
        <v>494482596.98979396</v>
      </c>
      <c r="J16" s="104">
        <f t="shared" si="4"/>
        <v>523725778.67017627</v>
      </c>
      <c r="K16" s="104">
        <f t="shared" si="4"/>
        <v>558592731.11843562</v>
      </c>
      <c r="L16" s="104">
        <f t="shared" si="4"/>
        <v>612841291.35964239</v>
      </c>
      <c r="M16" s="104">
        <f t="shared" si="4"/>
        <v>660068475.76591742</v>
      </c>
      <c r="N16" s="104">
        <f t="shared" si="4"/>
        <v>744465436.55728126</v>
      </c>
      <c r="O16" s="104">
        <f t="shared" si="4"/>
        <v>774087727.54357982</v>
      </c>
      <c r="P16" s="104">
        <f t="shared" si="4"/>
        <v>838840776.04627252</v>
      </c>
      <c r="Q16" s="104">
        <f t="shared" si="4"/>
        <v>855594076.94305408</v>
      </c>
      <c r="R16" s="105">
        <f t="shared" si="4"/>
        <v>869217927.13143742</v>
      </c>
    </row>
    <row r="17" spans="1:18" ht="16.5" customHeight="1" x14ac:dyDescent="0.2">
      <c r="A17" s="106" t="s">
        <v>61</v>
      </c>
      <c r="B17" s="107">
        <f t="shared" si="3"/>
        <v>618034065.13542032</v>
      </c>
      <c r="C17" s="107">
        <f t="shared" si="4"/>
        <v>625902883.88583863</v>
      </c>
      <c r="D17" s="107">
        <f t="shared" si="4"/>
        <v>624133482.79626358</v>
      </c>
      <c r="E17" s="107">
        <f t="shared" si="4"/>
        <v>637646066.79478979</v>
      </c>
      <c r="F17" s="107">
        <f t="shared" si="4"/>
        <v>622405019.83091772</v>
      </c>
      <c r="G17" s="107">
        <f t="shared" si="4"/>
        <v>622594284.26850629</v>
      </c>
      <c r="H17" s="107">
        <f t="shared" si="4"/>
        <v>663483758.42166436</v>
      </c>
      <c r="I17" s="107">
        <f t="shared" si="4"/>
        <v>704088753.74304986</v>
      </c>
      <c r="J17" s="107">
        <f t="shared" si="4"/>
        <v>737033252.78109443</v>
      </c>
      <c r="K17" s="107">
        <f t="shared" si="4"/>
        <v>772471002.03077793</v>
      </c>
      <c r="L17" s="107">
        <f t="shared" si="4"/>
        <v>831035388.05188239</v>
      </c>
      <c r="M17" s="107">
        <f t="shared" si="4"/>
        <v>887134584.71721363</v>
      </c>
      <c r="N17" s="107">
        <f t="shared" si="4"/>
        <v>996655382.77168381</v>
      </c>
      <c r="O17" s="107">
        <f t="shared" si="4"/>
        <v>1031178498.2094623</v>
      </c>
      <c r="P17" s="107">
        <f t="shared" si="4"/>
        <v>1113332556.4915311</v>
      </c>
      <c r="Q17" s="107">
        <f t="shared" si="4"/>
        <v>1133678304.3421578</v>
      </c>
      <c r="R17" s="108">
        <f t="shared" si="4"/>
        <v>1152084879.6679847</v>
      </c>
    </row>
    <row r="18" spans="1:18" ht="16.5" customHeight="1" x14ac:dyDescent="0.2">
      <c r="A18" s="106" t="s">
        <v>62</v>
      </c>
      <c r="B18" s="107">
        <f t="shared" si="3"/>
        <v>87621924.446891993</v>
      </c>
      <c r="C18" s="107">
        <f t="shared" si="4"/>
        <v>89301349.831470221</v>
      </c>
      <c r="D18" s="107">
        <f t="shared" si="4"/>
        <v>81347739.880239695</v>
      </c>
      <c r="E18" s="107">
        <f t="shared" si="4"/>
        <v>82086353.192510575</v>
      </c>
      <c r="F18" s="107">
        <f t="shared" si="4"/>
        <v>90520361.822842121</v>
      </c>
      <c r="G18" s="107">
        <f t="shared" si="4"/>
        <v>96553660.487184182</v>
      </c>
      <c r="H18" s="107">
        <f t="shared" si="4"/>
        <v>115674260.01526582</v>
      </c>
      <c r="I18" s="107">
        <f t="shared" si="4"/>
        <v>121188292.31601281</v>
      </c>
      <c r="J18" s="107">
        <f t="shared" si="4"/>
        <v>128101891.88185754</v>
      </c>
      <c r="K18" s="107">
        <f t="shared" si="4"/>
        <v>136827047.79023188</v>
      </c>
      <c r="L18" s="107">
        <f t="shared" si="4"/>
        <v>147534184.60500404</v>
      </c>
      <c r="M18" s="107">
        <f t="shared" si="4"/>
        <v>157214452.45957929</v>
      </c>
      <c r="N18" s="107">
        <f t="shared" si="4"/>
        <v>175527869.19775963</v>
      </c>
      <c r="O18" s="107">
        <f t="shared" si="4"/>
        <v>181653573.79070923</v>
      </c>
      <c r="P18" s="107">
        <f t="shared" si="4"/>
        <v>196046404.42654407</v>
      </c>
      <c r="Q18" s="107">
        <f t="shared" si="4"/>
        <v>199321913.30321383</v>
      </c>
      <c r="R18" s="108">
        <f t="shared" si="4"/>
        <v>201895076.99331757</v>
      </c>
    </row>
    <row r="19" spans="1:18" ht="16.5" customHeight="1" x14ac:dyDescent="0.2">
      <c r="A19" s="106" t="s">
        <v>63</v>
      </c>
      <c r="B19" s="107">
        <f t="shared" si="3"/>
        <v>0</v>
      </c>
      <c r="C19" s="107">
        <f t="shared" si="4"/>
        <v>0</v>
      </c>
      <c r="D19" s="107">
        <f t="shared" si="4"/>
        <v>0</v>
      </c>
      <c r="E19" s="107">
        <f t="shared" si="4"/>
        <v>0</v>
      </c>
      <c r="F19" s="107">
        <f t="shared" si="4"/>
        <v>0</v>
      </c>
      <c r="G19" s="107">
        <f t="shared" si="4"/>
        <v>0</v>
      </c>
      <c r="H19" s="107">
        <f t="shared" si="4"/>
        <v>0</v>
      </c>
      <c r="I19" s="107">
        <f t="shared" si="4"/>
        <v>0</v>
      </c>
      <c r="J19" s="107">
        <f t="shared" si="4"/>
        <v>0</v>
      </c>
      <c r="K19" s="107">
        <f t="shared" si="4"/>
        <v>0</v>
      </c>
      <c r="L19" s="107">
        <f t="shared" si="4"/>
        <v>0</v>
      </c>
      <c r="M19" s="107">
        <f t="shared" si="4"/>
        <v>0</v>
      </c>
      <c r="N19" s="107">
        <f t="shared" si="4"/>
        <v>0</v>
      </c>
      <c r="O19" s="107">
        <f t="shared" si="4"/>
        <v>0</v>
      </c>
      <c r="P19" s="107">
        <f t="shared" si="4"/>
        <v>0</v>
      </c>
      <c r="Q19" s="107">
        <f t="shared" si="4"/>
        <v>0</v>
      </c>
      <c r="R19" s="108">
        <f t="shared" si="4"/>
        <v>0</v>
      </c>
    </row>
    <row r="20" spans="1:18" ht="16.5" customHeight="1" thickBot="1" x14ac:dyDescent="0.25">
      <c r="A20" s="109" t="s">
        <v>64</v>
      </c>
      <c r="B20" s="110">
        <f t="shared" si="3"/>
        <v>13348363.584402367</v>
      </c>
      <c r="C20" s="110">
        <f t="shared" si="4"/>
        <v>11502815.749951277</v>
      </c>
      <c r="D20" s="110">
        <f t="shared" si="4"/>
        <v>11181591.896482792</v>
      </c>
      <c r="E20" s="110">
        <f t="shared" si="4"/>
        <v>9501534.4412212502</v>
      </c>
      <c r="F20" s="110">
        <f t="shared" si="4"/>
        <v>11757473.170850553</v>
      </c>
      <c r="G20" s="110">
        <f t="shared" si="4"/>
        <v>12354412.379997471</v>
      </c>
      <c r="H20" s="110">
        <f t="shared" si="4"/>
        <v>11778645.383055944</v>
      </c>
      <c r="I20" s="110">
        <f t="shared" si="4"/>
        <v>13031592.461276921</v>
      </c>
      <c r="J20" s="110">
        <f t="shared" si="4"/>
        <v>14035778.929186881</v>
      </c>
      <c r="K20" s="110">
        <f t="shared" si="4"/>
        <v>14761326.018427534</v>
      </c>
      <c r="L20" s="110">
        <f t="shared" si="4"/>
        <v>15922429.52644009</v>
      </c>
      <c r="M20" s="110">
        <f t="shared" si="4"/>
        <v>16878014.621893264</v>
      </c>
      <c r="N20" s="110">
        <f t="shared" si="4"/>
        <v>18264595.598203011</v>
      </c>
      <c r="O20" s="110">
        <f t="shared" si="4"/>
        <v>18806297.046430778</v>
      </c>
      <c r="P20" s="110">
        <f t="shared" si="4"/>
        <v>20172983.134122953</v>
      </c>
      <c r="Q20" s="110">
        <f t="shared" si="4"/>
        <v>20313605.749548681</v>
      </c>
      <c r="R20" s="111">
        <f t="shared" si="4"/>
        <v>20228884.323013067</v>
      </c>
    </row>
    <row r="21" spans="1:18" ht="13.5" customHeight="1" thickTop="1" thickBot="1" x14ac:dyDescent="0.25">
      <c r="A21" s="112" t="s">
        <v>67</v>
      </c>
      <c r="B21" s="113">
        <f t="shared" si="3"/>
        <v>1066153542.1673433</v>
      </c>
      <c r="C21" s="113">
        <f t="shared" si="4"/>
        <v>1066001690.4286038</v>
      </c>
      <c r="D21" s="113">
        <f t="shared" si="4"/>
        <v>1055011307.961863</v>
      </c>
      <c r="E21" s="113">
        <f t="shared" si="4"/>
        <v>1085370919.3733239</v>
      </c>
      <c r="F21" s="113">
        <f t="shared" si="4"/>
        <v>1116552750.6616011</v>
      </c>
      <c r="G21" s="113">
        <f t="shared" si="4"/>
        <v>1162027837.4250879</v>
      </c>
      <c r="H21" s="113">
        <f t="shared" si="4"/>
        <v>1251576746.3966696</v>
      </c>
      <c r="I21" s="113">
        <f t="shared" si="4"/>
        <v>1332791235.5101337</v>
      </c>
      <c r="J21" s="113">
        <f t="shared" si="4"/>
        <v>1402896702.262315</v>
      </c>
      <c r="K21" s="113">
        <f t="shared" si="4"/>
        <v>1482652106.9578731</v>
      </c>
      <c r="L21" s="113">
        <f t="shared" si="4"/>
        <v>1607333293.542969</v>
      </c>
      <c r="M21" s="113">
        <f t="shared" si="4"/>
        <v>1721295527.5646033</v>
      </c>
      <c r="N21" s="113">
        <f t="shared" si="4"/>
        <v>1934913284.1249278</v>
      </c>
      <c r="O21" s="113">
        <f t="shared" si="4"/>
        <v>2005726096.5901823</v>
      </c>
      <c r="P21" s="113">
        <f t="shared" si="4"/>
        <v>2168392720.0984707</v>
      </c>
      <c r="Q21" s="113">
        <f t="shared" si="4"/>
        <v>2208907900.3379745</v>
      </c>
      <c r="R21" s="113">
        <f t="shared" si="4"/>
        <v>2243426768.1157532</v>
      </c>
    </row>
    <row r="22" spans="1:18" ht="16.5" customHeight="1" thickBot="1" x14ac:dyDescent="0.25">
      <c r="A22" s="114" t="s">
        <v>68</v>
      </c>
      <c r="B22" s="20"/>
      <c r="C22" s="20"/>
      <c r="D22" s="20"/>
      <c r="E22" s="20"/>
      <c r="F22" s="20"/>
      <c r="G22" s="20"/>
      <c r="H22" s="20"/>
      <c r="I22" s="20"/>
      <c r="J22" s="20"/>
      <c r="K22" s="20"/>
      <c r="L22" s="20"/>
      <c r="M22" s="20"/>
      <c r="N22" s="20"/>
      <c r="O22" s="20"/>
      <c r="P22" s="20"/>
      <c r="Q22" s="20"/>
      <c r="R22" s="21"/>
    </row>
    <row r="23" spans="1:18" ht="16.5" customHeight="1" x14ac:dyDescent="0.2">
      <c r="A23" s="103" t="s">
        <v>60</v>
      </c>
      <c r="B23" s="104">
        <f t="shared" ref="B23:B29" si="5">B54</f>
        <v>47946424.633107431</v>
      </c>
      <c r="C23" s="104">
        <f t="shared" ref="C23:R29" si="6">C54/C$31</f>
        <v>48721045.283267751</v>
      </c>
      <c r="D23" s="104">
        <f t="shared" si="6"/>
        <v>44736519.42012284</v>
      </c>
      <c r="E23" s="104">
        <f t="shared" si="6"/>
        <v>45519751.467575192</v>
      </c>
      <c r="F23" s="104">
        <f t="shared" si="6"/>
        <v>50951103.785371199</v>
      </c>
      <c r="G23" s="104">
        <f t="shared" si="6"/>
        <v>51701042.764377989</v>
      </c>
      <c r="H23" s="104">
        <f t="shared" si="6"/>
        <v>56214333.511328734</v>
      </c>
      <c r="I23" s="104">
        <f t="shared" si="6"/>
        <v>61605392.494273596</v>
      </c>
      <c r="J23" s="104">
        <f t="shared" si="6"/>
        <v>69904647.614984736</v>
      </c>
      <c r="K23" s="104">
        <f t="shared" si="6"/>
        <v>75991322.159747764</v>
      </c>
      <c r="L23" s="104">
        <f t="shared" si="6"/>
        <v>87267224.992898956</v>
      </c>
      <c r="M23" s="104">
        <f t="shared" si="6"/>
        <v>93130045.13539052</v>
      </c>
      <c r="N23" s="104">
        <f t="shared" si="6"/>
        <v>104058816.45368893</v>
      </c>
      <c r="O23" s="104">
        <f t="shared" si="6"/>
        <v>115173924.85691211</v>
      </c>
      <c r="P23" s="104">
        <f t="shared" si="6"/>
        <v>110717767.1574962</v>
      </c>
      <c r="Q23" s="104">
        <f t="shared" si="6"/>
        <v>131836068.75137165</v>
      </c>
      <c r="R23" s="105">
        <f t="shared" si="6"/>
        <v>135585203.86563092</v>
      </c>
    </row>
    <row r="24" spans="1:18" ht="16.5" customHeight="1" x14ac:dyDescent="0.2">
      <c r="A24" s="106" t="s">
        <v>61</v>
      </c>
      <c r="B24" s="107">
        <f t="shared" si="5"/>
        <v>85359622.50124912</v>
      </c>
      <c r="C24" s="107">
        <f t="shared" si="6"/>
        <v>89876582.377863497</v>
      </c>
      <c r="D24" s="107">
        <f t="shared" si="6"/>
        <v>82523079.663229436</v>
      </c>
      <c r="E24" s="107">
        <f t="shared" si="6"/>
        <v>81500920.549694538</v>
      </c>
      <c r="F24" s="107">
        <f t="shared" si="6"/>
        <v>80925386.458195031</v>
      </c>
      <c r="G24" s="107">
        <f t="shared" si="6"/>
        <v>74766245.41289869</v>
      </c>
      <c r="H24" s="107">
        <f t="shared" si="6"/>
        <v>80968414.790643781</v>
      </c>
      <c r="I24" s="107">
        <f t="shared" si="6"/>
        <v>87719293.437620819</v>
      </c>
      <c r="J24" s="107">
        <f t="shared" si="6"/>
        <v>98376004.99064821</v>
      </c>
      <c r="K24" s="107">
        <f t="shared" si="6"/>
        <v>105087462.66148227</v>
      </c>
      <c r="L24" s="107">
        <f t="shared" si="6"/>
        <v>118337574.84794788</v>
      </c>
      <c r="M24" s="107">
        <f t="shared" si="6"/>
        <v>125167140.90914935</v>
      </c>
      <c r="N24" s="107">
        <f t="shared" si="6"/>
        <v>139309059.15930986</v>
      </c>
      <c r="O24" s="107">
        <f t="shared" si="6"/>
        <v>153425601.05392423</v>
      </c>
      <c r="P24" s="107">
        <f t="shared" si="6"/>
        <v>146947666.68291968</v>
      </c>
      <c r="Q24" s="107">
        <f t="shared" si="6"/>
        <v>174685279.97201034</v>
      </c>
      <c r="R24" s="108">
        <f t="shared" si="6"/>
        <v>179708285.35002613</v>
      </c>
    </row>
    <row r="25" spans="1:18" ht="16.5" customHeight="1" x14ac:dyDescent="0.2">
      <c r="A25" s="106" t="s">
        <v>62</v>
      </c>
      <c r="B25" s="107">
        <f t="shared" si="5"/>
        <v>12101880.487737892</v>
      </c>
      <c r="C25" s="107">
        <f t="shared" si="6"/>
        <v>12823235.570913998</v>
      </c>
      <c r="D25" s="107">
        <f t="shared" si="6"/>
        <v>10755817.791547706</v>
      </c>
      <c r="E25" s="107">
        <f t="shared" si="6"/>
        <v>10491891.502421847</v>
      </c>
      <c r="F25" s="107">
        <f t="shared" si="6"/>
        <v>11769499.006995728</v>
      </c>
      <c r="G25" s="107">
        <f t="shared" si="6"/>
        <v>11594958.157992329</v>
      </c>
      <c r="H25" s="107">
        <f t="shared" si="6"/>
        <v>14116338.714601159</v>
      </c>
      <c r="I25" s="107">
        <f t="shared" si="6"/>
        <v>15098311.567055663</v>
      </c>
      <c r="J25" s="107">
        <f t="shared" si="6"/>
        <v>17098485.458462819</v>
      </c>
      <c r="K25" s="107">
        <f t="shared" si="6"/>
        <v>18614041.482380383</v>
      </c>
      <c r="L25" s="107">
        <f t="shared" si="6"/>
        <v>21008536.897872336</v>
      </c>
      <c r="M25" s="107">
        <f t="shared" si="6"/>
        <v>22181621.439362083</v>
      </c>
      <c r="N25" s="107">
        <f t="shared" si="6"/>
        <v>24534681.432388317</v>
      </c>
      <c r="O25" s="107">
        <f t="shared" si="6"/>
        <v>27027627.894517712</v>
      </c>
      <c r="P25" s="107">
        <f t="shared" si="6"/>
        <v>25875971.670892037</v>
      </c>
      <c r="Q25" s="107">
        <f t="shared" si="6"/>
        <v>30712949.252506822</v>
      </c>
      <c r="R25" s="108">
        <f t="shared" si="6"/>
        <v>31492660.608076598</v>
      </c>
    </row>
    <row r="26" spans="1:18" ht="16.5" customHeight="1" x14ac:dyDescent="0.2">
      <c r="A26" s="106" t="s">
        <v>63</v>
      </c>
      <c r="B26" s="107">
        <f t="shared" si="5"/>
        <v>0</v>
      </c>
      <c r="C26" s="107">
        <f t="shared" si="6"/>
        <v>0</v>
      </c>
      <c r="D26" s="107">
        <f t="shared" si="6"/>
        <v>0</v>
      </c>
      <c r="E26" s="107">
        <f t="shared" si="6"/>
        <v>0</v>
      </c>
      <c r="F26" s="107">
        <f t="shared" si="6"/>
        <v>0</v>
      </c>
      <c r="G26" s="107">
        <f t="shared" si="6"/>
        <v>0</v>
      </c>
      <c r="H26" s="107">
        <f t="shared" si="6"/>
        <v>0</v>
      </c>
      <c r="I26" s="107">
        <f t="shared" si="6"/>
        <v>0</v>
      </c>
      <c r="J26" s="107">
        <f t="shared" si="6"/>
        <v>0</v>
      </c>
      <c r="K26" s="107">
        <f t="shared" si="6"/>
        <v>0</v>
      </c>
      <c r="L26" s="107">
        <f t="shared" si="6"/>
        <v>0</v>
      </c>
      <c r="M26" s="107">
        <f t="shared" si="6"/>
        <v>0</v>
      </c>
      <c r="N26" s="107">
        <f t="shared" si="6"/>
        <v>0</v>
      </c>
      <c r="O26" s="107">
        <f t="shared" si="6"/>
        <v>0</v>
      </c>
      <c r="P26" s="107">
        <f t="shared" si="6"/>
        <v>0</v>
      </c>
      <c r="Q26" s="107">
        <f t="shared" si="6"/>
        <v>0</v>
      </c>
      <c r="R26" s="108">
        <f t="shared" si="6"/>
        <v>0</v>
      </c>
    </row>
    <row r="27" spans="1:18" ht="16.5" customHeight="1" thickBot="1" x14ac:dyDescent="0.25">
      <c r="A27" s="109" t="s">
        <v>64</v>
      </c>
      <c r="B27" s="110">
        <f t="shared" si="5"/>
        <v>1843605.9448023227</v>
      </c>
      <c r="C27" s="110">
        <f t="shared" si="6"/>
        <v>1651747.8892403499</v>
      </c>
      <c r="D27" s="110">
        <f t="shared" si="6"/>
        <v>1478432.7780350484</v>
      </c>
      <c r="E27" s="110">
        <f t="shared" si="6"/>
        <v>1214441.4337670105</v>
      </c>
      <c r="F27" s="110">
        <f t="shared" si="6"/>
        <v>1528712.0601652905</v>
      </c>
      <c r="G27" s="110">
        <f t="shared" si="6"/>
        <v>1483619.5115737419</v>
      </c>
      <c r="H27" s="110">
        <f t="shared" si="6"/>
        <v>1437410.0841833574</v>
      </c>
      <c r="I27" s="110">
        <f t="shared" si="6"/>
        <v>1623548.2771074176</v>
      </c>
      <c r="J27" s="110">
        <f t="shared" si="6"/>
        <v>1873434.9539523812</v>
      </c>
      <c r="K27" s="110">
        <f t="shared" si="6"/>
        <v>2008140.4903451169</v>
      </c>
      <c r="L27" s="110">
        <f t="shared" si="6"/>
        <v>2267318.2429249883</v>
      </c>
      <c r="M27" s="110">
        <f t="shared" si="6"/>
        <v>2381344.2411543555</v>
      </c>
      <c r="N27" s="110">
        <f t="shared" si="6"/>
        <v>2552962.3104376658</v>
      </c>
      <c r="O27" s="110">
        <f t="shared" si="6"/>
        <v>2798126.0596079468</v>
      </c>
      <c r="P27" s="110">
        <f t="shared" si="6"/>
        <v>2662612.1587021151</v>
      </c>
      <c r="Q27" s="110">
        <f t="shared" si="6"/>
        <v>3130065.9931567088</v>
      </c>
      <c r="R27" s="111">
        <f t="shared" si="6"/>
        <v>3155408.2345741279</v>
      </c>
    </row>
    <row r="28" spans="1:18" ht="13.5" customHeight="1" thickTop="1" thickBot="1" x14ac:dyDescent="0.25">
      <c r="A28" s="112" t="s">
        <v>69</v>
      </c>
      <c r="B28" s="113">
        <f t="shared" si="5"/>
        <v>147251533.56689677</v>
      </c>
      <c r="C28" s="113">
        <f t="shared" si="6"/>
        <v>153072611.12128562</v>
      </c>
      <c r="D28" s="113">
        <f t="shared" si="6"/>
        <v>139493849.65293503</v>
      </c>
      <c r="E28" s="113">
        <f t="shared" si="6"/>
        <v>138727004.95345861</v>
      </c>
      <c r="F28" s="113">
        <f t="shared" si="6"/>
        <v>145174701.31072724</v>
      </c>
      <c r="G28" s="113">
        <f t="shared" si="6"/>
        <v>139545865.84684274</v>
      </c>
      <c r="H28" s="113">
        <f t="shared" si="6"/>
        <v>152736497.10075703</v>
      </c>
      <c r="I28" s="113">
        <f t="shared" si="6"/>
        <v>166046545.77605751</v>
      </c>
      <c r="J28" s="113">
        <f t="shared" si="6"/>
        <v>187252573.01804817</v>
      </c>
      <c r="K28" s="113">
        <f t="shared" si="6"/>
        <v>201700966.79395556</v>
      </c>
      <c r="L28" s="113">
        <f t="shared" si="6"/>
        <v>228880654.98164415</v>
      </c>
      <c r="M28" s="113">
        <f t="shared" si="6"/>
        <v>242860151.72505629</v>
      </c>
      <c r="N28" s="113">
        <f t="shared" si="6"/>
        <v>270455519.35582477</v>
      </c>
      <c r="O28" s="113">
        <f t="shared" si="6"/>
        <v>298425279.86496198</v>
      </c>
      <c r="P28" s="113">
        <f t="shared" si="6"/>
        <v>286204017.67001009</v>
      </c>
      <c r="Q28" s="113">
        <f t="shared" si="6"/>
        <v>340364363.96904558</v>
      </c>
      <c r="R28" s="113">
        <f t="shared" si="6"/>
        <v>349941558.05830777</v>
      </c>
    </row>
    <row r="29" spans="1:18" s="117" customFormat="1" ht="16.5" customHeight="1" thickBot="1" x14ac:dyDescent="0.25">
      <c r="A29" s="114" t="s">
        <v>70</v>
      </c>
      <c r="B29" s="115">
        <f t="shared" si="5"/>
        <v>3366626120.9899993</v>
      </c>
      <c r="C29" s="115">
        <f t="shared" si="6"/>
        <v>3248687626.21</v>
      </c>
      <c r="D29" s="115">
        <f t="shared" si="6"/>
        <v>3208761053.4800005</v>
      </c>
      <c r="E29" s="115">
        <f t="shared" si="6"/>
        <v>3262054433.6500006</v>
      </c>
      <c r="F29" s="115">
        <f t="shared" si="6"/>
        <v>3431856895.0700011</v>
      </c>
      <c r="G29" s="115">
        <f t="shared" si="6"/>
        <v>3595417436.8541918</v>
      </c>
      <c r="H29" s="115">
        <f t="shared" si="6"/>
        <v>3719262285.5615287</v>
      </c>
      <c r="I29" s="115">
        <f t="shared" si="6"/>
        <v>3831318774.2983069</v>
      </c>
      <c r="J29" s="115">
        <f t="shared" si="6"/>
        <v>4027047204.8431263</v>
      </c>
      <c r="K29" s="115">
        <f t="shared" si="6"/>
        <v>4191156205.2035227</v>
      </c>
      <c r="L29" s="115">
        <f t="shared" si="6"/>
        <v>4401892608.0083427</v>
      </c>
      <c r="M29" s="115">
        <f t="shared" si="6"/>
        <v>4598288142.252821</v>
      </c>
      <c r="N29" s="115">
        <f t="shared" si="6"/>
        <v>5003806575.983922</v>
      </c>
      <c r="O29" s="115">
        <f t="shared" si="6"/>
        <v>5047041897.8016186</v>
      </c>
      <c r="P29" s="115">
        <f t="shared" si="6"/>
        <v>5190103312.4939823</v>
      </c>
      <c r="Q29" s="115">
        <f t="shared" si="6"/>
        <v>5375007420.7026215</v>
      </c>
      <c r="R29" s="116">
        <f t="shared" si="6"/>
        <v>5375830345.3584309</v>
      </c>
    </row>
    <row r="31" spans="1:18" s="4" customFormat="1" ht="12" hidden="1" x14ac:dyDescent="0.2">
      <c r="B31" s="76">
        <v>1</v>
      </c>
      <c r="C31" s="76">
        <v>1</v>
      </c>
      <c r="D31" s="76">
        <v>1</v>
      </c>
      <c r="E31" s="76">
        <v>1</v>
      </c>
      <c r="F31" s="76">
        <v>1</v>
      </c>
      <c r="G31" s="76">
        <v>1</v>
      </c>
      <c r="H31" s="76">
        <v>1</v>
      </c>
      <c r="I31" s="76">
        <v>1</v>
      </c>
      <c r="J31" s="76">
        <v>1</v>
      </c>
      <c r="K31" s="76">
        <v>1</v>
      </c>
      <c r="L31" s="76">
        <v>1</v>
      </c>
      <c r="M31" s="76">
        <v>1</v>
      </c>
      <c r="N31" s="76">
        <v>1</v>
      </c>
      <c r="O31" s="76">
        <v>1</v>
      </c>
      <c r="P31" s="76">
        <v>1</v>
      </c>
      <c r="Q31" s="76">
        <v>1</v>
      </c>
      <c r="R31" s="76">
        <v>1</v>
      </c>
    </row>
    <row r="32" spans="1:18" ht="16.5" hidden="1" customHeight="1" x14ac:dyDescent="0.2"/>
    <row r="33" spans="1:18" ht="16.5" hidden="1" customHeight="1" x14ac:dyDescent="0.2"/>
    <row r="34" spans="1:18" ht="16.5" hidden="1" customHeight="1" x14ac:dyDescent="0.2"/>
    <row r="35" spans="1:18" ht="16.5" hidden="1" customHeight="1" x14ac:dyDescent="0.2"/>
    <row r="36" spans="1:18" ht="16.5" hidden="1" customHeight="1" thickBot="1" x14ac:dyDescent="0.3">
      <c r="A36" s="90"/>
      <c r="B36" s="91">
        <v>2010</v>
      </c>
      <c r="C36" s="91">
        <v>2011</v>
      </c>
      <c r="D36" s="92">
        <v>2012</v>
      </c>
      <c r="E36" s="91">
        <v>2013</v>
      </c>
      <c r="F36" s="92">
        <v>2014</v>
      </c>
      <c r="G36" s="91">
        <v>2015</v>
      </c>
      <c r="H36" s="92">
        <v>2016</v>
      </c>
      <c r="I36" s="91">
        <v>2017</v>
      </c>
      <c r="J36" s="92">
        <v>2018</v>
      </c>
      <c r="K36" s="91">
        <v>2019</v>
      </c>
      <c r="L36" s="92">
        <v>2020</v>
      </c>
      <c r="M36" s="91">
        <v>2021</v>
      </c>
      <c r="N36" s="91">
        <v>2022</v>
      </c>
      <c r="O36" s="91">
        <v>2023</v>
      </c>
      <c r="P36" s="91">
        <v>2024</v>
      </c>
      <c r="Q36" s="91">
        <v>2025</v>
      </c>
      <c r="R36" s="92">
        <v>2026</v>
      </c>
    </row>
    <row r="37" spans="1:18" ht="16.5" hidden="1" customHeight="1" thickBot="1" x14ac:dyDescent="0.25">
      <c r="A37" s="94"/>
      <c r="B37" s="95"/>
      <c r="C37" s="95"/>
      <c r="D37" s="95"/>
      <c r="E37" s="95"/>
      <c r="F37" s="95"/>
      <c r="G37" s="95"/>
      <c r="H37" s="95"/>
      <c r="I37" s="95"/>
      <c r="J37" s="95"/>
      <c r="K37" s="95"/>
      <c r="L37" s="95"/>
      <c r="M37" s="95"/>
      <c r="N37" s="95"/>
      <c r="O37" s="95"/>
      <c r="P37" s="95"/>
      <c r="Q37" s="95"/>
      <c r="R37" s="96"/>
    </row>
    <row r="38" spans="1:18" ht="16.5" hidden="1" customHeight="1" thickBot="1" x14ac:dyDescent="0.25">
      <c r="A38" s="97" t="s">
        <v>58</v>
      </c>
      <c r="B38" s="98">
        <v>3366626120.9899983</v>
      </c>
      <c r="C38" s="98">
        <v>3248687626.2100005</v>
      </c>
      <c r="D38" s="98">
        <v>3208761053.48</v>
      </c>
      <c r="E38" s="98">
        <v>3262054433.650001</v>
      </c>
      <c r="F38" s="98">
        <v>3431856895.0700011</v>
      </c>
      <c r="G38" s="98">
        <v>3595417436.8541908</v>
      </c>
      <c r="H38" s="98">
        <v>3719262285.5615282</v>
      </c>
      <c r="I38" s="98">
        <v>3831318774.298306</v>
      </c>
      <c r="J38" s="98">
        <v>4027047204.8431258</v>
      </c>
      <c r="K38" s="98">
        <v>4191156205.2035222</v>
      </c>
      <c r="L38" s="98">
        <v>4401892608.0083418</v>
      </c>
      <c r="M38" s="98">
        <v>4598288142.2528219</v>
      </c>
      <c r="N38" s="98">
        <v>5003806575.983922</v>
      </c>
      <c r="O38" s="98">
        <v>5047041897.8016176</v>
      </c>
      <c r="P38" s="98">
        <v>5190103312.4939833</v>
      </c>
      <c r="Q38" s="98">
        <v>5375007420.7026205</v>
      </c>
      <c r="R38" s="99">
        <v>5375830345.3584299</v>
      </c>
    </row>
    <row r="39" spans="1:18" ht="16.5" hidden="1" customHeight="1" thickBot="1" x14ac:dyDescent="0.25">
      <c r="A39" s="100" t="s">
        <v>59</v>
      </c>
      <c r="B39" s="101"/>
      <c r="C39" s="101"/>
      <c r="D39" s="101"/>
      <c r="E39" s="101"/>
      <c r="F39" s="101"/>
      <c r="G39" s="101"/>
      <c r="H39" s="101"/>
      <c r="I39" s="101"/>
      <c r="J39" s="101"/>
      <c r="K39" s="101"/>
      <c r="L39" s="101"/>
      <c r="M39" s="101"/>
      <c r="N39" s="101"/>
      <c r="O39" s="101"/>
      <c r="P39" s="101"/>
      <c r="Q39" s="101"/>
      <c r="R39" s="102"/>
    </row>
    <row r="40" spans="1:18" ht="16.5" hidden="1" customHeight="1" x14ac:dyDescent="0.2">
      <c r="A40" s="103" t="s">
        <v>60</v>
      </c>
      <c r="B40" s="104">
        <v>701108151.90847707</v>
      </c>
      <c r="C40" s="104">
        <v>645999842.64943659</v>
      </c>
      <c r="D40" s="104">
        <v>645984021.7089783</v>
      </c>
      <c r="E40" s="104">
        <v>668703788.690907</v>
      </c>
      <c r="F40" s="104">
        <v>761637458.07403338</v>
      </c>
      <c r="G40" s="104">
        <v>849857588.00550056</v>
      </c>
      <c r="H40" s="104">
        <v>852011928.92669392</v>
      </c>
      <c r="I40" s="104">
        <v>865380284.71691191</v>
      </c>
      <c r="J40" s="104">
        <v>909736450.04788136</v>
      </c>
      <c r="K40" s="104">
        <v>944444081.65781188</v>
      </c>
      <c r="L40" s="104">
        <v>978237574.75092149</v>
      </c>
      <c r="M40" s="104">
        <v>1010115794.7314533</v>
      </c>
      <c r="N40" s="104">
        <v>1076709853.1380217</v>
      </c>
      <c r="O40" s="104">
        <v>1058588156.2689493</v>
      </c>
      <c r="P40" s="104">
        <v>1058228261.3078578</v>
      </c>
      <c r="Q40" s="104">
        <v>1094514742.9876604</v>
      </c>
      <c r="R40" s="105">
        <v>1078067669.9639893</v>
      </c>
    </row>
    <row r="41" spans="1:18" ht="16.5" hidden="1" customHeight="1" x14ac:dyDescent="0.2">
      <c r="A41" s="106" t="s">
        <v>61</v>
      </c>
      <c r="B41" s="107">
        <v>1248191656.3624561</v>
      </c>
      <c r="C41" s="107">
        <v>1191687447.1063237</v>
      </c>
      <c r="D41" s="107">
        <v>1191612391.3002656</v>
      </c>
      <c r="E41" s="107">
        <v>1197281896.2379215</v>
      </c>
      <c r="F41" s="107">
        <v>1209705012.3843439</v>
      </c>
      <c r="G41" s="107">
        <v>1229001536.3986607</v>
      </c>
      <c r="H41" s="107">
        <v>1227196890.1669974</v>
      </c>
      <c r="I41" s="107">
        <v>1232206208.8521025</v>
      </c>
      <c r="J41" s="107">
        <v>1280261622.1314099</v>
      </c>
      <c r="K41" s="107">
        <v>1306060078.2604237</v>
      </c>
      <c r="L41" s="107">
        <v>1326526221.3916154</v>
      </c>
      <c r="M41" s="107">
        <v>1357599535.4657362</v>
      </c>
      <c r="N41" s="107">
        <v>1441448612.8138075</v>
      </c>
      <c r="O41" s="107">
        <v>1410167486.6590412</v>
      </c>
      <c r="P41" s="107">
        <v>1404509662.8069439</v>
      </c>
      <c r="Q41" s="107">
        <v>1450252697.3317623</v>
      </c>
      <c r="R41" s="108">
        <v>1428899960.5925021</v>
      </c>
    </row>
    <row r="42" spans="1:18" ht="16.5" hidden="1" customHeight="1" x14ac:dyDescent="0.2">
      <c r="A42" s="106" t="s">
        <v>62</v>
      </c>
      <c r="B42" s="107">
        <v>176962664.64708179</v>
      </c>
      <c r="C42" s="107">
        <v>170025255.26503852</v>
      </c>
      <c r="D42" s="107">
        <v>155311287.59712282</v>
      </c>
      <c r="E42" s="107">
        <v>154130182.4374209</v>
      </c>
      <c r="F42" s="107">
        <v>175935173.93173349</v>
      </c>
      <c r="G42" s="107">
        <v>190596990.82057026</v>
      </c>
      <c r="H42" s="107">
        <v>213954132.80468887</v>
      </c>
      <c r="I42" s="107">
        <v>212088270.74444461</v>
      </c>
      <c r="J42" s="107">
        <v>222519045.48393568</v>
      </c>
      <c r="K42" s="107">
        <v>231341169.15101072</v>
      </c>
      <c r="L42" s="107">
        <v>235498953.76771945</v>
      </c>
      <c r="M42" s="107">
        <v>240588374.4185895</v>
      </c>
      <c r="N42" s="107">
        <v>253863479.73323011</v>
      </c>
      <c r="O42" s="107">
        <v>248416703.83922532</v>
      </c>
      <c r="P42" s="107">
        <v>247319695.96160254</v>
      </c>
      <c r="Q42" s="107">
        <v>254981630.41326895</v>
      </c>
      <c r="R42" s="108">
        <v>250405046.23470968</v>
      </c>
    </row>
    <row r="43" spans="1:18" ht="16.5" hidden="1" customHeight="1" x14ac:dyDescent="0.2">
      <c r="A43" s="106" t="s">
        <v>63</v>
      </c>
      <c r="B43" s="107">
        <v>0</v>
      </c>
      <c r="C43" s="107">
        <v>0</v>
      </c>
      <c r="D43" s="107">
        <v>0</v>
      </c>
      <c r="E43" s="107">
        <v>0</v>
      </c>
      <c r="F43" s="107">
        <v>0</v>
      </c>
      <c r="G43" s="107">
        <v>0</v>
      </c>
      <c r="H43" s="107">
        <v>0</v>
      </c>
      <c r="I43" s="107">
        <v>0</v>
      </c>
      <c r="J43" s="107">
        <v>0</v>
      </c>
      <c r="K43" s="107">
        <v>0</v>
      </c>
      <c r="L43" s="107">
        <v>0</v>
      </c>
      <c r="M43" s="107">
        <v>0</v>
      </c>
      <c r="N43" s="107">
        <v>0</v>
      </c>
      <c r="O43" s="107">
        <v>0</v>
      </c>
      <c r="P43" s="107">
        <v>0</v>
      </c>
      <c r="Q43" s="107">
        <v>0</v>
      </c>
      <c r="R43" s="108">
        <v>0</v>
      </c>
    </row>
    <row r="44" spans="1:18" ht="16.5" hidden="1" customHeight="1" thickBot="1" x14ac:dyDescent="0.25">
      <c r="A44" s="109" t="s">
        <v>64</v>
      </c>
      <c r="B44" s="110">
        <v>26958572.33774443</v>
      </c>
      <c r="C44" s="110">
        <v>21900779.639312342</v>
      </c>
      <c r="D44" s="110">
        <v>21348195.258835256</v>
      </c>
      <c r="E44" s="110">
        <v>17840641.956968866</v>
      </c>
      <c r="F44" s="110">
        <v>22851798.707562152</v>
      </c>
      <c r="G44" s="110">
        <v>24387618.357529439</v>
      </c>
      <c r="H44" s="110">
        <v>21786090.165721435</v>
      </c>
      <c r="I44" s="110">
        <v>22806228.698655993</v>
      </c>
      <c r="J44" s="110">
        <v>24380811.899535492</v>
      </c>
      <c r="K44" s="110">
        <v>24957802.382447157</v>
      </c>
      <c r="L44" s="110">
        <v>25415909.573473208</v>
      </c>
      <c r="M44" s="110">
        <v>25828758.347382229</v>
      </c>
      <c r="N44" s="110">
        <v>26415826.818110973</v>
      </c>
      <c r="O44" s="110">
        <v>25718174.579258591</v>
      </c>
      <c r="P44" s="110">
        <v>25448954.649097893</v>
      </c>
      <c r="Q44" s="110">
        <v>25986085.662909202</v>
      </c>
      <c r="R44" s="111">
        <v>25089342.393169589</v>
      </c>
    </row>
    <row r="45" spans="1:18" ht="13.5" hidden="1" customHeight="1" thickTop="1" thickBot="1" x14ac:dyDescent="0.25">
      <c r="A45" s="112" t="s">
        <v>65</v>
      </c>
      <c r="B45" s="113">
        <v>2153221045.2557592</v>
      </c>
      <c r="C45" s="113">
        <v>2029613324.660111</v>
      </c>
      <c r="D45" s="113">
        <v>2014255895.8652022</v>
      </c>
      <c r="E45" s="113">
        <v>2037956509.3232181</v>
      </c>
      <c r="F45" s="113">
        <v>2170129443.0976729</v>
      </c>
      <c r="G45" s="113">
        <v>2293843733.5822611</v>
      </c>
      <c r="H45" s="113">
        <v>2314949042.0641017</v>
      </c>
      <c r="I45" s="113">
        <v>2332480993.0121155</v>
      </c>
      <c r="J45" s="113">
        <v>2436897929.5627627</v>
      </c>
      <c r="K45" s="113">
        <v>2506803131.4516935</v>
      </c>
      <c r="L45" s="113">
        <v>2565678659.4837294</v>
      </c>
      <c r="M45" s="113">
        <v>2634132462.963161</v>
      </c>
      <c r="N45" s="113">
        <v>2798437772.50317</v>
      </c>
      <c r="O45" s="113">
        <v>2742890521.3464742</v>
      </c>
      <c r="P45" s="113">
        <v>2735506574.725502</v>
      </c>
      <c r="Q45" s="113">
        <v>2825735156.3956008</v>
      </c>
      <c r="R45" s="113">
        <v>2782462019.1843705</v>
      </c>
    </row>
    <row r="46" spans="1:18" ht="16.5" hidden="1" customHeight="1" thickBot="1" x14ac:dyDescent="0.25">
      <c r="A46" s="100" t="s">
        <v>66</v>
      </c>
      <c r="B46" s="20"/>
      <c r="C46" s="20"/>
      <c r="D46" s="20"/>
      <c r="E46" s="20"/>
      <c r="F46" s="20"/>
      <c r="G46" s="20"/>
      <c r="H46" s="20"/>
      <c r="I46" s="20"/>
      <c r="J46" s="20"/>
      <c r="K46" s="20"/>
      <c r="L46" s="20"/>
      <c r="M46" s="20"/>
      <c r="N46" s="20"/>
      <c r="O46" s="20"/>
      <c r="P46" s="20"/>
      <c r="Q46" s="20"/>
      <c r="R46" s="21"/>
    </row>
    <row r="47" spans="1:18" ht="16.5" hidden="1" customHeight="1" x14ac:dyDescent="0.2">
      <c r="A47" s="103" t="s">
        <v>60</v>
      </c>
      <c r="B47" s="104">
        <v>347149189.00062859</v>
      </c>
      <c r="C47" s="104">
        <v>339294640.96134365</v>
      </c>
      <c r="D47" s="104">
        <v>338348493.38887691</v>
      </c>
      <c r="E47" s="104">
        <v>356136964.94480234</v>
      </c>
      <c r="F47" s="104">
        <v>391869895.83699071</v>
      </c>
      <c r="G47" s="104">
        <v>430525480.28939986</v>
      </c>
      <c r="H47" s="104">
        <v>460640082.57668346</v>
      </c>
      <c r="I47" s="104">
        <v>494482596.98979396</v>
      </c>
      <c r="J47" s="104">
        <v>523725778.67017627</v>
      </c>
      <c r="K47" s="104">
        <v>558592731.11843562</v>
      </c>
      <c r="L47" s="104">
        <v>612841291.35964239</v>
      </c>
      <c r="M47" s="104">
        <v>660068475.76591742</v>
      </c>
      <c r="N47" s="104">
        <v>744465436.55728126</v>
      </c>
      <c r="O47" s="104">
        <v>774087727.54357982</v>
      </c>
      <c r="P47" s="104">
        <v>838840776.04627252</v>
      </c>
      <c r="Q47" s="104">
        <v>855594076.94305408</v>
      </c>
      <c r="R47" s="105">
        <v>869217927.13143742</v>
      </c>
    </row>
    <row r="48" spans="1:18" ht="16.5" hidden="1" customHeight="1" x14ac:dyDescent="0.2">
      <c r="A48" s="106" t="s">
        <v>61</v>
      </c>
      <c r="B48" s="107">
        <v>618034065.13542032</v>
      </c>
      <c r="C48" s="107">
        <v>625902883.88583863</v>
      </c>
      <c r="D48" s="107">
        <v>624133482.79626358</v>
      </c>
      <c r="E48" s="107">
        <v>637646066.79478979</v>
      </c>
      <c r="F48" s="107">
        <v>622405019.83091772</v>
      </c>
      <c r="G48" s="107">
        <v>622594284.26850629</v>
      </c>
      <c r="H48" s="107">
        <v>663483758.42166436</v>
      </c>
      <c r="I48" s="107">
        <v>704088753.74304986</v>
      </c>
      <c r="J48" s="107">
        <v>737033252.78109443</v>
      </c>
      <c r="K48" s="107">
        <v>772471002.03077793</v>
      </c>
      <c r="L48" s="107">
        <v>831035388.05188239</v>
      </c>
      <c r="M48" s="107">
        <v>887134584.71721363</v>
      </c>
      <c r="N48" s="107">
        <v>996655382.77168381</v>
      </c>
      <c r="O48" s="107">
        <v>1031178498.2094623</v>
      </c>
      <c r="P48" s="107">
        <v>1113332556.4915311</v>
      </c>
      <c r="Q48" s="107">
        <v>1133678304.3421578</v>
      </c>
      <c r="R48" s="108">
        <v>1152084879.6679847</v>
      </c>
    </row>
    <row r="49" spans="1:18" ht="16.5" hidden="1" customHeight="1" x14ac:dyDescent="0.2">
      <c r="A49" s="106" t="s">
        <v>62</v>
      </c>
      <c r="B49" s="107">
        <v>87621924.446891993</v>
      </c>
      <c r="C49" s="107">
        <v>89301349.831470221</v>
      </c>
      <c r="D49" s="107">
        <v>81347739.880239695</v>
      </c>
      <c r="E49" s="107">
        <v>82086353.192510575</v>
      </c>
      <c r="F49" s="107">
        <v>90520361.822842121</v>
      </c>
      <c r="G49" s="107">
        <v>96553660.487184182</v>
      </c>
      <c r="H49" s="107">
        <v>115674260.01526582</v>
      </c>
      <c r="I49" s="107">
        <v>121188292.31601281</v>
      </c>
      <c r="J49" s="107">
        <v>128101891.88185754</v>
      </c>
      <c r="K49" s="107">
        <v>136827047.79023188</v>
      </c>
      <c r="L49" s="107">
        <v>147534184.60500404</v>
      </c>
      <c r="M49" s="107">
        <v>157214452.45957929</v>
      </c>
      <c r="N49" s="107">
        <v>175527869.19775963</v>
      </c>
      <c r="O49" s="107">
        <v>181653573.79070923</v>
      </c>
      <c r="P49" s="107">
        <v>196046404.42654407</v>
      </c>
      <c r="Q49" s="107">
        <v>199321913.30321383</v>
      </c>
      <c r="R49" s="108">
        <v>201895076.99331757</v>
      </c>
    </row>
    <row r="50" spans="1:18" ht="16.5" hidden="1" customHeight="1" x14ac:dyDescent="0.2">
      <c r="A50" s="106" t="s">
        <v>63</v>
      </c>
      <c r="B50" s="107">
        <v>0</v>
      </c>
      <c r="C50" s="107">
        <v>0</v>
      </c>
      <c r="D50" s="107">
        <v>0</v>
      </c>
      <c r="E50" s="107">
        <v>0</v>
      </c>
      <c r="F50" s="107">
        <v>0</v>
      </c>
      <c r="G50" s="107">
        <v>0</v>
      </c>
      <c r="H50" s="107">
        <v>0</v>
      </c>
      <c r="I50" s="107">
        <v>0</v>
      </c>
      <c r="J50" s="107">
        <v>0</v>
      </c>
      <c r="K50" s="107">
        <v>0</v>
      </c>
      <c r="L50" s="107">
        <v>0</v>
      </c>
      <c r="M50" s="107">
        <v>0</v>
      </c>
      <c r="N50" s="107">
        <v>0</v>
      </c>
      <c r="O50" s="107">
        <v>0</v>
      </c>
      <c r="P50" s="107">
        <v>0</v>
      </c>
      <c r="Q50" s="107">
        <v>0</v>
      </c>
      <c r="R50" s="108">
        <v>0</v>
      </c>
    </row>
    <row r="51" spans="1:18" ht="16.5" hidden="1" customHeight="1" thickBot="1" x14ac:dyDescent="0.25">
      <c r="A51" s="109" t="s">
        <v>64</v>
      </c>
      <c r="B51" s="110">
        <v>13348363.584402367</v>
      </c>
      <c r="C51" s="110">
        <v>11502815.749951277</v>
      </c>
      <c r="D51" s="110">
        <v>11181591.896482792</v>
      </c>
      <c r="E51" s="110">
        <v>9501534.4412212502</v>
      </c>
      <c r="F51" s="110">
        <v>11757473.170850553</v>
      </c>
      <c r="G51" s="110">
        <v>12354412.379997471</v>
      </c>
      <c r="H51" s="110">
        <v>11778645.383055944</v>
      </c>
      <c r="I51" s="110">
        <v>13031592.461276921</v>
      </c>
      <c r="J51" s="110">
        <v>14035778.929186881</v>
      </c>
      <c r="K51" s="110">
        <v>14761326.018427534</v>
      </c>
      <c r="L51" s="110">
        <v>15922429.52644009</v>
      </c>
      <c r="M51" s="110">
        <v>16878014.621893264</v>
      </c>
      <c r="N51" s="110">
        <v>18264595.598203011</v>
      </c>
      <c r="O51" s="110">
        <v>18806297.046430778</v>
      </c>
      <c r="P51" s="110">
        <v>20172983.134122953</v>
      </c>
      <c r="Q51" s="110">
        <v>20313605.749548681</v>
      </c>
      <c r="R51" s="111">
        <v>20228884.323013067</v>
      </c>
    </row>
    <row r="52" spans="1:18" ht="13.5" hidden="1" customHeight="1" thickTop="1" thickBot="1" x14ac:dyDescent="0.25">
      <c r="A52" s="112" t="s">
        <v>67</v>
      </c>
      <c r="B52" s="113">
        <v>1066153542.1673433</v>
      </c>
      <c r="C52" s="113">
        <v>1066001690.4286038</v>
      </c>
      <c r="D52" s="113">
        <v>1055011307.961863</v>
      </c>
      <c r="E52" s="113">
        <v>1085370919.3733239</v>
      </c>
      <c r="F52" s="113">
        <v>1116552750.6616011</v>
      </c>
      <c r="G52" s="113">
        <v>1162027837.4250879</v>
      </c>
      <c r="H52" s="113">
        <v>1251576746.3966696</v>
      </c>
      <c r="I52" s="113">
        <v>1332791235.5101337</v>
      </c>
      <c r="J52" s="113">
        <v>1402896702.262315</v>
      </c>
      <c r="K52" s="113">
        <v>1482652106.9578731</v>
      </c>
      <c r="L52" s="113">
        <v>1607333293.542969</v>
      </c>
      <c r="M52" s="113">
        <v>1721295527.5646033</v>
      </c>
      <c r="N52" s="113">
        <v>1934913284.1249278</v>
      </c>
      <c r="O52" s="113">
        <v>2005726096.5901823</v>
      </c>
      <c r="P52" s="113">
        <v>2168392720.0984707</v>
      </c>
      <c r="Q52" s="113">
        <v>2208907900.3379745</v>
      </c>
      <c r="R52" s="113">
        <v>2243426768.1157532</v>
      </c>
    </row>
    <row r="53" spans="1:18" ht="16.5" hidden="1" customHeight="1" thickBot="1" x14ac:dyDescent="0.25">
      <c r="A53" s="114" t="s">
        <v>68</v>
      </c>
      <c r="B53" s="20"/>
      <c r="C53" s="20"/>
      <c r="D53" s="20"/>
      <c r="E53" s="20"/>
      <c r="F53" s="20"/>
      <c r="G53" s="20"/>
      <c r="H53" s="20"/>
      <c r="I53" s="20"/>
      <c r="J53" s="20"/>
      <c r="K53" s="20"/>
      <c r="L53" s="20"/>
      <c r="M53" s="20"/>
      <c r="N53" s="20"/>
      <c r="O53" s="20"/>
      <c r="P53" s="20"/>
      <c r="Q53" s="20"/>
      <c r="R53" s="21"/>
    </row>
    <row r="54" spans="1:18" ht="16.5" hidden="1" customHeight="1" x14ac:dyDescent="0.2">
      <c r="A54" s="103" t="s">
        <v>60</v>
      </c>
      <c r="B54" s="104">
        <v>47946424.633107431</v>
      </c>
      <c r="C54" s="104">
        <v>48721045.283267751</v>
      </c>
      <c r="D54" s="104">
        <v>44736519.42012284</v>
      </c>
      <c r="E54" s="104">
        <v>45519751.467575192</v>
      </c>
      <c r="F54" s="104">
        <v>50951103.785371199</v>
      </c>
      <c r="G54" s="104">
        <v>51701042.764377989</v>
      </c>
      <c r="H54" s="104">
        <v>56214333.511328734</v>
      </c>
      <c r="I54" s="104">
        <v>61605392.494273596</v>
      </c>
      <c r="J54" s="104">
        <v>69904647.614984736</v>
      </c>
      <c r="K54" s="104">
        <v>75991322.159747764</v>
      </c>
      <c r="L54" s="104">
        <v>87267224.992898956</v>
      </c>
      <c r="M54" s="104">
        <v>93130045.13539052</v>
      </c>
      <c r="N54" s="104">
        <v>104058816.45368893</v>
      </c>
      <c r="O54" s="104">
        <v>115173924.85691211</v>
      </c>
      <c r="P54" s="104">
        <v>110717767.1574962</v>
      </c>
      <c r="Q54" s="104">
        <v>131836068.75137165</v>
      </c>
      <c r="R54" s="105">
        <v>135585203.86563092</v>
      </c>
    </row>
    <row r="55" spans="1:18" ht="16.5" hidden="1" customHeight="1" x14ac:dyDescent="0.2">
      <c r="A55" s="106" t="s">
        <v>61</v>
      </c>
      <c r="B55" s="107">
        <v>85359622.50124912</v>
      </c>
      <c r="C55" s="107">
        <v>89876582.377863497</v>
      </c>
      <c r="D55" s="107">
        <v>82523079.663229436</v>
      </c>
      <c r="E55" s="107">
        <v>81500920.549694538</v>
      </c>
      <c r="F55" s="107">
        <v>80925386.458195031</v>
      </c>
      <c r="G55" s="107">
        <v>74766245.41289869</v>
      </c>
      <c r="H55" s="107">
        <v>80968414.790643781</v>
      </c>
      <c r="I55" s="107">
        <v>87719293.437620819</v>
      </c>
      <c r="J55" s="107">
        <v>98376004.99064821</v>
      </c>
      <c r="K55" s="107">
        <v>105087462.66148227</v>
      </c>
      <c r="L55" s="107">
        <v>118337574.84794788</v>
      </c>
      <c r="M55" s="107">
        <v>125167140.90914935</v>
      </c>
      <c r="N55" s="107">
        <v>139309059.15930986</v>
      </c>
      <c r="O55" s="107">
        <v>153425601.05392423</v>
      </c>
      <c r="P55" s="107">
        <v>146947666.68291968</v>
      </c>
      <c r="Q55" s="107">
        <v>174685279.97201034</v>
      </c>
      <c r="R55" s="108">
        <v>179708285.35002613</v>
      </c>
    </row>
    <row r="56" spans="1:18" ht="16.5" hidden="1" customHeight="1" x14ac:dyDescent="0.2">
      <c r="A56" s="106" t="s">
        <v>62</v>
      </c>
      <c r="B56" s="107">
        <v>12101880.487737892</v>
      </c>
      <c r="C56" s="107">
        <v>12823235.570913998</v>
      </c>
      <c r="D56" s="107">
        <v>10755817.791547706</v>
      </c>
      <c r="E56" s="107">
        <v>10491891.502421847</v>
      </c>
      <c r="F56" s="107">
        <v>11769499.006995728</v>
      </c>
      <c r="G56" s="107">
        <v>11594958.157992329</v>
      </c>
      <c r="H56" s="107">
        <v>14116338.714601159</v>
      </c>
      <c r="I56" s="107">
        <v>15098311.567055663</v>
      </c>
      <c r="J56" s="107">
        <v>17098485.458462819</v>
      </c>
      <c r="K56" s="107">
        <v>18614041.482380383</v>
      </c>
      <c r="L56" s="107">
        <v>21008536.897872336</v>
      </c>
      <c r="M56" s="107">
        <v>22181621.439362083</v>
      </c>
      <c r="N56" s="107">
        <v>24534681.432388317</v>
      </c>
      <c r="O56" s="107">
        <v>27027627.894517712</v>
      </c>
      <c r="P56" s="107">
        <v>25875971.670892037</v>
      </c>
      <c r="Q56" s="107">
        <v>30712949.252506822</v>
      </c>
      <c r="R56" s="108">
        <v>31492660.608076598</v>
      </c>
    </row>
    <row r="57" spans="1:18" ht="16.5" hidden="1" customHeight="1" x14ac:dyDescent="0.2">
      <c r="A57" s="106" t="s">
        <v>63</v>
      </c>
      <c r="B57" s="107">
        <v>0</v>
      </c>
      <c r="C57" s="107">
        <v>0</v>
      </c>
      <c r="D57" s="107">
        <v>0</v>
      </c>
      <c r="E57" s="107">
        <v>0</v>
      </c>
      <c r="F57" s="107">
        <v>0</v>
      </c>
      <c r="G57" s="107">
        <v>0</v>
      </c>
      <c r="H57" s="107">
        <v>0</v>
      </c>
      <c r="I57" s="107">
        <v>0</v>
      </c>
      <c r="J57" s="107">
        <v>0</v>
      </c>
      <c r="K57" s="107">
        <v>0</v>
      </c>
      <c r="L57" s="107">
        <v>0</v>
      </c>
      <c r="M57" s="107">
        <v>0</v>
      </c>
      <c r="N57" s="107">
        <v>0</v>
      </c>
      <c r="O57" s="107">
        <v>0</v>
      </c>
      <c r="P57" s="107">
        <v>0</v>
      </c>
      <c r="Q57" s="107">
        <v>0</v>
      </c>
      <c r="R57" s="108">
        <v>0</v>
      </c>
    </row>
    <row r="58" spans="1:18" ht="16.5" hidden="1" customHeight="1" thickBot="1" x14ac:dyDescent="0.25">
      <c r="A58" s="109" t="s">
        <v>64</v>
      </c>
      <c r="B58" s="110">
        <v>1843605.9448023227</v>
      </c>
      <c r="C58" s="110">
        <v>1651747.8892403499</v>
      </c>
      <c r="D58" s="110">
        <v>1478432.7780350484</v>
      </c>
      <c r="E58" s="110">
        <v>1214441.4337670105</v>
      </c>
      <c r="F58" s="110">
        <v>1528712.0601652905</v>
      </c>
      <c r="G58" s="110">
        <v>1483619.5115737419</v>
      </c>
      <c r="H58" s="110">
        <v>1437410.0841833574</v>
      </c>
      <c r="I58" s="110">
        <v>1623548.2771074176</v>
      </c>
      <c r="J58" s="110">
        <v>1873434.9539523812</v>
      </c>
      <c r="K58" s="110">
        <v>2008140.4903451169</v>
      </c>
      <c r="L58" s="110">
        <v>2267318.2429249883</v>
      </c>
      <c r="M58" s="110">
        <v>2381344.2411543555</v>
      </c>
      <c r="N58" s="110">
        <v>2552962.3104376658</v>
      </c>
      <c r="O58" s="110">
        <v>2798126.0596079468</v>
      </c>
      <c r="P58" s="110">
        <v>2662612.1587021151</v>
      </c>
      <c r="Q58" s="110">
        <v>3130065.9931567088</v>
      </c>
      <c r="R58" s="111">
        <v>3155408.2345741279</v>
      </c>
    </row>
    <row r="59" spans="1:18" ht="13.5" hidden="1" customHeight="1" thickTop="1" thickBot="1" x14ac:dyDescent="0.25">
      <c r="A59" s="112" t="s">
        <v>69</v>
      </c>
      <c r="B59" s="113">
        <v>147251533.56689677</v>
      </c>
      <c r="C59" s="113">
        <v>153072611.12128562</v>
      </c>
      <c r="D59" s="113">
        <v>139493849.65293503</v>
      </c>
      <c r="E59" s="113">
        <v>138727004.95345861</v>
      </c>
      <c r="F59" s="113">
        <v>145174701.31072724</v>
      </c>
      <c r="G59" s="113">
        <v>139545865.84684274</v>
      </c>
      <c r="H59" s="113">
        <v>152736497.10075703</v>
      </c>
      <c r="I59" s="113">
        <v>166046545.77605751</v>
      </c>
      <c r="J59" s="113">
        <v>187252573.01804817</v>
      </c>
      <c r="K59" s="113">
        <v>201700966.79395556</v>
      </c>
      <c r="L59" s="113">
        <v>228880654.98164415</v>
      </c>
      <c r="M59" s="113">
        <v>242860151.72505629</v>
      </c>
      <c r="N59" s="113">
        <v>270455519.35582477</v>
      </c>
      <c r="O59" s="113">
        <v>298425279.86496198</v>
      </c>
      <c r="P59" s="113">
        <v>286204017.67001009</v>
      </c>
      <c r="Q59" s="113">
        <v>340364363.96904558</v>
      </c>
      <c r="R59" s="113">
        <v>349941558.05830777</v>
      </c>
    </row>
    <row r="60" spans="1:18" s="117" customFormat="1" ht="16.5" hidden="1" customHeight="1" thickBot="1" x14ac:dyDescent="0.25">
      <c r="A60" s="114" t="s">
        <v>70</v>
      </c>
      <c r="B60" s="115">
        <f t="shared" ref="B60:R60" si="7">SUM(B45,B52,B59)</f>
        <v>3366626120.9899993</v>
      </c>
      <c r="C60" s="115">
        <f t="shared" si="7"/>
        <v>3248687626.21</v>
      </c>
      <c r="D60" s="115">
        <f t="shared" si="7"/>
        <v>3208761053.4800005</v>
      </c>
      <c r="E60" s="115">
        <f t="shared" si="7"/>
        <v>3262054433.6500006</v>
      </c>
      <c r="F60" s="115">
        <f t="shared" si="7"/>
        <v>3431856895.0700011</v>
      </c>
      <c r="G60" s="115">
        <f t="shared" si="7"/>
        <v>3595417436.8541918</v>
      </c>
      <c r="H60" s="115">
        <f t="shared" si="7"/>
        <v>3719262285.5615287</v>
      </c>
      <c r="I60" s="115">
        <f t="shared" si="7"/>
        <v>3831318774.2983069</v>
      </c>
      <c r="J60" s="115">
        <f t="shared" si="7"/>
        <v>4027047204.8431263</v>
      </c>
      <c r="K60" s="115">
        <f t="shared" si="7"/>
        <v>4191156205.2035227</v>
      </c>
      <c r="L60" s="115">
        <f t="shared" si="7"/>
        <v>4401892608.0083427</v>
      </c>
      <c r="M60" s="115">
        <f t="shared" si="7"/>
        <v>4598288142.252821</v>
      </c>
      <c r="N60" s="115">
        <f t="shared" si="7"/>
        <v>5003806575.983922</v>
      </c>
      <c r="O60" s="115">
        <f t="shared" si="7"/>
        <v>5047041897.8016186</v>
      </c>
      <c r="P60" s="115">
        <f t="shared" si="7"/>
        <v>5190103312.4939823</v>
      </c>
      <c r="Q60" s="115">
        <f t="shared" si="7"/>
        <v>5375007420.7026215</v>
      </c>
      <c r="R60" s="116">
        <f t="shared" si="7"/>
        <v>5375830345.3584309</v>
      </c>
    </row>
    <row r="61" spans="1:18" ht="16.5" hidden="1" customHeight="1" x14ac:dyDescent="0.2"/>
  </sheetData>
  <printOptions headings="1"/>
  <pageMargins left="0.75" right="0.75" top="1" bottom="1" header="0.5" footer="0.5"/>
  <pageSetup paperSize="17" scale="70"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Los Angeles Department of Water &amp; Power</Received_x0020_From>
    <Docket_x0020_Number xmlns="8eef3743-c7b3-4cbe-8837-b6e805be353c">15-IEPR-03</Docket_x0020_Number>
    <TaxCatchAll xmlns="8eef3743-c7b3-4cbe-8837-b6e805be353c">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Z5JXHV6S7NA6-3-72338</_dlc_DocId>
    <_dlc_DocIdUrl xmlns="8eef3743-c7b3-4cbe-8837-b6e805be353c">
      <Url>http://efilingspinternal/_layouts/DocIdRedir.aspx?ID=Z5JXHV6S7NA6-3-72338</Url>
      <Description>Z5JXHV6S7NA6-3-72338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EEA76-600A-4ED4-9F97-15F37BF99A71}"/>
</file>

<file path=customXml/itemProps2.xml><?xml version="1.0" encoding="utf-8"?>
<ds:datastoreItem xmlns:ds="http://schemas.openxmlformats.org/officeDocument/2006/customXml" ds:itemID="{17A485CC-1955-40E9-8DAA-10E06B4FBB01}"/>
</file>

<file path=customXml/itemProps3.xml><?xml version="1.0" encoding="utf-8"?>
<ds:datastoreItem xmlns:ds="http://schemas.openxmlformats.org/officeDocument/2006/customXml" ds:itemID="{DC03CCCE-F04F-4307-A3A8-8D9FEC120444}"/>
</file>

<file path=customXml/itemProps4.xml><?xml version="1.0" encoding="utf-8"?>
<ds:datastoreItem xmlns:ds="http://schemas.openxmlformats.org/officeDocument/2006/customXml" ds:itemID="{DC36133C-F0DE-4CBF-8F5C-8845FF78D1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vt:lpstr>
      <vt:lpstr>IEPR 8.1a</vt:lpstr>
      <vt:lpstr>IEPR 8.1b</vt:lpstr>
      <vt:lpstr>cover!Print_Area</vt:lpstr>
      <vt:lpstr>'IEPR 8.1a'!Print_Area</vt:lpstr>
      <vt:lpstr>'IEPR 8.1b'!Print_Area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Los Angeles Departement of Water &amp; Power 2015 Electricity Demand Forecast Forms</dc:title>
  <dc:creator>Procurement</dc:creator>
  <cp:lastModifiedBy>mpham2</cp:lastModifiedBy>
  <cp:lastPrinted>2015-05-12T22:08:23Z</cp:lastPrinted>
  <dcterms:created xsi:type="dcterms:W3CDTF">2015-04-13T16:17:42Z</dcterms:created>
  <dcterms:modified xsi:type="dcterms:W3CDTF">2015-05-15T21:28:13Z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b90cc030-d5c3-4170-9649-6be1dc1de1aa</vt:lpwstr>
  </property>
  <property fmtid="{D5CDD505-2E9C-101B-9397-08002B2CF9AE}" pid="4" name="Subject_x0020_Areas">
    <vt:lpwstr/>
  </property>
  <property fmtid="{D5CDD505-2E9C-101B-9397-08002B2CF9AE}" pid="5" name="_CopySource">
    <vt:lpwstr>http://efilingspinternal/PendingDocuments/15-IEPR-03/20150515T153214_Los_Angeles_Departement_of_Water__Power_2015_Electricity_Demand.xlsx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Order">
    <vt:r8>529100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