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95" yWindow="195" windowWidth="19440" windowHeight="11310" tabRatio="838" activeTab="1"/>
  </bookViews>
  <sheets>
    <sheet name="cover" sheetId="1" r:id="rId1"/>
    <sheet name="FormList&amp;FilerInfo" sheetId="2" r:id="rId2"/>
    <sheet name="Form 1.1a" sheetId="3" r:id="rId3"/>
    <sheet name="Form 1.1b" sheetId="4" r:id="rId4"/>
    <sheet name="Form 1.2" sheetId="5" r:id="rId5"/>
    <sheet name="Form 1.3" sheetId="6" r:id="rId6"/>
    <sheet name="Form 1.4" sheetId="7" r:id="rId7"/>
    <sheet name="Form 1.5" sheetId="8" r:id="rId8"/>
  </sheets>
  <externalReferences>
    <externalReference r:id="rId9"/>
    <externalReference r:id="rId10"/>
    <externalReference r:id="rId11"/>
  </externalReferences>
  <definedNames>
    <definedName name="_Order1" hidden="1">255</definedName>
    <definedName name="_Order2" hidden="1">255</definedName>
    <definedName name="ComName" localSheetId="2">'[1]FormList&amp;FilerInfo'!$B$2</definedName>
    <definedName name="ComName" localSheetId="3">'[1]FormList&amp;FilerInfo'!$B$2</definedName>
    <definedName name="ComName" localSheetId="4">'[1]FormList&amp;FilerInfo'!$B$2</definedName>
    <definedName name="ComName">'[2]FormList&amp;FilerInfo'!$B$2</definedName>
    <definedName name="CoName" localSheetId="2">'[3]FormList&amp;FilerInfo'!$B$2</definedName>
    <definedName name="CoName" localSheetId="3">'[3]FormList&amp;FilerInfo'!$B$2</definedName>
    <definedName name="CoName" localSheetId="4">'[3]FormList&amp;FilerInfo'!$B$2</definedName>
    <definedName name="CoName">'FormList&amp;FilerInfo'!$B$2</definedName>
    <definedName name="Data3.4">#REF!</definedName>
    <definedName name="filedate">'FormList&amp;FilerInfo'!$B$3</definedName>
    <definedName name="_xlnm.Print_Area" localSheetId="0">cover!$A$1:$B$37</definedName>
    <definedName name="_xlnm.Print_Area" localSheetId="2">'Form 1.1a'!$B$1:$P$44</definedName>
    <definedName name="_xlnm.Print_Area" localSheetId="3">'Form 1.1b'!$B$1:$P$44</definedName>
    <definedName name="_xlnm.Print_Area" localSheetId="4">'Form 1.2'!$B$1:$N$44</definedName>
    <definedName name="_xlnm.Print_Area" localSheetId="5">'Form 1.3'!$B$1:$R$41</definedName>
    <definedName name="_xlnm.Print_Area" localSheetId="6">'Form 1.4'!$B$1:$K$39</definedName>
    <definedName name="_xlnm.Print_Area" localSheetId="7">'Form 1.5'!$B$1:$G$39</definedName>
    <definedName name="_xlnm.Print_Area" localSheetId="1">'FormList&amp;FilerInfo'!$A$1:$F$40</definedName>
    <definedName name="Z_C3E70234_FA18_40E7_B25F_218A5F7D2EA2_.wvu.PrintArea" localSheetId="0" hidden="1">cover!$A$1:$B$37</definedName>
    <definedName name="Z_C3E70234_FA18_40E7_B25F_218A5F7D2EA2_.wvu.PrintArea" localSheetId="2" hidden="1">'Form 1.1a'!$A$1:$P$36</definedName>
    <definedName name="Z_C3E70234_FA18_40E7_B25F_218A5F7D2EA2_.wvu.PrintArea" localSheetId="3" hidden="1">'Form 1.1b'!$A$1:$P$38</definedName>
    <definedName name="Z_C3E70234_FA18_40E7_B25F_218A5F7D2EA2_.wvu.PrintArea" localSheetId="4" hidden="1">'Form 1.2'!$A$1:$N$38</definedName>
    <definedName name="Z_C3E70234_FA18_40E7_B25F_218A5F7D2EA2_.wvu.PrintArea" localSheetId="5" hidden="1">'Form 1.3'!$A$1:$Q$36</definedName>
    <definedName name="Z_C3E70234_FA18_40E7_B25F_218A5F7D2EA2_.wvu.PrintArea" localSheetId="6" hidden="1">'Form 1.4'!$A$1:$L$36</definedName>
    <definedName name="Z_C3E70234_FA18_40E7_B25F_218A5F7D2EA2_.wvu.PrintArea" localSheetId="7" hidden="1">'Form 1.5'!$A$1:$G$37</definedName>
    <definedName name="Z_C3E70234_FA18_40E7_B25F_218A5F7D2EA2_.wvu.PrintArea" localSheetId="1" hidden="1">'FormList&amp;FilerInfo'!$A$1:$F$40</definedName>
    <definedName name="Z_DC437496_B10F_474B_8F6E_F19B4DA7C026_.wvu.PrintArea" localSheetId="0" hidden="1">cover!$A$1:$B$37</definedName>
    <definedName name="Z_DC437496_B10F_474B_8F6E_F19B4DA7C026_.wvu.PrintArea" localSheetId="2" hidden="1">'Form 1.1a'!$A$1:$P$36</definedName>
    <definedName name="Z_DC437496_B10F_474B_8F6E_F19B4DA7C026_.wvu.PrintArea" localSheetId="3" hidden="1">'Form 1.1b'!$A$1:$P$38</definedName>
    <definedName name="Z_DC437496_B10F_474B_8F6E_F19B4DA7C026_.wvu.PrintArea" localSheetId="4" hidden="1">'Form 1.2'!$A$1:$N$38</definedName>
    <definedName name="Z_DC437496_B10F_474B_8F6E_F19B4DA7C026_.wvu.PrintArea" localSheetId="5" hidden="1">'Form 1.3'!$A$1:$Q$36</definedName>
    <definedName name="Z_DC437496_B10F_474B_8F6E_F19B4DA7C026_.wvu.PrintArea" localSheetId="6" hidden="1">'Form 1.4'!$A$1:$L$36</definedName>
    <definedName name="Z_DC437496_B10F_474B_8F6E_F19B4DA7C026_.wvu.PrintArea" localSheetId="7" hidden="1">'Form 1.5'!$A$1:$G$37</definedName>
    <definedName name="Z_DC437496_B10F_474B_8F6E_F19B4DA7C026_.wvu.PrintArea" localSheetId="1" hidden="1">'FormList&amp;FilerInfo'!$A$1:$F$40</definedName>
  </definedNames>
  <calcPr calcId="145621"/>
  <customWorkbookViews>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workbook>
</file>

<file path=xl/calcChain.xml><?xml version="1.0" encoding="utf-8"?>
<calcChain xmlns="http://schemas.openxmlformats.org/spreadsheetml/2006/main">
  <c r="B25" i="8" l="1"/>
  <c r="B2" i="8"/>
  <c r="B2" i="7"/>
  <c r="B2" i="6"/>
  <c r="B12" i="2"/>
  <c r="B13" i="2"/>
  <c r="B14" i="2"/>
  <c r="B15" i="2"/>
  <c r="B16" i="2"/>
  <c r="B17" i="2"/>
  <c r="B18" i="2"/>
  <c r="B25" i="2"/>
  <c r="B26" i="2"/>
  <c r="B27" i="2"/>
  <c r="B29" i="2"/>
  <c r="B30" i="2"/>
</calcChain>
</file>

<file path=xl/sharedStrings.xml><?xml version="1.0" encoding="utf-8"?>
<sst xmlns="http://schemas.openxmlformats.org/spreadsheetml/2006/main" count="316" uniqueCount="164">
  <si>
    <t>Form 1.2</t>
  </si>
  <si>
    <t>Form 1.3</t>
  </si>
  <si>
    <t>Form 1.4</t>
  </si>
  <si>
    <t>Form 1.5</t>
  </si>
  <si>
    <t>Form 2.2</t>
  </si>
  <si>
    <t>Form 2.3</t>
  </si>
  <si>
    <t>Form 3.3</t>
  </si>
  <si>
    <t>Form 3.4</t>
  </si>
  <si>
    <t>Form 4</t>
  </si>
  <si>
    <t>(Modify categories below to be consistent with sectors or classes reported on Form 1.1)</t>
  </si>
  <si>
    <t>Please Enter the Following Information:</t>
  </si>
  <si>
    <t>Submittal Format</t>
  </si>
  <si>
    <t>DISTRIBUTION AREA COINCIDENT PEAK DEMAND</t>
  </si>
  <si>
    <t>BUNDLED CUSTOMER PEAK
(from 1.3)</t>
  </si>
  <si>
    <t>(GWh)</t>
  </si>
  <si>
    <t>YEAR</t>
  </si>
  <si>
    <t>TOTAL</t>
  </si>
  <si>
    <t>UTILITY SYSTEM ENERGY REQUIREMENTS</t>
  </si>
  <si>
    <t>(MW)</t>
  </si>
  <si>
    <t>INDUSTRIAL</t>
  </si>
  <si>
    <t>RESIDENTIAL</t>
  </si>
  <si>
    <t>COMMERCIAL</t>
  </si>
  <si>
    <t>BASE LOAD</t>
  </si>
  <si>
    <t>WEATHER SENSITIVE</t>
  </si>
  <si>
    <t>TCU</t>
  </si>
  <si>
    <t>AGRICULTURAL</t>
  </si>
  <si>
    <t>STREET-
LIGHTING</t>
  </si>
  <si>
    <t>LOSSES</t>
  </si>
  <si>
    <t>DIRECT ACCESS</t>
  </si>
  <si>
    <t>OTHER (DEFINE)</t>
  </si>
  <si>
    <t>1-in-2 Temperatures</t>
  </si>
  <si>
    <t>1-in-5 Temperatures</t>
  </si>
  <si>
    <t>1-in-10 Temperatures</t>
  </si>
  <si>
    <t>1-in-20 Temperatures</t>
  </si>
  <si>
    <t>TOTAL SALES</t>
  </si>
  <si>
    <t>TOTAL PEAK DEMAND</t>
  </si>
  <si>
    <t>TOTAL PEAK</t>
  </si>
  <si>
    <t>FORM 1.2</t>
  </si>
  <si>
    <t>FORM 1.3</t>
  </si>
  <si>
    <t>FORM 1.4</t>
  </si>
  <si>
    <t>FORM 1.5</t>
  </si>
  <si>
    <t>OTHER PUBLICLY OWNED DEPARTING LOAD</t>
  </si>
  <si>
    <t>COMMUNITY CHOICE AGGREGATORS</t>
  </si>
  <si>
    <t>Losses</t>
  </si>
  <si>
    <t>End User Peak Demand</t>
  </si>
  <si>
    <t>Participant Name:</t>
  </si>
  <si>
    <t>Date Submitted:</t>
  </si>
  <si>
    <t>Contact Information:</t>
  </si>
  <si>
    <t>WATER PUMPING</t>
  </si>
  <si>
    <t>TCU &amp; STREETLIGHTING</t>
  </si>
  <si>
    <t>AGRICULTURE</t>
  </si>
  <si>
    <t>California Energy Commission</t>
  </si>
  <si>
    <t>Electricity Demand Forecast Forms</t>
  </si>
  <si>
    <t>(Report all available cases)</t>
  </si>
  <si>
    <t>(Modify the categories below as needed to be consistent with forecast method)</t>
  </si>
  <si>
    <t>LSE COINCIDENT PEAK DEMAND BY SECTOR (Bundled Customers)</t>
  </si>
  <si>
    <t>TOTAL DISTRIBUTION SYSTEM ENERGY REQUIREMENTS</t>
  </si>
  <si>
    <t>DISTRIBUTION AREA NET ELECTRICITY FOR GENERATION LOAD</t>
  </si>
  <si>
    <t>Other Departed Load remaining in distribution system</t>
  </si>
  <si>
    <t>Name of LSE / IOU</t>
  </si>
  <si>
    <t>1-in-40 Temperatures</t>
  </si>
  <si>
    <t>Form 6</t>
  </si>
  <si>
    <t>PEAK DEMAND WEATHER SCENARIOS</t>
  </si>
  <si>
    <t>MIGRATING LOAD INCLUDED IN FORECAST (MW)</t>
  </si>
  <si>
    <t>Newly Served Load</t>
  </si>
  <si>
    <t>Forecast Net of Uncommitted Impacts</t>
  </si>
  <si>
    <t>MIGRATING LOAD INCLUDED IN FORECAST (GWh)</t>
  </si>
  <si>
    <t>Total Uncommitted Impacts from Form 3.2</t>
  </si>
  <si>
    <t>To perform these assessments and forecasts, the Energy Commission may require submission of demand forecasts, resource plans, market assessments, and related outlooks from electric and natural gas utilities, transportation fuel and technology suppliers, and other market participants. PRC 25301(a)</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</si>
  <si>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b/>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t>
    </r>
  </si>
  <si>
    <t>Migrating/ Newly Served Load included in Forecast</t>
  </si>
  <si>
    <t>ELECTRIC  VEHICLES</t>
  </si>
  <si>
    <t>ELECTRIC VEHICLES</t>
  </si>
  <si>
    <t>Form 8.1a (POU)</t>
  </si>
  <si>
    <t>Form 8.1a(ESP)</t>
  </si>
  <si>
    <t>UNCOMMITTED DEMAND-SIDE PROGRAM METHODOLOGY</t>
  </si>
  <si>
    <t>REPORT ON FORECAST METHODS AND MODELS</t>
  </si>
  <si>
    <t xml:space="preserve">Form 8.1a (IOU) </t>
  </si>
  <si>
    <t>ESTIMATED POWER SUPPLY COST</t>
  </si>
  <si>
    <t>Form 8.1b (Bundled)</t>
  </si>
  <si>
    <t>Form 8.1b (Direct Access)</t>
  </si>
  <si>
    <t>Form 8.2</t>
  </si>
  <si>
    <t>Form 1.6a</t>
  </si>
  <si>
    <t>Form 1.6b</t>
  </si>
  <si>
    <t>Form 1.7a</t>
  </si>
  <si>
    <t>Form 1.7b</t>
  </si>
  <si>
    <t>IOU REVENUE REQUIREMENTS BY MAJOR COST CATEGORIES/UNBUNDLED RATE COMPONENT</t>
  </si>
  <si>
    <t>BUDGET APPROPRIATIONS OR ACTUAL COSTS AND COST PROJECTIONS BY MAJOR EXPENSE CATEGORY</t>
  </si>
  <si>
    <t>REVENUE REQUIREMENTS BY BUNDLED CUSTOMER CLASS</t>
  </si>
  <si>
    <t>REVENUE REQUIREMENTS FOR DIRECT ACCESS CUSTOMERS</t>
  </si>
  <si>
    <t>MONTHLY RESIDENTIAL SALES BY PERCENTAGE OF BASELINE</t>
  </si>
  <si>
    <t>HOURLY LOADS BY TRANSMISSION PLANNING SUBAREA OR CLIMATE ZONE (IOUS ONLY)</t>
  </si>
  <si>
    <t>Entity to File Form</t>
  </si>
  <si>
    <t>IOU</t>
  </si>
  <si>
    <t>POU</t>
  </si>
  <si>
    <t>ESP</t>
  </si>
  <si>
    <t>X</t>
  </si>
  <si>
    <t>Form 1.7c</t>
  </si>
  <si>
    <t>Data with no confidentiality request should be sent to:</t>
  </si>
  <si>
    <t>ESP DEMAND FORECAST</t>
  </si>
  <si>
    <t>LOCAL PRIVATE SUPPLY BY SECTOR OR CLASS - ENERGY (GWh)</t>
  </si>
  <si>
    <t>LOCAL PRIVATE SUPPLY BY SECTOR OR CLASS - PEAK DEMAND (MW)</t>
  </si>
  <si>
    <t>LOCAL PRIVATE SUPPLY BY SECTOR OR CLASS - INSTALLED CAPACITY (MW)</t>
  </si>
  <si>
    <t>Form 2.1</t>
  </si>
  <si>
    <t>Forms 1 through 7 (all parts) and Form 8.2</t>
  </si>
  <si>
    <t>Form 8.1a and 8.1b</t>
  </si>
  <si>
    <t>The data do not need to be distributed to the IEPR service list.</t>
  </si>
  <si>
    <t>RETAIL SALES OF ELECTRICITY BY CLASS OR SECTOR (GWh) Bundled &amp; Direct Access</t>
  </si>
  <si>
    <t>RETAIL SALES OF ELECTRICITY BY CLASS OR SECTOR (GWh) Bundled Customers</t>
  </si>
  <si>
    <t>Form 1.1a</t>
  </si>
  <si>
    <t>FORM 1.1b</t>
  </si>
  <si>
    <t>FORM 1.1a</t>
  </si>
  <si>
    <t>Form 1.1b</t>
  </si>
  <si>
    <t>Due Dates:</t>
  </si>
  <si>
    <t xml:space="preserve">To expedite the forecast comparison and review process, an Excel template with formats for each form in 1, 2, 3, 7 and 8 is provided. While it is preferred that filers use this template, participants may provide these results in their own format as long as the equivalent information is provided and the information is clearly labeled. </t>
  </si>
  <si>
    <t xml:space="preserve">     California Energy Commission</t>
  </si>
  <si>
    <t xml:space="preserve">     Docket Office</t>
  </si>
  <si>
    <t xml:space="preserve">     Attn: Docket 13-IEP-1C</t>
  </si>
  <si>
    <t xml:space="preserve">     1516 Ninth Street, MS-4</t>
  </si>
  <si>
    <t xml:space="preserve">     Sacramento, CA 95814-5512</t>
  </si>
  <si>
    <t>2015 Integrated Energy Policy Report</t>
  </si>
  <si>
    <t>Parties are requested to submit an electronic file or compact disc containing:</t>
  </si>
  <si>
    <t xml:space="preserve">reports on Forms 4 and 6 in Word or Acrobat. </t>
  </si>
  <si>
    <t xml:space="preserve">data from Forms 1, 2, 3, 7 and 8, and </t>
  </si>
  <si>
    <r>
      <t xml:space="preserve">or email to: </t>
    </r>
    <r>
      <rPr>
        <b/>
        <sz val="12"/>
        <color indexed="12"/>
        <rFont val="Arial"/>
        <family val="2"/>
      </rPr>
      <t>Docket@energy.state.ca.us</t>
    </r>
    <r>
      <rPr>
        <sz val="12"/>
        <rFont val="Arial"/>
        <family val="2"/>
      </rPr>
      <t>. Please include “</t>
    </r>
    <r>
      <rPr>
        <b/>
        <sz val="12"/>
        <rFont val="Arial"/>
        <family val="2"/>
      </rPr>
      <t>Docket #15-IEPR-03 Demand Forecast</t>
    </r>
    <r>
      <rPr>
        <sz val="12"/>
        <rFont val="Arial"/>
        <family val="2"/>
      </rPr>
      <t xml:space="preserve">”, in the subject line.
</t>
    </r>
  </si>
  <si>
    <r>
      <t xml:space="preserve">If you are requesting confidentiality, please review Appenidx A of </t>
    </r>
    <r>
      <rPr>
        <i/>
        <sz val="12"/>
        <rFont val="Arial"/>
        <family val="2"/>
      </rPr>
      <t>Forms and Instructions for Submitting Electricity Demand Forecasts</t>
    </r>
    <r>
      <rPr>
        <sz val="12"/>
        <rFont val="Arial"/>
        <family val="2"/>
      </rPr>
      <t>.</t>
    </r>
  </si>
  <si>
    <t>Docket Number 15-IEPR-03</t>
  </si>
  <si>
    <t>Form 1.6c</t>
  </si>
  <si>
    <t>Form 3.2</t>
  </si>
  <si>
    <t>ENERGY EFFICIENCY - CUMULATIVE INCREMENTAL IMPACTS</t>
  </si>
  <si>
    <t>CCA</t>
  </si>
  <si>
    <t>Form 7.2</t>
  </si>
  <si>
    <t>Form 7.1</t>
  </si>
  <si>
    <t>CCA DEMAND FORECAST</t>
  </si>
  <si>
    <t>RESIDENTIAL LOADSHAPES</t>
  </si>
  <si>
    <t xml:space="preserve">Forms 1.1a Retail Sales (2013-2014) </t>
  </si>
  <si>
    <t>Questions relating to the electricity demand forecast forms should be directed to Nick Fugate at (916)654-4219 or by email at Nicholas.Fugate@energy.ca.gov.</t>
  </si>
  <si>
    <t>Form 1.8</t>
  </si>
  <si>
    <t>PHOTOVOLTAIC INTERCONNECTION DATA</t>
  </si>
  <si>
    <t>N/A</t>
  </si>
  <si>
    <t>Confidential</t>
  </si>
  <si>
    <t>Notes:</t>
  </si>
  <si>
    <t>OTHER (BART)</t>
  </si>
  <si>
    <t>Bundled Peak at Meter</t>
  </si>
  <si>
    <t xml:space="preserve"> Direct Access and Community Choice Aggregation</t>
  </si>
  <si>
    <t>SALES TO BUNDLED CUSTOMERS</t>
  </si>
  <si>
    <t xml:space="preserve">     impacts are shown as negative values in order not to double count EE.  Impacts in column "M" are shown as gross</t>
  </si>
  <si>
    <t xml:space="preserve">     (instead of net) of uncommitted EE.</t>
  </si>
  <si>
    <t xml:space="preserve"> 1) For period 2000-2004, BART sales estimated at 360 GWh per year.</t>
  </si>
  <si>
    <t>3) PG&amp;E's sales forecast is developed on a mitigated basis (i.e., already includes the impacts of EE).  Therefore, uncommitted</t>
  </si>
  <si>
    <t>2) Line17 operational load shown here for 2000-2014 period.  Losses calculated as the difference between sales and requirements.</t>
  </si>
  <si>
    <t xml:space="preserve">1) Bundled peak only available on forecast basis.  Historical peaks available on system level only.  </t>
  </si>
  <si>
    <t>NON-RESIDENTIAL</t>
  </si>
  <si>
    <t>1) Bundled sales by class is not available in the historical period. However bundled sales split between residential and non-residential is reported.</t>
  </si>
  <si>
    <t>2) Electric vehicle sales are forecasted at the system level only.</t>
  </si>
  <si>
    <t>Valerie Winn</t>
  </si>
  <si>
    <t>77 Beale St., San Francisco</t>
  </si>
  <si>
    <t>VJW3@pge.com</t>
  </si>
  <si>
    <t>415-973-3839</t>
  </si>
  <si>
    <t>Pacific Gas and Electric Company</t>
  </si>
  <si>
    <t>1) Electric vehicles sales are shown separately, however our assumption is that 80 percent of EV sales are residential and 20 percent are commercial.</t>
  </si>
  <si>
    <t xml:space="preserve">2) PG&amp;E’s forecast of electric vehicle load assumes approval and implementation of PG&amp;E’s Electric Vehicle Infrastructure and Education Program, </t>
  </si>
  <si>
    <t xml:space="preserve">currently pending before the California Public Utilities Commission. If PG&amp;E’s Program is not approved, the forecast electric vehicle load is likely to be </t>
  </si>
  <si>
    <t>significantly less than provided in this forecast.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</si>
</sst>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4" formatCode="_(&quot;$&quot;* #,##0.00_);_(&quot;$&quot;* \(#,##0.00\);_(&quot;$&quot;* &quot;-&quot;??_);_(@_)"/>
    <numFmt numFmtId="43" formatCode="_(* #,##0.00_);_(* \(#,##0.00\);_(* &quot;-&quot;??_);_(@_)"/>
    <numFmt numFmtId="164" formatCode="0.00_)"/>
    <numFmt numFmtId="165" formatCode="_(* #,##0_);_(* \(#,##0\);_(* &quot;-&quot;??_);_(@_)"/>
    <numFmt numFmtId="166" formatCode="&quot;$&quot;#,##0\ ;\(&quot;$&quot;#,##0\)"/>
    <numFmt numFmtId="167" formatCode="m/d"/>
    <numFmt numFmtId="168" formatCode="[$-F800]dddd\,\ mmmm\ dd\,\ yyyy"/>
    <numFmt numFmtId="169" formatCode="m\-d\-yy"/>
    <numFmt numFmtId="170" formatCode="#,##0.00&quot; $&quot;;\-#,##0.00&quot; $&quot;"/>
  </numFmts>
  <fonts count="34" x14ac:knownFonts="1">
    <font>
      <sz val="8"/>
      <name val="Arial"/>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u/>
      <sz val="10"/>
      <color indexed="12"/>
      <name val="Arial"/>
      <family val="2"/>
    </font>
    <font>
      <b/>
      <sz val="8"/>
      <name val="Arial"/>
      <family val="2"/>
    </font>
    <font>
      <b/>
      <sz val="12"/>
      <name val="Arial"/>
      <family val="2"/>
    </font>
    <font>
      <b/>
      <sz val="10"/>
      <name val="Arial"/>
      <family val="2"/>
    </font>
    <font>
      <b/>
      <sz val="12"/>
      <color indexed="9"/>
      <name val="Arial"/>
      <family val="2"/>
    </font>
    <font>
      <b/>
      <sz val="11"/>
      <color indexed="9"/>
      <name val="Arial"/>
      <family val="2"/>
    </font>
    <font>
      <sz val="11"/>
      <name val="Arial"/>
      <family val="2"/>
    </font>
    <font>
      <sz val="12"/>
      <name val="Arial"/>
      <family val="2"/>
    </font>
    <font>
      <b/>
      <sz val="14"/>
      <name val="Arial"/>
      <family val="2"/>
    </font>
    <font>
      <b/>
      <sz val="14"/>
      <color indexed="56"/>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b/>
      <sz val="12"/>
      <color indexed="12"/>
      <name val="Arial"/>
      <family val="2"/>
    </font>
    <font>
      <i/>
      <sz val="12"/>
      <name val="Arial"/>
      <family val="2"/>
    </font>
    <font>
      <sz val="8"/>
      <name val="Arial"/>
    </font>
    <font>
      <b/>
      <sz val="8"/>
      <color rgb="FFFF0000"/>
      <name val="Arial"/>
      <family val="2"/>
    </font>
    <font>
      <sz val="8"/>
      <color rgb="FFFF0000"/>
      <name val="Arial"/>
      <family val="2"/>
    </font>
    <font>
      <sz val="8"/>
      <color theme="0" tint="-0.14999847407452621"/>
      <name val="Arial"/>
      <family val="2"/>
    </font>
  </fonts>
  <fills count="12">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tint="4.9989318521683403E-2"/>
        <bgColor indexed="64"/>
      </patternFill>
    </fill>
    <fill>
      <patternFill patternType="solid">
        <fgColor theme="1"/>
        <bgColor indexed="64"/>
      </patternFill>
    </fill>
  </fills>
  <borders count="21">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70C0"/>
      </left>
      <right style="thin">
        <color rgb="FF0070C0"/>
      </right>
      <top style="thin">
        <color rgb="FF0070C0"/>
      </top>
      <bottom style="thin">
        <color rgb="FF0070C0"/>
      </bottom>
      <diagonal/>
    </border>
  </borders>
  <cellStyleXfs count="30">
    <xf numFmtId="0" fontId="0" fillId="0" borderId="0"/>
    <xf numFmtId="169" fontId="12" fillId="2" borderId="1">
      <alignment horizontal="center" vertical="center"/>
    </xf>
    <xf numFmtId="43" fontId="1"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2" fontId="3" fillId="0" borderId="0" applyFont="0" applyFill="0" applyBorder="0" applyAlignment="0" applyProtection="0"/>
    <xf numFmtId="38" fontId="5" fillId="3" borderId="0" applyNumberFormat="0" applyBorder="0" applyAlignment="0" applyProtection="0"/>
    <xf numFmtId="0" fontId="20"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70" fontId="3" fillId="0" borderId="0">
      <protection locked="0"/>
    </xf>
    <xf numFmtId="170" fontId="3" fillId="0" borderId="0">
      <protection locked="0"/>
    </xf>
    <xf numFmtId="0" fontId="21" fillId="0" borderId="2" applyNumberFormat="0" applyFill="0" applyAlignment="0" applyProtection="0"/>
    <xf numFmtId="0" fontId="9" fillId="0" borderId="0" applyNumberFormat="0" applyFill="0" applyBorder="0" applyAlignment="0" applyProtection="0">
      <alignment vertical="top"/>
      <protection locked="0"/>
    </xf>
    <xf numFmtId="10" fontId="5" fillId="4" borderId="3" applyNumberFormat="0" applyBorder="0" applyAlignment="0" applyProtection="0"/>
    <xf numFmtId="37" fontId="22" fillId="0" borderId="0"/>
    <xf numFmtId="164" fontId="23" fillId="0" borderId="0"/>
    <xf numFmtId="0" fontId="30" fillId="0" borderId="0"/>
    <xf numFmtId="0" fontId="3" fillId="0" borderId="0"/>
    <xf numFmtId="0" fontId="26" fillId="0" borderId="0"/>
    <xf numFmtId="0" fontId="1" fillId="0" borderId="0"/>
    <xf numFmtId="0" fontId="3" fillId="0" borderId="0"/>
    <xf numFmtId="10" fontId="3" fillId="0" borderId="0" applyFont="0" applyFill="0" applyBorder="0" applyAlignment="0" applyProtection="0"/>
    <xf numFmtId="0" fontId="3" fillId="0" borderId="4" applyNumberFormat="0" applyFont="0" applyBorder="0" applyAlignment="0" applyProtection="0"/>
    <xf numFmtId="37" fontId="5" fillId="5" borderId="0" applyNumberFormat="0" applyBorder="0" applyAlignment="0" applyProtection="0"/>
    <xf numFmtId="37" fontId="1" fillId="0" borderId="0"/>
    <xf numFmtId="3" fontId="24" fillId="0" borderId="2" applyProtection="0"/>
  </cellStyleXfs>
  <cellXfs count="176">
    <xf numFmtId="0" fontId="0" fillId="0" borderId="0" xfId="0"/>
    <xf numFmtId="0" fontId="0" fillId="0" borderId="0" xfId="0" applyBorder="1"/>
    <xf numFmtId="0" fontId="0" fillId="0" borderId="3" xfId="0" applyBorder="1"/>
    <xf numFmtId="3" fontId="0" fillId="0" borderId="3" xfId="0" applyNumberFormat="1" applyBorder="1"/>
    <xf numFmtId="0" fontId="0" fillId="0" borderId="3" xfId="0" applyBorder="1" applyAlignment="1">
      <alignment horizontal="right"/>
    </xf>
    <xf numFmtId="0" fontId="0" fillId="0" borderId="3" xfId="0" applyBorder="1" applyAlignment="1">
      <alignment horizontal="centerContinuous"/>
    </xf>
    <xf numFmtId="0" fontId="0" fillId="0" borderId="5" xfId="0" applyBorder="1" applyAlignment="1">
      <alignment horizontal="right"/>
    </xf>
    <xf numFmtId="0" fontId="0" fillId="0" borderId="6" xfId="0" applyBorder="1"/>
    <xf numFmtId="0" fontId="2" fillId="0" borderId="0" xfId="0" applyFont="1"/>
    <xf numFmtId="0" fontId="3" fillId="0" borderId="0" xfId="0" applyFont="1"/>
    <xf numFmtId="0" fontId="2" fillId="0" borderId="0" xfId="0" applyFont="1" applyAlignment="1">
      <alignment horizontal="centerContinuous"/>
    </xf>
    <xf numFmtId="0" fontId="4" fillId="0" borderId="0" xfId="0" applyFont="1" applyAlignment="1">
      <alignment horizontal="centerContinuous"/>
    </xf>
    <xf numFmtId="0" fontId="4" fillId="0" borderId="0" xfId="0" applyFont="1"/>
    <xf numFmtId="0" fontId="0" fillId="0" borderId="0" xfId="0" applyAlignment="1">
      <alignment horizontal="center"/>
    </xf>
    <xf numFmtId="0" fontId="2" fillId="0" borderId="0" xfId="0" applyFont="1" applyAlignment="1">
      <alignment horizontal="center"/>
    </xf>
    <xf numFmtId="0" fontId="0" fillId="0" borderId="3" xfId="0" applyBorder="1" applyAlignment="1">
      <alignment wrapText="1"/>
    </xf>
    <xf numFmtId="0" fontId="0" fillId="0" borderId="3" xfId="0" applyBorder="1" applyAlignment="1" applyProtection="1">
      <alignment horizontal="center" wrapText="1"/>
      <protection locked="0"/>
    </xf>
    <xf numFmtId="0" fontId="4" fillId="0" borderId="0" xfId="0" applyFont="1" applyBorder="1" applyAlignment="1">
      <alignment horizontal="centerContinuous"/>
    </xf>
    <xf numFmtId="0" fontId="10" fillId="0" borderId="0" xfId="0" applyFont="1"/>
    <xf numFmtId="0" fontId="2" fillId="0" borderId="0" xfId="0" applyFont="1" applyBorder="1" applyAlignment="1">
      <alignment horizontal="center"/>
    </xf>
    <xf numFmtId="0" fontId="2" fillId="0" borderId="0" xfId="0" applyFont="1" applyBorder="1" applyAlignment="1">
      <alignment horizontal="centerContinuous"/>
    </xf>
    <xf numFmtId="3" fontId="0" fillId="0" borderId="6" xfId="0" applyNumberFormat="1" applyBorder="1"/>
    <xf numFmtId="0" fontId="0" fillId="0" borderId="6" xfId="0" applyBorder="1" applyAlignment="1">
      <alignment horizontal="center" wrapText="1"/>
    </xf>
    <xf numFmtId="0" fontId="0" fillId="0" borderId="7" xfId="0" applyBorder="1" applyAlignment="1">
      <alignment horizontal="center" wrapText="1"/>
    </xf>
    <xf numFmtId="0" fontId="0" fillId="6" borderId="3" xfId="0" applyFill="1" applyBorder="1" applyAlignment="1" applyProtection="1">
      <alignment horizontal="center" wrapText="1"/>
      <protection locked="0"/>
    </xf>
    <xf numFmtId="16" fontId="0" fillId="6" borderId="7" xfId="0" quotePrefix="1" applyNumberFormat="1" applyFill="1" applyBorder="1" applyAlignment="1">
      <alignment horizontal="center" wrapText="1"/>
    </xf>
    <xf numFmtId="0" fontId="11" fillId="0" borderId="0" xfId="0" applyFont="1" applyAlignment="1">
      <alignment horizontal="centerContinuous"/>
    </xf>
    <xf numFmtId="0" fontId="8" fillId="0" borderId="0" xfId="0" applyFont="1" applyAlignment="1">
      <alignment horizontal="center"/>
    </xf>
    <xf numFmtId="0" fontId="6" fillId="0" borderId="0" xfId="0" applyFont="1"/>
    <xf numFmtId="0" fontId="12" fillId="0" borderId="0" xfId="0" applyFont="1" applyAlignment="1">
      <alignment horizontal="centerContinuous"/>
    </xf>
    <xf numFmtId="0" fontId="12" fillId="0" borderId="0" xfId="0" applyFont="1" applyAlignment="1">
      <alignment horizontal="center"/>
    </xf>
    <xf numFmtId="0" fontId="15" fillId="0" borderId="0" xfId="0" applyFont="1"/>
    <xf numFmtId="0" fontId="8" fillId="0" borderId="0" xfId="0" applyFont="1" applyAlignment="1">
      <alignment horizontal="centerContinuous"/>
    </xf>
    <xf numFmtId="0" fontId="17" fillId="0" borderId="8" xfId="0" applyFont="1" applyBorder="1" applyAlignment="1">
      <alignment horizontal="center" vertical="top"/>
    </xf>
    <xf numFmtId="0" fontId="0" fillId="0" borderId="9" xfId="0" applyBorder="1"/>
    <xf numFmtId="168" fontId="16" fillId="0" borderId="9" xfId="0" applyNumberFormat="1" applyFont="1" applyBorder="1" applyAlignment="1">
      <alignment horizontal="center" vertical="top" wrapText="1"/>
    </xf>
    <xf numFmtId="0" fontId="16" fillId="0" borderId="8" xfId="0" applyFont="1" applyBorder="1" applyAlignment="1">
      <alignment horizontal="right" vertical="top" wrapText="1"/>
    </xf>
    <xf numFmtId="0" fontId="16" fillId="0" borderId="8" xfId="0" applyFont="1" applyBorder="1" applyAlignment="1">
      <alignment vertical="top" wrapText="1"/>
    </xf>
    <xf numFmtId="0" fontId="0" fillId="0" borderId="9" xfId="0" applyBorder="1" applyAlignment="1"/>
    <xf numFmtId="0" fontId="8" fillId="0" borderId="0" xfId="0" applyFont="1" applyAlignment="1">
      <alignment horizontal="centerContinuous" vertical="center"/>
    </xf>
    <xf numFmtId="0" fontId="6" fillId="0" borderId="0" xfId="0" applyFont="1" applyAlignment="1">
      <alignment horizontal="centerContinuous" vertical="center"/>
    </xf>
    <xf numFmtId="0" fontId="1" fillId="0" borderId="7" xfId="0" applyFont="1" applyBorder="1" applyAlignment="1">
      <alignment horizontal="center" wrapText="1"/>
    </xf>
    <xf numFmtId="0" fontId="8" fillId="0" borderId="8" xfId="0" applyFont="1" applyBorder="1" applyAlignment="1">
      <alignment horizontal="right" vertical="top" wrapText="1"/>
    </xf>
    <xf numFmtId="168" fontId="8" fillId="0" borderId="9" xfId="0" applyNumberFormat="1" applyFont="1" applyBorder="1" applyAlignment="1">
      <alignment horizontal="center" vertical="top" wrapText="1"/>
    </xf>
    <xf numFmtId="0" fontId="10" fillId="0" borderId="0" xfId="21" applyFont="1" applyFill="1" applyBorder="1" applyAlignment="1">
      <alignment horizontal="center" vertical="top" wrapText="1"/>
    </xf>
    <xf numFmtId="0" fontId="0" fillId="0" borderId="0" xfId="0" applyFill="1"/>
    <xf numFmtId="0" fontId="4" fillId="0" borderId="0" xfId="0" applyFont="1" applyFill="1"/>
    <xf numFmtId="15" fontId="0" fillId="0" borderId="0" xfId="0" applyNumberFormat="1" applyFill="1" applyAlignment="1">
      <alignment horizontal="center"/>
    </xf>
    <xf numFmtId="0" fontId="0" fillId="0" borderId="0" xfId="0" applyFill="1" applyBorder="1"/>
    <xf numFmtId="6" fontId="3" fillId="0" borderId="0" xfId="24" applyNumberFormat="1" applyFont="1" applyFill="1" applyBorder="1" applyAlignment="1">
      <alignment horizontal="center"/>
    </xf>
    <xf numFmtId="15" fontId="0" fillId="0" borderId="0" xfId="0" applyNumberFormat="1" applyFill="1" applyBorder="1" applyAlignment="1">
      <alignment horizontal="center"/>
    </xf>
    <xf numFmtId="0" fontId="18" fillId="0" borderId="10" xfId="0" applyFont="1" applyFill="1" applyBorder="1"/>
    <xf numFmtId="0" fontId="0" fillId="0" borderId="11" xfId="0" applyFill="1" applyBorder="1"/>
    <xf numFmtId="0" fontId="0" fillId="0" borderId="12" xfId="0" applyFill="1" applyBorder="1"/>
    <xf numFmtId="6" fontId="2" fillId="0" borderId="8" xfId="24" applyNumberFormat="1" applyFont="1" applyFill="1" applyBorder="1"/>
    <xf numFmtId="0" fontId="0" fillId="0" borderId="9" xfId="0" applyFill="1" applyBorder="1"/>
    <xf numFmtId="0" fontId="2" fillId="0" borderId="8" xfId="0" applyFont="1" applyFill="1" applyBorder="1"/>
    <xf numFmtId="0" fontId="4" fillId="0" borderId="8" xfId="0" applyFont="1" applyFill="1" applyBorder="1"/>
    <xf numFmtId="0" fontId="4" fillId="0" borderId="13" xfId="0" applyFont="1" applyFill="1" applyBorder="1"/>
    <xf numFmtId="0" fontId="0" fillId="0" borderId="14" xfId="0" applyFill="1" applyBorder="1"/>
    <xf numFmtId="0" fontId="0" fillId="0" borderId="15" xfId="0" applyFill="1" applyBorder="1"/>
    <xf numFmtId="0" fontId="0" fillId="0" borderId="20" xfId="0" applyFill="1" applyBorder="1"/>
    <xf numFmtId="0" fontId="1" fillId="0" borderId="20" xfId="21" applyFont="1" applyFill="1" applyBorder="1" applyAlignment="1">
      <alignment horizontal="center"/>
    </xf>
    <xf numFmtId="0" fontId="0" fillId="0" borderId="20" xfId="0" applyFill="1" applyBorder="1" applyAlignment="1">
      <alignment horizontal="center"/>
    </xf>
    <xf numFmtId="0" fontId="1" fillId="0" borderId="20" xfId="0" applyFont="1" applyFill="1" applyBorder="1"/>
    <xf numFmtId="0" fontId="27" fillId="0" borderId="0" xfId="0" applyFont="1"/>
    <xf numFmtId="0" fontId="6" fillId="0" borderId="0" xfId="23" applyFont="1"/>
    <xf numFmtId="0" fontId="2" fillId="0" borderId="0" xfId="23" applyFont="1" applyAlignment="1">
      <alignment horizontal="center"/>
    </xf>
    <xf numFmtId="0" fontId="3" fillId="0" borderId="0" xfId="23" applyFont="1"/>
    <xf numFmtId="0" fontId="2" fillId="0" borderId="0" xfId="23" applyFont="1" applyAlignment="1">
      <alignment horizontal="centerContinuous"/>
    </xf>
    <xf numFmtId="0" fontId="1" fillId="0" borderId="0" xfId="23"/>
    <xf numFmtId="0" fontId="1" fillId="0" borderId="3" xfId="23" applyBorder="1" applyAlignment="1">
      <alignment horizontal="right"/>
    </xf>
    <xf numFmtId="0" fontId="1" fillId="0" borderId="3" xfId="23" applyBorder="1" applyAlignment="1" applyProtection="1">
      <alignment horizontal="center" wrapText="1"/>
      <protection locked="0"/>
    </xf>
    <xf numFmtId="0" fontId="1" fillId="0" borderId="3" xfId="23" applyBorder="1" applyAlignment="1">
      <alignment horizontal="center" wrapText="1"/>
    </xf>
    <xf numFmtId="0" fontId="1" fillId="0" borderId="3" xfId="23" applyFont="1" applyBorder="1" applyAlignment="1">
      <alignment horizontal="center" wrapText="1"/>
    </xf>
    <xf numFmtId="0" fontId="1" fillId="6" borderId="3" xfId="23" applyFill="1" applyBorder="1" applyAlignment="1">
      <alignment horizontal="center" wrapText="1"/>
    </xf>
    <xf numFmtId="0" fontId="1" fillId="0" borderId="3" xfId="23" applyBorder="1" applyAlignment="1">
      <alignment wrapText="1"/>
    </xf>
    <xf numFmtId="0" fontId="1" fillId="0" borderId="3" xfId="23" applyBorder="1"/>
    <xf numFmtId="0" fontId="1" fillId="0" borderId="0" xfId="23" applyBorder="1"/>
    <xf numFmtId="0" fontId="2" fillId="0" borderId="16" xfId="23" applyFont="1" applyBorder="1" applyAlignment="1">
      <alignment horizontal="center"/>
    </xf>
    <xf numFmtId="0" fontId="10" fillId="0" borderId="16" xfId="23" applyFont="1" applyBorder="1" applyAlignment="1">
      <alignment horizontal="center"/>
    </xf>
    <xf numFmtId="0" fontId="1" fillId="0" borderId="7" xfId="23" applyBorder="1" applyAlignment="1" applyProtection="1">
      <alignment horizontal="center" wrapText="1"/>
      <protection locked="0"/>
    </xf>
    <xf numFmtId="0" fontId="1" fillId="6" borderId="7" xfId="23" applyFill="1" applyBorder="1" applyAlignment="1" applyProtection="1">
      <alignment horizontal="center" wrapText="1"/>
      <protection locked="0"/>
    </xf>
    <xf numFmtId="0" fontId="1" fillId="0" borderId="7" xfId="23" applyFill="1" applyBorder="1" applyAlignment="1" applyProtection="1">
      <alignment horizontal="center" wrapText="1"/>
      <protection locked="0"/>
    </xf>
    <xf numFmtId="0" fontId="1" fillId="6" borderId="3" xfId="23" applyFill="1" applyBorder="1" applyAlignment="1" applyProtection="1">
      <alignment horizontal="center" wrapText="1"/>
      <protection locked="0"/>
    </xf>
    <xf numFmtId="0" fontId="1" fillId="0" borderId="6" xfId="23" applyBorder="1"/>
    <xf numFmtId="0" fontId="8" fillId="0" borderId="8" xfId="0" applyFont="1" applyBorder="1" applyAlignment="1">
      <alignment horizontal="left" vertical="top" wrapText="1"/>
    </xf>
    <xf numFmtId="0" fontId="6" fillId="0" borderId="8" xfId="0" applyFont="1" applyBorder="1" applyAlignment="1">
      <alignment vertical="top" wrapText="1"/>
    </xf>
    <xf numFmtId="0" fontId="31" fillId="0" borderId="0" xfId="0" applyFont="1"/>
    <xf numFmtId="0" fontId="1" fillId="0" borderId="20" xfId="0" applyFont="1" applyFill="1" applyBorder="1" applyAlignment="1">
      <alignment horizontal="center"/>
    </xf>
    <xf numFmtId="3" fontId="0" fillId="8" borderId="3" xfId="0" applyNumberFormat="1" applyFill="1" applyBorder="1"/>
    <xf numFmtId="0" fontId="0" fillId="8" borderId="0" xfId="0" applyFill="1"/>
    <xf numFmtId="0" fontId="0" fillId="8" borderId="3" xfId="0" applyFill="1" applyBorder="1"/>
    <xf numFmtId="0" fontId="1" fillId="0" borderId="0" xfId="23" applyFill="1"/>
    <xf numFmtId="0" fontId="1" fillId="0" borderId="3" xfId="23" applyFill="1" applyBorder="1"/>
    <xf numFmtId="0" fontId="32" fillId="0" borderId="0" xfId="23" applyFont="1"/>
    <xf numFmtId="0" fontId="1" fillId="0" borderId="3" xfId="23" applyFill="1" applyBorder="1" applyAlignment="1">
      <alignment horizontal="center" wrapText="1"/>
    </xf>
    <xf numFmtId="0" fontId="1" fillId="0" borderId="3" xfId="23" applyFont="1" applyFill="1" applyBorder="1" applyAlignment="1">
      <alignment horizontal="center" wrapText="1"/>
    </xf>
    <xf numFmtId="3" fontId="0" fillId="0" borderId="6" xfId="0" applyNumberFormat="1" applyFill="1" applyBorder="1" applyAlignment="1">
      <alignment horizontal="center"/>
    </xf>
    <xf numFmtId="3" fontId="0" fillId="0" borderId="3" xfId="0" applyNumberFormat="1" applyFill="1" applyBorder="1" applyAlignment="1">
      <alignment horizontal="center"/>
    </xf>
    <xf numFmtId="0" fontId="1" fillId="0" borderId="0" xfId="23" applyFont="1"/>
    <xf numFmtId="165" fontId="1" fillId="0" borderId="0" xfId="2" applyNumberFormat="1"/>
    <xf numFmtId="43" fontId="1" fillId="0" borderId="0" xfId="23" applyNumberFormat="1"/>
    <xf numFmtId="0" fontId="33" fillId="0" borderId="0" xfId="0" applyFont="1"/>
    <xf numFmtId="1" fontId="1" fillId="0" borderId="0" xfId="23" applyNumberFormat="1" applyFill="1"/>
    <xf numFmtId="1" fontId="1" fillId="0" borderId="0" xfId="23" applyNumberFormat="1"/>
    <xf numFmtId="3" fontId="1" fillId="0" borderId="0" xfId="23" applyNumberFormat="1" applyFill="1" applyBorder="1"/>
    <xf numFmtId="3" fontId="0" fillId="0" borderId="3" xfId="0" applyNumberFormat="1" applyBorder="1" applyAlignment="1">
      <alignment horizontal="center"/>
    </xf>
    <xf numFmtId="3" fontId="1" fillId="0" borderId="0" xfId="23" applyNumberFormat="1" applyBorder="1"/>
    <xf numFmtId="3" fontId="1" fillId="0" borderId="0" xfId="23" applyNumberFormat="1" applyFont="1" applyFill="1" applyBorder="1"/>
    <xf numFmtId="3" fontId="0" fillId="8" borderId="3" xfId="0" applyNumberFormat="1" applyFill="1" applyBorder="1" applyAlignment="1">
      <alignment horizontal="center"/>
    </xf>
    <xf numFmtId="3" fontId="0" fillId="0" borderId="6" xfId="0" applyNumberFormat="1" applyBorder="1" applyAlignment="1">
      <alignment horizontal="center"/>
    </xf>
    <xf numFmtId="3" fontId="1" fillId="0" borderId="3" xfId="23" applyNumberFormat="1" applyFill="1" applyBorder="1" applyAlignment="1">
      <alignment horizontal="center"/>
    </xf>
    <xf numFmtId="3" fontId="1" fillId="0" borderId="3" xfId="23" applyNumberFormat="1" applyBorder="1" applyAlignment="1">
      <alignment horizontal="center"/>
    </xf>
    <xf numFmtId="3" fontId="1" fillId="0" borderId="3" xfId="23" applyNumberFormat="1" applyFont="1" applyFill="1" applyBorder="1" applyAlignment="1">
      <alignment horizontal="center"/>
    </xf>
    <xf numFmtId="3" fontId="1" fillId="0" borderId="6" xfId="23" applyNumberFormat="1" applyFill="1" applyBorder="1" applyAlignment="1">
      <alignment horizontal="center"/>
    </xf>
    <xf numFmtId="3" fontId="1" fillId="0" borderId="6" xfId="23" applyNumberFormat="1" applyBorder="1" applyAlignment="1">
      <alignment horizontal="center"/>
    </xf>
    <xf numFmtId="3" fontId="1" fillId="0" borderId="6" xfId="23" applyNumberFormat="1" applyFont="1" applyFill="1" applyBorder="1" applyAlignment="1">
      <alignment horizontal="center"/>
    </xf>
    <xf numFmtId="0" fontId="0" fillId="8" borderId="0" xfId="0" applyFill="1" applyAlignment="1">
      <alignment horizontal="center"/>
    </xf>
    <xf numFmtId="0" fontId="1" fillId="9" borderId="0" xfId="23" applyFill="1"/>
    <xf numFmtId="15" fontId="9" fillId="0" borderId="14" xfId="16" applyNumberFormat="1" applyFill="1" applyBorder="1" applyAlignment="1" applyProtection="1">
      <alignment horizontal="center"/>
    </xf>
    <xf numFmtId="0" fontId="1" fillId="0" borderId="6" xfId="23" applyFill="1" applyBorder="1"/>
    <xf numFmtId="0" fontId="0" fillId="0" borderId="6" xfId="0" applyFill="1" applyBorder="1"/>
    <xf numFmtId="0" fontId="0" fillId="0" borderId="3" xfId="0" applyFill="1" applyBorder="1"/>
    <xf numFmtId="0" fontId="6" fillId="10" borderId="0" xfId="0" applyFont="1" applyFill="1"/>
    <xf numFmtId="3" fontId="1" fillId="11" borderId="3" xfId="23" applyNumberFormat="1" applyFill="1" applyBorder="1" applyAlignment="1">
      <alignment horizontal="center"/>
    </xf>
    <xf numFmtId="3" fontId="1" fillId="11" borderId="3" xfId="23" applyNumberFormat="1" applyFont="1" applyFill="1" applyBorder="1" applyAlignment="1">
      <alignment horizontal="center"/>
    </xf>
    <xf numFmtId="3" fontId="1" fillId="11" borderId="6" xfId="23" applyNumberFormat="1" applyFill="1" applyBorder="1" applyAlignment="1">
      <alignment horizontal="center"/>
    </xf>
    <xf numFmtId="3" fontId="1" fillId="11" borderId="6" xfId="23" applyNumberFormat="1" applyFont="1" applyFill="1" applyBorder="1" applyAlignment="1">
      <alignment horizontal="center"/>
    </xf>
    <xf numFmtId="3" fontId="0" fillId="11" borderId="6" xfId="0" applyNumberFormat="1" applyFill="1" applyBorder="1"/>
    <xf numFmtId="3" fontId="0" fillId="11" borderId="6" xfId="0" applyNumberFormat="1" applyFill="1" applyBorder="1" applyAlignment="1">
      <alignment horizontal="center"/>
    </xf>
    <xf numFmtId="3" fontId="0" fillId="11" borderId="3" xfId="0" applyNumberFormat="1" applyFill="1" applyBorder="1" applyAlignment="1">
      <alignment horizontal="center"/>
    </xf>
    <xf numFmtId="0" fontId="17" fillId="0" borderId="8" xfId="0" applyFont="1" applyBorder="1" applyAlignment="1">
      <alignment horizontal="center" vertical="top"/>
    </xf>
    <xf numFmtId="0" fontId="0" fillId="0" borderId="9" xfId="0" applyBorder="1" applyAlignment="1"/>
    <xf numFmtId="0" fontId="17" fillId="0" borderId="9" xfId="0" applyFont="1" applyBorder="1" applyAlignment="1">
      <alignment horizontal="center" vertical="top"/>
    </xf>
    <xf numFmtId="0" fontId="17" fillId="0" borderId="8" xfId="0" applyFont="1" applyFill="1" applyBorder="1" applyAlignment="1">
      <alignment horizontal="center" vertical="top"/>
    </xf>
    <xf numFmtId="0" fontId="17" fillId="0" borderId="9" xfId="0" applyFont="1" applyFill="1" applyBorder="1" applyAlignment="1">
      <alignment horizontal="center" vertical="top"/>
    </xf>
    <xf numFmtId="0" fontId="25" fillId="0" borderId="10" xfId="0" applyFont="1" applyBorder="1" applyAlignment="1">
      <alignment horizontal="center" vertical="top"/>
    </xf>
    <xf numFmtId="0" fontId="25" fillId="0" borderId="12" xfId="0" applyFont="1" applyBorder="1" applyAlignment="1">
      <alignment horizontal="center" vertical="top"/>
    </xf>
    <xf numFmtId="0" fontId="16" fillId="0" borderId="8" xfId="0" applyFont="1" applyBorder="1" applyAlignment="1">
      <alignment vertical="top" wrapText="1"/>
    </xf>
    <xf numFmtId="0" fontId="6" fillId="0" borderId="8" xfId="0" applyFont="1" applyBorder="1" applyAlignment="1">
      <alignment vertical="top" wrapText="1"/>
    </xf>
    <xf numFmtId="0" fontId="6" fillId="0" borderId="8" xfId="0" applyFont="1" applyBorder="1" applyAlignment="1">
      <alignment horizontal="left" vertical="top" wrapText="1"/>
    </xf>
    <xf numFmtId="0" fontId="16" fillId="0" borderId="9" xfId="0" applyFont="1" applyBorder="1" applyAlignment="1">
      <alignment horizontal="left" vertical="top" wrapText="1"/>
    </xf>
    <xf numFmtId="0" fontId="6" fillId="0" borderId="13" xfId="0" applyFont="1" applyBorder="1" applyAlignment="1">
      <alignment wrapText="1"/>
    </xf>
    <xf numFmtId="0" fontId="6" fillId="0" borderId="15" xfId="0" applyFont="1" applyBorder="1" applyAlignment="1">
      <alignment wrapText="1"/>
    </xf>
    <xf numFmtId="0" fontId="6" fillId="0" borderId="8" xfId="0" applyFont="1" applyFill="1" applyBorder="1" applyAlignment="1">
      <alignment vertical="top" wrapText="1"/>
    </xf>
    <xf numFmtId="0" fontId="1" fillId="0" borderId="9" xfId="0" applyFont="1" applyFill="1" applyBorder="1" applyAlignment="1"/>
    <xf numFmtId="0" fontId="10" fillId="0" borderId="0" xfId="21" applyFont="1" applyFill="1" applyBorder="1" applyAlignment="1">
      <alignment horizontal="center" vertical="top" wrapText="1"/>
    </xf>
    <xf numFmtId="0" fontId="0" fillId="0" borderId="0" xfId="0" applyFill="1" applyAlignment="1"/>
    <xf numFmtId="0" fontId="1" fillId="6" borderId="17" xfId="23" applyFill="1" applyBorder="1" applyAlignment="1">
      <alignment horizontal="center" wrapText="1"/>
    </xf>
    <xf numFmtId="0" fontId="1" fillId="6" borderId="18" xfId="23" applyFill="1" applyBorder="1" applyAlignment="1">
      <alignment horizontal="center" wrapText="1"/>
    </xf>
    <xf numFmtId="0" fontId="1" fillId="6" borderId="19" xfId="23" applyFill="1" applyBorder="1" applyAlignment="1">
      <alignment horizontal="center" wrapText="1"/>
    </xf>
    <xf numFmtId="0" fontId="13" fillId="7" borderId="0" xfId="23" applyFont="1" applyFill="1" applyAlignment="1">
      <alignment horizontal="center"/>
    </xf>
    <xf numFmtId="0" fontId="2" fillId="0" borderId="0" xfId="23" applyFont="1" applyAlignment="1">
      <alignment horizontal="center"/>
    </xf>
    <xf numFmtId="0" fontId="8" fillId="0" borderId="0" xfId="23" applyFont="1" applyAlignment="1">
      <alignment horizontal="center" vertical="top" wrapText="1"/>
    </xf>
    <xf numFmtId="0" fontId="8" fillId="0" borderId="0" xfId="23" applyFont="1" applyAlignment="1">
      <alignment horizontal="center" wrapText="1"/>
    </xf>
    <xf numFmtId="0" fontId="2" fillId="0" borderId="0" xfId="23" quotePrefix="1" applyFont="1" applyAlignment="1">
      <alignment horizontal="center"/>
    </xf>
    <xf numFmtId="0" fontId="8" fillId="0" borderId="0" xfId="23" applyFont="1" applyAlignment="1">
      <alignment horizontal="center"/>
    </xf>
    <xf numFmtId="0" fontId="13" fillId="7" borderId="0" xfId="0" applyFont="1" applyFill="1" applyAlignment="1">
      <alignment horizontal="center"/>
    </xf>
    <xf numFmtId="0" fontId="2" fillId="0" borderId="0" xfId="0" applyFont="1" applyAlignment="1">
      <alignment horizontal="center"/>
    </xf>
    <xf numFmtId="0" fontId="11" fillId="0" borderId="0" xfId="0" applyFont="1" applyAlignment="1">
      <alignment horizontal="center" wrapText="1"/>
    </xf>
    <xf numFmtId="0" fontId="0" fillId="6" borderId="17" xfId="0" applyFill="1" applyBorder="1" applyAlignment="1">
      <alignment horizontal="center" wrapText="1"/>
    </xf>
    <xf numFmtId="0" fontId="0" fillId="6" borderId="18" xfId="0" applyFill="1" applyBorder="1" applyAlignment="1">
      <alignment horizontal="center" wrapText="1"/>
    </xf>
    <xf numFmtId="0" fontId="0" fillId="6" borderId="19" xfId="0" applyFill="1"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6" borderId="6" xfId="0" applyFill="1" applyBorder="1" applyAlignment="1" applyProtection="1">
      <alignment horizontal="center" wrapText="1"/>
      <protection locked="0"/>
    </xf>
    <xf numFmtId="0" fontId="0" fillId="6" borderId="7" xfId="0" applyFill="1" applyBorder="1" applyAlignment="1" applyProtection="1">
      <alignment horizontal="center" wrapText="1"/>
      <protection locked="0"/>
    </xf>
    <xf numFmtId="0" fontId="0" fillId="6" borderId="17" xfId="0" applyFill="1" applyBorder="1" applyAlignment="1" applyProtection="1">
      <alignment horizontal="center" wrapText="1"/>
      <protection locked="0"/>
    </xf>
    <xf numFmtId="0" fontId="0" fillId="6" borderId="18" xfId="0" applyFill="1" applyBorder="1" applyAlignment="1" applyProtection="1">
      <alignment horizontal="center" wrapText="1"/>
      <protection locked="0"/>
    </xf>
    <xf numFmtId="0" fontId="0" fillId="6" borderId="19" xfId="0" applyFill="1" applyBorder="1" applyAlignment="1" applyProtection="1">
      <alignment horizontal="center" wrapText="1"/>
      <protection locked="0"/>
    </xf>
    <xf numFmtId="0" fontId="0" fillId="6" borderId="3" xfId="0" applyFill="1" applyBorder="1" applyAlignment="1">
      <alignment horizontal="center" wrapText="1"/>
    </xf>
    <xf numFmtId="0" fontId="14" fillId="7" borderId="0" xfId="0" applyFont="1" applyFill="1" applyAlignment="1">
      <alignment horizontal="center"/>
    </xf>
    <xf numFmtId="0" fontId="2" fillId="0" borderId="0" xfId="0" applyFont="1" applyBorder="1" applyAlignment="1">
      <alignment horizontal="center"/>
    </xf>
    <xf numFmtId="0" fontId="2" fillId="0" borderId="0" xfId="0" applyFont="1" applyAlignment="1">
      <alignment horizontal="center" wrapText="1"/>
    </xf>
    <xf numFmtId="0" fontId="2" fillId="0" borderId="16" xfId="0" applyFont="1" applyBorder="1" applyAlignment="1">
      <alignment horizontal="center"/>
    </xf>
  </cellXfs>
  <cellStyles count="30">
    <cellStyle name="Actual Date" xfId="1"/>
    <cellStyle name="Comma" xfId="2" builtinId="3"/>
    <cellStyle name="Comma 2" xfId="3"/>
    <cellStyle name="Comma0" xfId="4"/>
    <cellStyle name="Currency 2" xfId="5"/>
    <cellStyle name="Currency0" xfId="6"/>
    <cellStyle name="Date" xfId="7"/>
    <cellStyle name="Fixed" xfId="8"/>
    <cellStyle name="Grey" xfId="9"/>
    <cellStyle name="HEADER" xfId="10"/>
    <cellStyle name="Heading 1" xfId="11" builtinId="16" customBuiltin="1"/>
    <cellStyle name="Heading 2" xfId="12" builtinId="17" customBuiltin="1"/>
    <cellStyle name="Heading1" xfId="13"/>
    <cellStyle name="Heading2" xfId="14"/>
    <cellStyle name="HIGHLIGHT" xfId="15"/>
    <cellStyle name="Hyperlink" xfId="16" builtinId="8"/>
    <cellStyle name="Input [yellow]" xfId="17"/>
    <cellStyle name="no dec" xfId="18"/>
    <cellStyle name="Normal" xfId="0" builtinId="0"/>
    <cellStyle name="Normal - Style1" xfId="19"/>
    <cellStyle name="Normal 180" xfId="20"/>
    <cellStyle name="Normal 2" xfId="21"/>
    <cellStyle name="Normal 3" xfId="22"/>
    <cellStyle name="Normal 5" xfId="23"/>
    <cellStyle name="Normal_distgn2k" xfId="24"/>
    <cellStyle name="Percent [2]" xfId="25"/>
    <cellStyle name="Total" xfId="26" builtinId="25" customBuiltin="1"/>
    <cellStyle name="Unprot" xfId="27"/>
    <cellStyle name="Unprot$" xfId="28"/>
    <cellStyle name="Unprotect" xfId="2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docketpublic.energy.ca.gov/PublicDocuments/15-IEPR-03/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ocketpublic.energy.ca.gov/PublicDocuments/15-IEPR-03/GORIN/ER%202011/Forms%20and%20Instructions/Demand_Forecast_Form-draftwe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efreshError="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VJW3@pge.com"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37"/>
  <sheetViews>
    <sheetView showGridLines="0" zoomScale="75" workbookViewId="0">
      <selection activeCell="L10" sqref="L10"/>
    </sheetView>
  </sheetViews>
  <sheetFormatPr defaultColWidth="8.6640625" defaultRowHeight="11.25" x14ac:dyDescent="0.2"/>
  <cols>
    <col min="1" max="1" width="75.6640625" customWidth="1"/>
    <col min="2" max="2" width="63.6640625" customWidth="1"/>
  </cols>
  <sheetData>
    <row r="1" spans="1:2" s="65" customFormat="1" ht="20.25" x14ac:dyDescent="0.3">
      <c r="A1" s="137" t="s">
        <v>52</v>
      </c>
      <c r="B1" s="138"/>
    </row>
    <row r="2" spans="1:2" ht="18" x14ac:dyDescent="0.2">
      <c r="A2" s="132"/>
      <c r="B2" s="133"/>
    </row>
    <row r="3" spans="1:2" ht="18" x14ac:dyDescent="0.2">
      <c r="A3" s="132" t="s">
        <v>51</v>
      </c>
      <c r="B3" s="133"/>
    </row>
    <row r="4" spans="1:2" ht="18" x14ac:dyDescent="0.2">
      <c r="A4" s="132" t="s">
        <v>120</v>
      </c>
      <c r="B4" s="134"/>
    </row>
    <row r="5" spans="1:2" ht="18" x14ac:dyDescent="0.2">
      <c r="A5" s="135" t="s">
        <v>126</v>
      </c>
      <c r="B5" s="136"/>
    </row>
    <row r="6" spans="1:2" ht="18" x14ac:dyDescent="0.2">
      <c r="A6" s="132"/>
      <c r="B6" s="134"/>
    </row>
    <row r="7" spans="1:2" ht="18" x14ac:dyDescent="0.2">
      <c r="A7" s="33"/>
      <c r="B7" s="34"/>
    </row>
    <row r="8" spans="1:2" ht="128.25" customHeight="1" x14ac:dyDescent="0.2">
      <c r="A8" s="139" t="s">
        <v>69</v>
      </c>
      <c r="B8" s="133"/>
    </row>
    <row r="9" spans="1:2" ht="15" x14ac:dyDescent="0.2">
      <c r="A9" s="139"/>
      <c r="B9" s="133"/>
    </row>
    <row r="10" spans="1:2" ht="54" customHeight="1" x14ac:dyDescent="0.2">
      <c r="A10" s="139" t="s">
        <v>68</v>
      </c>
      <c r="B10" s="133"/>
    </row>
    <row r="11" spans="1:2" ht="15" x14ac:dyDescent="0.2">
      <c r="A11" s="139"/>
      <c r="B11" s="133"/>
    </row>
    <row r="12" spans="1:2" ht="19.5" customHeight="1" x14ac:dyDescent="0.2">
      <c r="A12" s="139" t="s">
        <v>11</v>
      </c>
      <c r="B12" s="133"/>
    </row>
    <row r="13" spans="1:2" ht="18" customHeight="1" x14ac:dyDescent="0.2">
      <c r="A13" s="140" t="s">
        <v>121</v>
      </c>
      <c r="B13" s="133"/>
    </row>
    <row r="14" spans="1:2" ht="18" customHeight="1" x14ac:dyDescent="0.2">
      <c r="A14" s="140" t="s">
        <v>123</v>
      </c>
      <c r="B14" s="133"/>
    </row>
    <row r="15" spans="1:2" ht="19.5" customHeight="1" x14ac:dyDescent="0.2">
      <c r="A15" s="140" t="s">
        <v>122</v>
      </c>
      <c r="B15" s="133"/>
    </row>
    <row r="16" spans="1:2" ht="15" x14ac:dyDescent="0.2">
      <c r="A16" s="139"/>
      <c r="B16" s="133"/>
    </row>
    <row r="17" spans="1:2" ht="17.25" customHeight="1" x14ac:dyDescent="0.2">
      <c r="A17" s="140" t="s">
        <v>98</v>
      </c>
      <c r="B17" s="133"/>
    </row>
    <row r="18" spans="1:2" ht="17.25" customHeight="1" x14ac:dyDescent="0.2">
      <c r="A18" s="87"/>
      <c r="B18" s="38"/>
    </row>
    <row r="19" spans="1:2" ht="16.5" customHeight="1" x14ac:dyDescent="0.2">
      <c r="A19" s="140" t="s">
        <v>115</v>
      </c>
      <c r="B19" s="133"/>
    </row>
    <row r="20" spans="1:2" ht="16.5" customHeight="1" x14ac:dyDescent="0.2">
      <c r="A20" s="140" t="s">
        <v>116</v>
      </c>
      <c r="B20" s="133"/>
    </row>
    <row r="21" spans="1:2" ht="16.5" customHeight="1" x14ac:dyDescent="0.2">
      <c r="A21" s="140" t="s">
        <v>117</v>
      </c>
      <c r="B21" s="133"/>
    </row>
    <row r="22" spans="1:2" ht="16.5" customHeight="1" x14ac:dyDescent="0.2">
      <c r="A22" s="140" t="s">
        <v>118</v>
      </c>
      <c r="B22" s="133"/>
    </row>
    <row r="23" spans="1:2" ht="16.5" customHeight="1" x14ac:dyDescent="0.2">
      <c r="A23" s="140" t="s">
        <v>119</v>
      </c>
      <c r="B23" s="133"/>
    </row>
    <row r="24" spans="1:2" ht="16.5" customHeight="1" x14ac:dyDescent="0.2">
      <c r="A24" s="37"/>
      <c r="B24" s="38"/>
    </row>
    <row r="25" spans="1:2" ht="32.25" customHeight="1" x14ac:dyDescent="0.2">
      <c r="A25" s="145" t="s">
        <v>124</v>
      </c>
      <c r="B25" s="146"/>
    </row>
    <row r="26" spans="1:2" ht="15" x14ac:dyDescent="0.2">
      <c r="A26" s="37"/>
      <c r="B26" s="38"/>
    </row>
    <row r="27" spans="1:2" ht="40.5" customHeight="1" x14ac:dyDescent="0.2">
      <c r="A27" s="141" t="s">
        <v>125</v>
      </c>
      <c r="B27" s="142"/>
    </row>
    <row r="28" spans="1:2" ht="48" customHeight="1" x14ac:dyDescent="0.2">
      <c r="A28" s="140" t="s">
        <v>114</v>
      </c>
      <c r="B28" s="133"/>
    </row>
    <row r="29" spans="1:2" ht="15" x14ac:dyDescent="0.2">
      <c r="A29" s="139"/>
      <c r="B29" s="133"/>
    </row>
    <row r="30" spans="1:2" ht="24.75" customHeight="1" x14ac:dyDescent="0.2">
      <c r="A30" s="86" t="s">
        <v>113</v>
      </c>
      <c r="B30" s="38"/>
    </row>
    <row r="31" spans="1:2" s="88" customFormat="1" ht="23.25" customHeight="1" x14ac:dyDescent="0.2">
      <c r="A31" s="42" t="s">
        <v>135</v>
      </c>
      <c r="B31" s="43">
        <v>42053</v>
      </c>
    </row>
    <row r="32" spans="1:2" s="18" customFormat="1" ht="23.25" customHeight="1" x14ac:dyDescent="0.2">
      <c r="A32" s="42" t="s">
        <v>104</v>
      </c>
      <c r="B32" s="43">
        <v>42107</v>
      </c>
    </row>
    <row r="33" spans="1:2" s="18" customFormat="1" ht="20.25" customHeight="1" x14ac:dyDescent="0.2">
      <c r="A33" s="42" t="s">
        <v>105</v>
      </c>
      <c r="B33" s="43">
        <v>42156</v>
      </c>
    </row>
    <row r="34" spans="1:2" ht="21" customHeight="1" x14ac:dyDescent="0.2">
      <c r="A34" s="36"/>
      <c r="B34" s="35"/>
    </row>
    <row r="35" spans="1:2" ht="15" x14ac:dyDescent="0.2">
      <c r="A35" s="139"/>
      <c r="B35" s="133"/>
    </row>
    <row r="36" spans="1:2" ht="24.75" customHeight="1" x14ac:dyDescent="0.2">
      <c r="A36" s="140" t="s">
        <v>106</v>
      </c>
      <c r="B36" s="133"/>
    </row>
    <row r="37" spans="1:2" ht="71.25" customHeight="1" thickBot="1" x14ac:dyDescent="0.25">
      <c r="A37" s="143" t="s">
        <v>136</v>
      </c>
      <c r="B37" s="144"/>
    </row>
  </sheetData>
  <customSheetViews>
    <customSheetView guid="{DC437496-B10F-474B-8F6E-F19B4DA7C026}" scale="75" showPageBreaks="1" fitToPage="1" printArea="1" topLeftCell="A4">
      <selection activeCell="B33" sqref="B33"/>
      <pageMargins left="0.75" right="0.75" top="1" bottom="1" header="0.5" footer="0.5"/>
      <pageSetup scale="75" orientation="portrait" r:id="rId1"/>
      <headerFooter alignWithMargins="0">
        <oddFooter>&amp;R&amp;A</oddFooter>
      </headerFooter>
    </customSheetView>
    <customSheetView guid="{C3E70234-FA18-40E7-B25F-218A5F7D2EA2}" scale="75" fitToPage="1">
      <selection activeCell="L44" sqref="L44"/>
      <pageMargins left="0.75" right="0.75" top="1" bottom="1" header="0.5" footer="0.5"/>
      <pageSetup scale="81" orientation="portrait" r:id="rId2"/>
      <headerFooter alignWithMargins="0">
        <oddFooter>&amp;R&amp;A</oddFooter>
      </headerFooter>
    </customSheetView>
  </customSheetViews>
  <mergeCells count="28">
    <mergeCell ref="A37:B37"/>
    <mergeCell ref="A9:B9"/>
    <mergeCell ref="A3:B3"/>
    <mergeCell ref="A36:B36"/>
    <mergeCell ref="A19:B19"/>
    <mergeCell ref="A20:B20"/>
    <mergeCell ref="A21:B21"/>
    <mergeCell ref="A22:B22"/>
    <mergeCell ref="A23:B23"/>
    <mergeCell ref="A25:B25"/>
    <mergeCell ref="A13:B13"/>
    <mergeCell ref="A14:B14"/>
    <mergeCell ref="A15:B15"/>
    <mergeCell ref="A16:B16"/>
    <mergeCell ref="A8:B8"/>
    <mergeCell ref="A10:B10"/>
    <mergeCell ref="A35:B35"/>
    <mergeCell ref="A28:B28"/>
    <mergeCell ref="A29:B29"/>
    <mergeCell ref="A27:B27"/>
    <mergeCell ref="A17:B17"/>
    <mergeCell ref="A11:B11"/>
    <mergeCell ref="A12:B12"/>
    <mergeCell ref="A2:B2"/>
    <mergeCell ref="A4:B4"/>
    <mergeCell ref="A5:B5"/>
    <mergeCell ref="A6:B6"/>
    <mergeCell ref="A1:B1"/>
  </mergeCells>
  <phoneticPr fontId="0" type="noConversion"/>
  <pageMargins left="0.75" right="0.75" top="1" bottom="1" header="0.5" footer="0.5"/>
  <pageSetup scale="76" orientation="portrait" r:id="rId3"/>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42"/>
  <sheetViews>
    <sheetView showGridLines="0" tabSelected="1" zoomScale="80" workbookViewId="0">
      <selection activeCell="A16" sqref="A16"/>
    </sheetView>
  </sheetViews>
  <sheetFormatPr defaultColWidth="8.6640625" defaultRowHeight="11.25" x14ac:dyDescent="0.2"/>
  <cols>
    <col min="1" max="1" width="25.1640625" style="45" customWidth="1"/>
    <col min="2" max="2" width="108.1640625" style="45" customWidth="1"/>
    <col min="3" max="3" width="12.6640625" style="45" customWidth="1"/>
    <col min="4" max="16384" width="8.6640625" style="45"/>
  </cols>
  <sheetData>
    <row r="1" spans="1:6" ht="18" x14ac:dyDescent="0.25">
      <c r="A1" s="51" t="s">
        <v>10</v>
      </c>
      <c r="B1" s="52"/>
      <c r="C1" s="52"/>
      <c r="D1" s="52"/>
      <c r="E1" s="52"/>
      <c r="F1" s="53"/>
    </row>
    <row r="2" spans="1:6" ht="17.25" customHeight="1" x14ac:dyDescent="0.2">
      <c r="A2" s="54" t="s">
        <v>45</v>
      </c>
      <c r="B2" s="49" t="s">
        <v>159</v>
      </c>
      <c r="C2" s="48"/>
      <c r="D2" s="48"/>
      <c r="E2" s="48"/>
      <c r="F2" s="55"/>
    </row>
    <row r="3" spans="1:6" ht="12.75" x14ac:dyDescent="0.2">
      <c r="A3" s="56" t="s">
        <v>46</v>
      </c>
      <c r="B3" s="50">
        <v>42107</v>
      </c>
      <c r="C3" s="48"/>
      <c r="D3" s="48"/>
      <c r="E3" s="48"/>
      <c r="F3" s="55"/>
    </row>
    <row r="4" spans="1:6" ht="15" customHeight="1" x14ac:dyDescent="0.2">
      <c r="A4" s="56" t="s">
        <v>47</v>
      </c>
      <c r="B4" s="50" t="s">
        <v>155</v>
      </c>
      <c r="C4" s="48"/>
      <c r="D4" s="48"/>
      <c r="E4" s="48"/>
      <c r="F4" s="55"/>
    </row>
    <row r="5" spans="1:6" ht="12.75" x14ac:dyDescent="0.2">
      <c r="A5" s="57"/>
      <c r="B5" s="50" t="s">
        <v>156</v>
      </c>
      <c r="C5" s="48"/>
      <c r="D5" s="48"/>
      <c r="E5" s="48"/>
      <c r="F5" s="55"/>
    </row>
    <row r="6" spans="1:6" ht="12.75" x14ac:dyDescent="0.2">
      <c r="A6" s="57"/>
      <c r="B6" s="50" t="s">
        <v>158</v>
      </c>
      <c r="C6" s="48"/>
      <c r="D6" s="48"/>
      <c r="E6" s="48"/>
      <c r="F6" s="55"/>
    </row>
    <row r="7" spans="1:6" ht="13.5" thickBot="1" x14ac:dyDescent="0.25">
      <c r="A7" s="58"/>
      <c r="B7" s="120" t="s">
        <v>157</v>
      </c>
      <c r="C7" s="59"/>
      <c r="D7" s="59"/>
      <c r="E7" s="59"/>
      <c r="F7" s="60"/>
    </row>
    <row r="8" spans="1:6" ht="12.75" x14ac:dyDescent="0.2">
      <c r="A8" s="46"/>
      <c r="B8" s="47"/>
    </row>
    <row r="10" spans="1:6" x14ac:dyDescent="0.2">
      <c r="C10" s="147" t="s">
        <v>92</v>
      </c>
      <c r="D10" s="148"/>
      <c r="E10" s="148"/>
      <c r="F10" s="148"/>
    </row>
    <row r="11" spans="1:6" s="48" customFormat="1" x14ac:dyDescent="0.2">
      <c r="C11" s="44" t="s">
        <v>93</v>
      </c>
      <c r="D11" s="44" t="s">
        <v>94</v>
      </c>
      <c r="E11" s="44" t="s">
        <v>130</v>
      </c>
      <c r="F11" s="44" t="s">
        <v>95</v>
      </c>
    </row>
    <row r="12" spans="1:6" s="48" customFormat="1" x14ac:dyDescent="0.2">
      <c r="A12" s="64" t="s">
        <v>109</v>
      </c>
      <c r="B12" s="61" t="str">
        <f>'Form 1.1a'!B5:K5</f>
        <v>RETAIL SALES OF ELECTRICITY BY CLASS OR SECTOR (GWh) Bundled &amp; Direct Access</v>
      </c>
      <c r="C12" s="62" t="s">
        <v>96</v>
      </c>
      <c r="D12" s="62" t="s">
        <v>96</v>
      </c>
      <c r="E12" s="62"/>
      <c r="F12" s="63"/>
    </row>
    <row r="13" spans="1:6" s="48" customFormat="1" x14ac:dyDescent="0.2">
      <c r="A13" s="64" t="s">
        <v>112</v>
      </c>
      <c r="B13" s="61" t="str">
        <f>'Form 1.1b'!B5:K5</f>
        <v>RETAIL SALES OF ELECTRICITY BY CLASS OR SECTOR (GWh) Bundled Customers</v>
      </c>
      <c r="C13" s="62" t="s">
        <v>96</v>
      </c>
      <c r="D13" s="62" t="s">
        <v>96</v>
      </c>
      <c r="E13" s="62"/>
      <c r="F13" s="63"/>
    </row>
    <row r="14" spans="1:6" s="48" customFormat="1" x14ac:dyDescent="0.2">
      <c r="A14" s="61" t="s">
        <v>0</v>
      </c>
      <c r="B14" s="61" t="str">
        <f>'Form 1.2'!B5:N5</f>
        <v>DISTRIBUTION AREA NET ELECTRICITY FOR GENERATION LOAD</v>
      </c>
      <c r="C14" s="62" t="s">
        <v>96</v>
      </c>
      <c r="D14" s="62" t="s">
        <v>96</v>
      </c>
      <c r="E14" s="62"/>
      <c r="F14" s="63"/>
    </row>
    <row r="15" spans="1:6" s="48" customFormat="1" x14ac:dyDescent="0.2">
      <c r="A15" s="61" t="s">
        <v>1</v>
      </c>
      <c r="B15" s="61" t="str">
        <f>+'Form 1.3'!B$5</f>
        <v>LSE COINCIDENT PEAK DEMAND BY SECTOR (Bundled Customers)</v>
      </c>
      <c r="C15" s="62" t="s">
        <v>96</v>
      </c>
      <c r="D15" s="62" t="s">
        <v>96</v>
      </c>
      <c r="E15" s="62"/>
      <c r="F15" s="63"/>
    </row>
    <row r="16" spans="1:6" s="48" customFormat="1" x14ac:dyDescent="0.2">
      <c r="A16" s="61" t="s">
        <v>2</v>
      </c>
      <c r="B16" s="61" t="str">
        <f>+'Form 1.4'!B$4</f>
        <v>DISTRIBUTION AREA COINCIDENT PEAK DEMAND</v>
      </c>
      <c r="C16" s="62" t="s">
        <v>96</v>
      </c>
      <c r="D16" s="62" t="s">
        <v>96</v>
      </c>
      <c r="E16" s="62"/>
      <c r="F16" s="63"/>
    </row>
    <row r="17" spans="1:6" s="48" customFormat="1" x14ac:dyDescent="0.2">
      <c r="A17" s="61" t="s">
        <v>3</v>
      </c>
      <c r="B17" s="61" t="str">
        <f>+'Form 1.5'!B$4</f>
        <v>PEAK DEMAND WEATHER SCENARIOS</v>
      </c>
      <c r="C17" s="62" t="s">
        <v>96</v>
      </c>
      <c r="D17" s="62" t="s">
        <v>96</v>
      </c>
      <c r="E17" s="62"/>
      <c r="F17" s="63"/>
    </row>
    <row r="18" spans="1:6" s="48" customFormat="1" x14ac:dyDescent="0.2">
      <c r="A18" s="64" t="s">
        <v>82</v>
      </c>
      <c r="B18" s="61" t="e">
        <f>#REF!</f>
        <v>#REF!</v>
      </c>
      <c r="C18" s="62" t="s">
        <v>96</v>
      </c>
      <c r="D18" s="62" t="s">
        <v>96</v>
      </c>
      <c r="E18" s="62"/>
      <c r="F18" s="63"/>
    </row>
    <row r="19" spans="1:6" s="48" customFormat="1" x14ac:dyDescent="0.2">
      <c r="A19" s="64" t="s">
        <v>83</v>
      </c>
      <c r="B19" s="61" t="s">
        <v>91</v>
      </c>
      <c r="C19" s="62" t="s">
        <v>96</v>
      </c>
      <c r="D19" s="62" t="s">
        <v>96</v>
      </c>
      <c r="E19" s="62"/>
      <c r="F19" s="63"/>
    </row>
    <row r="20" spans="1:6" s="48" customFormat="1" x14ac:dyDescent="0.2">
      <c r="A20" s="64" t="s">
        <v>127</v>
      </c>
      <c r="B20" s="64" t="s">
        <v>134</v>
      </c>
      <c r="C20" s="62" t="s">
        <v>96</v>
      </c>
      <c r="D20" s="62" t="s">
        <v>96</v>
      </c>
      <c r="E20" s="62"/>
      <c r="F20" s="63"/>
    </row>
    <row r="21" spans="1:6" s="48" customFormat="1" x14ac:dyDescent="0.2">
      <c r="A21" s="61" t="s">
        <v>84</v>
      </c>
      <c r="B21" s="64" t="s">
        <v>100</v>
      </c>
      <c r="C21" s="62" t="s">
        <v>96</v>
      </c>
      <c r="D21" s="62" t="s">
        <v>96</v>
      </c>
      <c r="E21" s="62"/>
      <c r="F21" s="63"/>
    </row>
    <row r="22" spans="1:6" s="48" customFormat="1" x14ac:dyDescent="0.2">
      <c r="A22" s="61" t="s">
        <v>85</v>
      </c>
      <c r="B22" s="64" t="s">
        <v>101</v>
      </c>
      <c r="C22" s="62" t="s">
        <v>96</v>
      </c>
      <c r="D22" s="62" t="s">
        <v>96</v>
      </c>
      <c r="E22" s="62"/>
      <c r="F22" s="63"/>
    </row>
    <row r="23" spans="1:6" s="48" customFormat="1" x14ac:dyDescent="0.2">
      <c r="A23" s="61" t="s">
        <v>97</v>
      </c>
      <c r="B23" s="64" t="s">
        <v>102</v>
      </c>
      <c r="C23" s="62" t="s">
        <v>96</v>
      </c>
      <c r="D23" s="62" t="s">
        <v>96</v>
      </c>
      <c r="E23" s="62"/>
      <c r="F23" s="63"/>
    </row>
    <row r="24" spans="1:6" s="48" customFormat="1" x14ac:dyDescent="0.2">
      <c r="A24" s="64" t="s">
        <v>137</v>
      </c>
      <c r="B24" s="64" t="s">
        <v>138</v>
      </c>
      <c r="C24" s="62" t="s">
        <v>96</v>
      </c>
      <c r="D24" s="62" t="s">
        <v>96</v>
      </c>
      <c r="E24" s="62"/>
      <c r="F24" s="63"/>
    </row>
    <row r="25" spans="1:6" s="48" customFormat="1" x14ac:dyDescent="0.2">
      <c r="A25" s="64" t="s">
        <v>103</v>
      </c>
      <c r="B25" s="61" t="e">
        <f>+#REF!</f>
        <v>#REF!</v>
      </c>
      <c r="C25" s="62" t="s">
        <v>96</v>
      </c>
      <c r="D25" s="62" t="s">
        <v>96</v>
      </c>
      <c r="E25" s="62"/>
      <c r="F25" s="63"/>
    </row>
    <row r="26" spans="1:6" s="48" customFormat="1" x14ac:dyDescent="0.2">
      <c r="A26" s="64" t="s">
        <v>4</v>
      </c>
      <c r="B26" s="61" t="e">
        <f>+#REF!</f>
        <v>#REF!</v>
      </c>
      <c r="C26" s="62" t="s">
        <v>96</v>
      </c>
      <c r="D26" s="62" t="s">
        <v>96</v>
      </c>
      <c r="E26" s="62"/>
      <c r="F26" s="63"/>
    </row>
    <row r="27" spans="1:6" s="48" customFormat="1" x14ac:dyDescent="0.2">
      <c r="A27" s="64" t="s">
        <v>5</v>
      </c>
      <c r="B27" s="61" t="e">
        <f>+#REF!</f>
        <v>#REF!</v>
      </c>
      <c r="C27" s="62" t="s">
        <v>96</v>
      </c>
      <c r="D27" s="62" t="s">
        <v>96</v>
      </c>
      <c r="E27" s="62"/>
      <c r="F27" s="63"/>
    </row>
    <row r="28" spans="1:6" s="48" customFormat="1" x14ac:dyDescent="0.2">
      <c r="A28" s="64" t="s">
        <v>128</v>
      </c>
      <c r="B28" s="64" t="s">
        <v>129</v>
      </c>
      <c r="C28" s="62" t="s">
        <v>96</v>
      </c>
      <c r="D28" s="62" t="s">
        <v>96</v>
      </c>
      <c r="E28" s="62"/>
      <c r="F28" s="63"/>
    </row>
    <row r="29" spans="1:6" s="48" customFormat="1" x14ac:dyDescent="0.2">
      <c r="A29" s="61" t="s">
        <v>6</v>
      </c>
      <c r="B29" s="61" t="e">
        <f>#REF!</f>
        <v>#REF!</v>
      </c>
      <c r="C29" s="62" t="s">
        <v>96</v>
      </c>
      <c r="D29" s="62" t="s">
        <v>96</v>
      </c>
      <c r="E29" s="62"/>
      <c r="F29" s="63"/>
    </row>
    <row r="30" spans="1:6" s="48" customFormat="1" x14ac:dyDescent="0.2">
      <c r="A30" s="61" t="s">
        <v>7</v>
      </c>
      <c r="B30" s="61" t="e">
        <f>+#REF!</f>
        <v>#REF!</v>
      </c>
      <c r="C30" s="62" t="s">
        <v>96</v>
      </c>
      <c r="D30" s="62" t="s">
        <v>96</v>
      </c>
      <c r="E30" s="62"/>
      <c r="F30" s="63"/>
    </row>
    <row r="31" spans="1:6" s="48" customFormat="1" x14ac:dyDescent="0.2">
      <c r="A31" s="61" t="s">
        <v>8</v>
      </c>
      <c r="B31" s="61" t="s">
        <v>76</v>
      </c>
      <c r="C31" s="62" t="s">
        <v>96</v>
      </c>
      <c r="D31" s="62" t="s">
        <v>96</v>
      </c>
      <c r="E31" s="62"/>
      <c r="F31" s="63"/>
    </row>
    <row r="32" spans="1:6" s="48" customFormat="1" x14ac:dyDescent="0.2">
      <c r="A32" s="61" t="s">
        <v>61</v>
      </c>
      <c r="B32" s="61" t="s">
        <v>75</v>
      </c>
      <c r="C32" s="62" t="s">
        <v>96</v>
      </c>
      <c r="D32" s="62" t="s">
        <v>96</v>
      </c>
      <c r="E32" s="62"/>
      <c r="F32" s="63"/>
    </row>
    <row r="33" spans="1:6" s="48" customFormat="1" x14ac:dyDescent="0.2">
      <c r="A33" s="64" t="s">
        <v>132</v>
      </c>
      <c r="B33" s="64" t="s">
        <v>99</v>
      </c>
      <c r="C33" s="62"/>
      <c r="D33" s="62"/>
      <c r="E33" s="62"/>
      <c r="F33" s="89" t="s">
        <v>96</v>
      </c>
    </row>
    <row r="34" spans="1:6" s="48" customFormat="1" x14ac:dyDescent="0.2">
      <c r="A34" s="64" t="s">
        <v>131</v>
      </c>
      <c r="B34" s="64" t="s">
        <v>133</v>
      </c>
      <c r="C34" s="63"/>
      <c r="D34" s="63"/>
      <c r="E34" s="89" t="s">
        <v>96</v>
      </c>
      <c r="F34" s="63"/>
    </row>
    <row r="35" spans="1:6" s="48" customFormat="1" x14ac:dyDescent="0.2">
      <c r="A35" s="64" t="s">
        <v>77</v>
      </c>
      <c r="B35" s="64" t="s">
        <v>86</v>
      </c>
      <c r="C35" s="62" t="s">
        <v>96</v>
      </c>
      <c r="D35" s="63"/>
      <c r="E35" s="63"/>
      <c r="F35" s="63"/>
    </row>
    <row r="36" spans="1:6" s="48" customFormat="1" x14ac:dyDescent="0.2">
      <c r="A36" s="64" t="s">
        <v>73</v>
      </c>
      <c r="B36" s="64" t="s">
        <v>87</v>
      </c>
      <c r="C36" s="63"/>
      <c r="D36" s="62" t="s">
        <v>96</v>
      </c>
      <c r="E36" s="62"/>
      <c r="F36" s="63"/>
    </row>
    <row r="37" spans="1:6" s="48" customFormat="1" x14ac:dyDescent="0.2">
      <c r="A37" s="64" t="s">
        <v>74</v>
      </c>
      <c r="B37" s="64" t="s">
        <v>78</v>
      </c>
      <c r="C37" s="63"/>
      <c r="D37" s="63"/>
      <c r="E37" s="63"/>
      <c r="F37" s="63" t="s">
        <v>96</v>
      </c>
    </row>
    <row r="38" spans="1:6" s="48" customFormat="1" x14ac:dyDescent="0.2">
      <c r="A38" s="64" t="s">
        <v>79</v>
      </c>
      <c r="B38" s="64" t="s">
        <v>88</v>
      </c>
      <c r="C38" s="62" t="s">
        <v>96</v>
      </c>
      <c r="D38" s="62" t="s">
        <v>96</v>
      </c>
      <c r="E38" s="62"/>
      <c r="F38" s="63"/>
    </row>
    <row r="39" spans="1:6" s="48" customFormat="1" x14ac:dyDescent="0.2">
      <c r="A39" s="64" t="s">
        <v>80</v>
      </c>
      <c r="B39" s="64" t="s">
        <v>89</v>
      </c>
      <c r="C39" s="62" t="s">
        <v>96</v>
      </c>
      <c r="D39" s="62" t="s">
        <v>96</v>
      </c>
      <c r="E39" s="62"/>
      <c r="F39" s="63"/>
    </row>
    <row r="40" spans="1:6" s="48" customFormat="1" x14ac:dyDescent="0.2">
      <c r="A40" s="64" t="s">
        <v>81</v>
      </c>
      <c r="B40" s="64" t="s">
        <v>90</v>
      </c>
      <c r="C40" s="62" t="s">
        <v>96</v>
      </c>
      <c r="D40" s="62"/>
      <c r="E40" s="62"/>
      <c r="F40" s="63"/>
    </row>
    <row r="41" spans="1:6" s="48" customFormat="1" x14ac:dyDescent="0.2"/>
    <row r="42" spans="1:6" s="48" customFormat="1" x14ac:dyDescent="0.2"/>
  </sheetData>
  <customSheetViews>
    <customSheetView guid="{DC437496-B10F-474B-8F6E-F19B4DA7C026}" scale="80" showPageBreaks="1" fitToPage="1" printArea="1">
      <selection activeCell="C29" sqref="C29"/>
      <pageMargins left="0.75" right="0.75" top="1" bottom="1" header="0.5" footer="0.5"/>
      <printOptions horizontalCentered="1"/>
      <pageSetup scale="93" orientation="landscape" r:id="rId1"/>
      <headerFooter alignWithMargins="0">
        <oddFooter>&amp;R&amp;A</oddFooter>
      </headerFooter>
    </customSheetView>
    <customSheetView guid="{C3E70234-FA18-40E7-B25F-218A5F7D2EA2}" scale="80" fitToPage="1">
      <selection activeCell="B51" sqref="B51"/>
      <pageMargins left="0.75" right="0.75" top="1" bottom="1" header="0.5" footer="0.5"/>
      <printOptions horizontalCentered="1"/>
      <pageSetup scale="93" orientation="landscape" r:id="rId2"/>
      <headerFooter alignWithMargins="0">
        <oddFooter>&amp;R&amp;A</oddFooter>
      </headerFooter>
    </customSheetView>
  </customSheetViews>
  <mergeCells count="1">
    <mergeCell ref="C10:F10"/>
  </mergeCells>
  <phoneticPr fontId="0" type="noConversion"/>
  <hyperlinks>
    <hyperlink ref="B7" r:id="rId3"/>
  </hyperlinks>
  <printOptions horizontalCentered="1"/>
  <pageMargins left="0.75" right="0.75" top="1" bottom="1" header="0.5" footer="0.5"/>
  <pageSetup scale="89" orientation="landscape" r:id="rId4"/>
  <headerFooter alignWithMargins="0">
    <oddFooter>&amp;R&amp;A</oddFooter>
  </headerFooter>
  <ignoredErrors>
    <ignoredError sqref="B18:B30"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4"/>
  <sheetViews>
    <sheetView showGridLines="0" topLeftCell="A4" zoomScaleNormal="100" zoomScaleSheetLayoutView="100" workbookViewId="0">
      <selection activeCell="C25" sqref="C25"/>
    </sheetView>
  </sheetViews>
  <sheetFormatPr defaultColWidth="8.6640625" defaultRowHeight="11.25" x14ac:dyDescent="0.2"/>
  <cols>
    <col min="1" max="1" width="1.6640625" style="70" customWidth="1"/>
    <col min="2" max="2" width="11" style="70" customWidth="1"/>
    <col min="3" max="3" width="13.1640625" style="70" customWidth="1"/>
    <col min="4" max="4" width="13.6640625" style="70" customWidth="1"/>
    <col min="5" max="5" width="13.1640625" style="70" customWidth="1"/>
    <col min="6" max="7" width="15.1640625" style="70" customWidth="1"/>
    <col min="8" max="8" width="13.6640625" style="70" customWidth="1"/>
    <col min="9" max="10" width="13.1640625" style="70" customWidth="1"/>
    <col min="11" max="11" width="13.6640625" style="70" customWidth="1"/>
    <col min="12" max="12" width="6.5" style="70" customWidth="1"/>
    <col min="13" max="13" width="3.83203125" style="70" customWidth="1"/>
    <col min="14" max="14" width="11.6640625" style="70" customWidth="1"/>
    <col min="15" max="15" width="9.33203125" style="70" customWidth="1"/>
    <col min="16" max="16" width="10.33203125" style="70" customWidth="1"/>
    <col min="17" max="16384" width="8.6640625" style="70"/>
  </cols>
  <sheetData>
    <row r="1" spans="2:16" s="66" customFormat="1" ht="15.75" x14ac:dyDescent="0.25">
      <c r="B1" s="152" t="s">
        <v>111</v>
      </c>
      <c r="C1" s="152"/>
      <c r="D1" s="152"/>
      <c r="E1" s="152"/>
      <c r="F1" s="152"/>
      <c r="G1" s="152"/>
      <c r="H1" s="152"/>
      <c r="I1" s="152"/>
      <c r="J1" s="152"/>
      <c r="K1" s="152"/>
      <c r="L1" s="152"/>
      <c r="M1" s="152"/>
      <c r="N1" s="152"/>
      <c r="O1" s="152"/>
      <c r="P1" s="152"/>
    </row>
    <row r="2" spans="2:16" s="68" customFormat="1" ht="12.75" x14ac:dyDescent="0.2">
      <c r="B2" s="153" t="s">
        <v>159</v>
      </c>
      <c r="C2" s="153"/>
      <c r="D2" s="153"/>
      <c r="E2" s="153"/>
      <c r="F2" s="153"/>
      <c r="G2" s="153"/>
      <c r="H2" s="153"/>
      <c r="I2" s="153"/>
      <c r="J2" s="153"/>
      <c r="K2" s="153"/>
      <c r="L2" s="153"/>
      <c r="M2" s="153"/>
      <c r="N2" s="153"/>
      <c r="O2" s="153"/>
      <c r="P2" s="153"/>
    </row>
    <row r="3" spans="2:16" s="68" customFormat="1" ht="12.75" x14ac:dyDescent="0.2">
      <c r="B3" s="153"/>
      <c r="C3" s="153"/>
      <c r="D3" s="153"/>
      <c r="E3" s="153"/>
      <c r="F3" s="153"/>
      <c r="G3" s="153"/>
      <c r="H3" s="153"/>
      <c r="I3" s="153"/>
      <c r="J3" s="153"/>
      <c r="K3" s="153"/>
    </row>
    <row r="4" spans="2:16" s="68" customFormat="1" ht="12.75" x14ac:dyDescent="0.2">
      <c r="B4" s="153"/>
      <c r="C4" s="153"/>
      <c r="D4" s="153"/>
      <c r="E4" s="153"/>
      <c r="F4" s="153"/>
      <c r="G4" s="153"/>
      <c r="H4" s="153"/>
      <c r="I4" s="153"/>
      <c r="J4" s="153"/>
      <c r="K4" s="153"/>
    </row>
    <row r="5" spans="2:16" s="66" customFormat="1" ht="30.75" customHeight="1" x14ac:dyDescent="0.25">
      <c r="B5" s="154" t="s">
        <v>107</v>
      </c>
      <c r="C5" s="154"/>
      <c r="D5" s="154"/>
      <c r="E5" s="154"/>
      <c r="F5" s="154"/>
      <c r="G5" s="154"/>
      <c r="H5" s="154"/>
      <c r="I5" s="154"/>
      <c r="J5" s="154"/>
      <c r="K5" s="154"/>
      <c r="N5" s="155" t="s">
        <v>66</v>
      </c>
      <c r="O5" s="155"/>
      <c r="P5" s="155"/>
    </row>
    <row r="6" spans="2:16" ht="12.75" x14ac:dyDescent="0.2">
      <c r="B6" s="69"/>
      <c r="C6" s="69"/>
      <c r="D6" s="69"/>
      <c r="E6" s="69"/>
      <c r="F6" s="69"/>
      <c r="G6" s="69"/>
      <c r="H6" s="69"/>
      <c r="I6" s="69"/>
      <c r="J6" s="69"/>
      <c r="K6" s="69"/>
    </row>
    <row r="7" spans="2:16" ht="12.75" x14ac:dyDescent="0.2">
      <c r="C7" s="68" t="s">
        <v>54</v>
      </c>
      <c r="D7" s="68"/>
      <c r="E7" s="68"/>
      <c r="F7" s="68"/>
      <c r="G7" s="68"/>
      <c r="H7" s="68"/>
      <c r="I7" s="68"/>
      <c r="J7" s="68"/>
      <c r="K7" s="68"/>
    </row>
    <row r="8" spans="2:16" ht="48" customHeight="1" x14ac:dyDescent="0.2">
      <c r="B8" s="71" t="s">
        <v>15</v>
      </c>
      <c r="C8" s="72" t="s">
        <v>20</v>
      </c>
      <c r="D8" s="72" t="s">
        <v>21</v>
      </c>
      <c r="E8" s="72" t="s">
        <v>19</v>
      </c>
      <c r="F8" s="72" t="s">
        <v>25</v>
      </c>
      <c r="G8" s="72" t="s">
        <v>48</v>
      </c>
      <c r="H8" s="73" t="s">
        <v>26</v>
      </c>
      <c r="I8" s="96" t="s">
        <v>24</v>
      </c>
      <c r="J8" s="97" t="s">
        <v>71</v>
      </c>
      <c r="K8" s="75" t="s">
        <v>16</v>
      </c>
      <c r="N8" s="149" t="s">
        <v>70</v>
      </c>
      <c r="O8" s="150"/>
      <c r="P8" s="151"/>
    </row>
    <row r="9" spans="2:16" ht="33.75" x14ac:dyDescent="0.2">
      <c r="I9" s="95"/>
      <c r="L9" s="78"/>
      <c r="N9" s="76" t="s">
        <v>59</v>
      </c>
      <c r="O9" s="76" t="s">
        <v>59</v>
      </c>
      <c r="P9" s="76" t="s">
        <v>64</v>
      </c>
    </row>
    <row r="10" spans="2:16" x14ac:dyDescent="0.2">
      <c r="B10" s="77">
        <v>2000</v>
      </c>
      <c r="C10" s="112">
        <v>28560.847755999999</v>
      </c>
      <c r="D10" s="112">
        <v>31831.905153</v>
      </c>
      <c r="E10" s="112">
        <v>16882.704265</v>
      </c>
      <c r="F10" s="112">
        <v>3870.7601169999998</v>
      </c>
      <c r="G10" s="112" t="s">
        <v>139</v>
      </c>
      <c r="H10" s="112">
        <v>415.14384799999999</v>
      </c>
      <c r="I10" s="112">
        <v>565.75689899999998</v>
      </c>
      <c r="J10" s="113">
        <v>0</v>
      </c>
      <c r="K10" s="112">
        <v>82127.118038000015</v>
      </c>
      <c r="L10" s="106"/>
      <c r="M10" s="93"/>
      <c r="N10" s="94"/>
      <c r="O10" s="94"/>
      <c r="P10" s="94"/>
    </row>
    <row r="11" spans="2:16" ht="11.25" customHeight="1" x14ac:dyDescent="0.2">
      <c r="B11" s="77">
        <v>2001</v>
      </c>
      <c r="C11" s="112">
        <v>26779.552199999998</v>
      </c>
      <c r="D11" s="112">
        <v>30391.104391000001</v>
      </c>
      <c r="E11" s="112">
        <v>15917.635517000001</v>
      </c>
      <c r="F11" s="112">
        <v>4007.2133800000001</v>
      </c>
      <c r="G11" s="112" t="s">
        <v>139</v>
      </c>
      <c r="H11" s="112">
        <v>419.117862</v>
      </c>
      <c r="I11" s="112">
        <v>621.17243499999995</v>
      </c>
      <c r="J11" s="113">
        <v>0</v>
      </c>
      <c r="K11" s="112">
        <v>78135.795784999995</v>
      </c>
      <c r="L11" s="106"/>
      <c r="M11" s="93"/>
      <c r="N11" s="94"/>
      <c r="O11" s="94"/>
      <c r="P11" s="94"/>
    </row>
    <row r="12" spans="2:16" x14ac:dyDescent="0.2">
      <c r="B12" s="77">
        <v>2002</v>
      </c>
      <c r="C12" s="112">
        <v>27555.799724</v>
      </c>
      <c r="D12" s="112">
        <v>30943.418393</v>
      </c>
      <c r="E12" s="112">
        <v>14670.090043</v>
      </c>
      <c r="F12" s="112">
        <v>4057.25495</v>
      </c>
      <c r="G12" s="112" t="s">
        <v>139</v>
      </c>
      <c r="H12" s="112">
        <v>400.76414</v>
      </c>
      <c r="I12" s="112">
        <v>818.82629300000008</v>
      </c>
      <c r="J12" s="113">
        <v>0</v>
      </c>
      <c r="K12" s="112">
        <v>78446.153542999993</v>
      </c>
      <c r="L12" s="106"/>
      <c r="M12" s="93"/>
      <c r="N12" s="94"/>
      <c r="O12" s="94"/>
      <c r="P12" s="94"/>
    </row>
    <row r="13" spans="2:16" x14ac:dyDescent="0.2">
      <c r="B13" s="77">
        <v>2003</v>
      </c>
      <c r="C13" s="112">
        <v>28777.489895999999</v>
      </c>
      <c r="D13" s="112">
        <v>31326.036745000001</v>
      </c>
      <c r="E13" s="112">
        <v>14424.584287</v>
      </c>
      <c r="F13" s="112">
        <v>3830.058106</v>
      </c>
      <c r="G13" s="112" t="s">
        <v>139</v>
      </c>
      <c r="H13" s="112">
        <v>407.68261999999999</v>
      </c>
      <c r="I13" s="112">
        <v>662.10851100000002</v>
      </c>
      <c r="J13" s="113">
        <v>0</v>
      </c>
      <c r="K13" s="112">
        <v>79427.960165000011</v>
      </c>
      <c r="L13" s="106"/>
      <c r="M13" s="93"/>
      <c r="N13" s="94"/>
      <c r="O13" s="94"/>
      <c r="P13" s="94"/>
    </row>
    <row r="14" spans="2:16" x14ac:dyDescent="0.2">
      <c r="B14" s="77">
        <v>2004</v>
      </c>
      <c r="C14" s="112">
        <v>29309.641151</v>
      </c>
      <c r="D14" s="112">
        <v>32062.491886</v>
      </c>
      <c r="E14" s="112">
        <v>14848.482878999999</v>
      </c>
      <c r="F14" s="112">
        <v>4282.99359</v>
      </c>
      <c r="G14" s="112" t="s">
        <v>139</v>
      </c>
      <c r="H14" s="112">
        <v>414.54856100000001</v>
      </c>
      <c r="I14" s="112">
        <v>579.65735099999995</v>
      </c>
      <c r="J14" s="113">
        <v>0</v>
      </c>
      <c r="K14" s="112">
        <v>81497.815417999998</v>
      </c>
      <c r="L14" s="106"/>
      <c r="M14" s="93"/>
      <c r="N14" s="94"/>
      <c r="O14" s="94"/>
      <c r="P14" s="94"/>
    </row>
    <row r="15" spans="2:16" x14ac:dyDescent="0.2">
      <c r="B15" s="77">
        <v>2005</v>
      </c>
      <c r="C15" s="112">
        <v>29895.517260000001</v>
      </c>
      <c r="D15" s="112">
        <v>32349.394627999998</v>
      </c>
      <c r="E15" s="112">
        <v>15010.792352</v>
      </c>
      <c r="F15" s="112">
        <v>3730.866266</v>
      </c>
      <c r="G15" s="112" t="s">
        <v>139</v>
      </c>
      <c r="H15" s="112">
        <v>422.48545899999999</v>
      </c>
      <c r="I15" s="112">
        <v>503.104241</v>
      </c>
      <c r="J15" s="113">
        <v>0</v>
      </c>
      <c r="K15" s="112">
        <v>81912.160206</v>
      </c>
      <c r="L15" s="106"/>
      <c r="M15" s="93"/>
      <c r="N15" s="94"/>
      <c r="O15" s="94"/>
      <c r="P15" s="94"/>
    </row>
    <row r="16" spans="2:16" x14ac:dyDescent="0.2">
      <c r="B16" s="77">
        <v>2006</v>
      </c>
      <c r="C16" s="112">
        <v>31068.224923999998</v>
      </c>
      <c r="D16" s="112">
        <v>33204.151442000002</v>
      </c>
      <c r="E16" s="112">
        <v>15310.66034</v>
      </c>
      <c r="F16" s="112">
        <v>3880.3339369999999</v>
      </c>
      <c r="G16" s="112" t="s">
        <v>139</v>
      </c>
      <c r="H16" s="112">
        <v>427.45785799999999</v>
      </c>
      <c r="I16" s="112">
        <v>509.18661100000003</v>
      </c>
      <c r="J16" s="113">
        <v>0</v>
      </c>
      <c r="K16" s="112">
        <v>84400.015111999994</v>
      </c>
      <c r="L16" s="106"/>
      <c r="M16" s="93"/>
      <c r="N16" s="94"/>
      <c r="O16" s="94"/>
      <c r="P16" s="94"/>
    </row>
    <row r="17" spans="2:16" x14ac:dyDescent="0.2">
      <c r="B17" s="77">
        <v>2007</v>
      </c>
      <c r="C17" s="112">
        <v>30718.745954999999</v>
      </c>
      <c r="D17" s="112">
        <v>33670.246938999997</v>
      </c>
      <c r="E17" s="112">
        <v>15531.065425000001</v>
      </c>
      <c r="F17" s="112">
        <v>5190.3168340000002</v>
      </c>
      <c r="G17" s="112" t="s">
        <v>139</v>
      </c>
      <c r="H17" s="112">
        <v>432.38111600000002</v>
      </c>
      <c r="I17" s="112">
        <v>536.13521700000001</v>
      </c>
      <c r="J17" s="113">
        <v>0</v>
      </c>
      <c r="K17" s="112">
        <v>86078.891486000008</v>
      </c>
      <c r="L17" s="106"/>
      <c r="M17" s="93"/>
      <c r="N17" s="94"/>
      <c r="O17" s="94"/>
      <c r="P17" s="94"/>
    </row>
    <row r="18" spans="2:16" ht="11.25" customHeight="1" x14ac:dyDescent="0.2">
      <c r="B18" s="77">
        <v>2008</v>
      </c>
      <c r="C18" s="112">
        <v>31080.238359999999</v>
      </c>
      <c r="D18" s="112">
        <v>33535.583202000002</v>
      </c>
      <c r="E18" s="112">
        <v>16020.721974</v>
      </c>
      <c r="F18" s="112">
        <v>5581.7499779999998</v>
      </c>
      <c r="G18" s="112" t="s">
        <v>139</v>
      </c>
      <c r="H18" s="112">
        <v>438.98409900000001</v>
      </c>
      <c r="I18" s="112">
        <v>547.22295599999995</v>
      </c>
      <c r="J18" s="113">
        <v>0</v>
      </c>
      <c r="K18" s="112">
        <v>87204.500568999982</v>
      </c>
      <c r="L18" s="106"/>
      <c r="M18" s="93"/>
      <c r="N18" s="94"/>
      <c r="O18" s="94"/>
      <c r="P18" s="94"/>
    </row>
    <row r="19" spans="2:16" x14ac:dyDescent="0.2">
      <c r="B19" s="77">
        <v>2009</v>
      </c>
      <c r="C19" s="112">
        <v>31274.254851999998</v>
      </c>
      <c r="D19" s="112">
        <v>33029.402071999997</v>
      </c>
      <c r="E19" s="112">
        <v>14629.727628000001</v>
      </c>
      <c r="F19" s="112">
        <v>5816.3761560000003</v>
      </c>
      <c r="G19" s="112" t="s">
        <v>139</v>
      </c>
      <c r="H19" s="112">
        <v>445.20478700000001</v>
      </c>
      <c r="I19" s="112">
        <v>510.24981300000002</v>
      </c>
      <c r="J19" s="113">
        <v>0</v>
      </c>
      <c r="K19" s="112">
        <v>85705.215307999999</v>
      </c>
      <c r="L19" s="106"/>
      <c r="M19" s="93"/>
      <c r="N19" s="94"/>
      <c r="O19" s="94"/>
      <c r="P19" s="94"/>
    </row>
    <row r="20" spans="2:16" x14ac:dyDescent="0.2">
      <c r="B20" s="77">
        <v>2010</v>
      </c>
      <c r="C20" s="112">
        <v>30831.658013</v>
      </c>
      <c r="D20" s="112">
        <v>32859.804753999997</v>
      </c>
      <c r="E20" s="112">
        <v>14449.704451</v>
      </c>
      <c r="F20" s="112">
        <v>5018.9883730000001</v>
      </c>
      <c r="G20" s="112" t="s">
        <v>139</v>
      </c>
      <c r="H20" s="112">
        <v>447.520287</v>
      </c>
      <c r="I20" s="112">
        <v>528.41306699999996</v>
      </c>
      <c r="J20" s="113">
        <v>0.1095</v>
      </c>
      <c r="K20" s="112">
        <v>84136.198445000016</v>
      </c>
      <c r="L20" s="106"/>
      <c r="M20" s="93"/>
      <c r="N20" s="94"/>
      <c r="O20" s="94"/>
      <c r="P20" s="94"/>
    </row>
    <row r="21" spans="2:16" x14ac:dyDescent="0.2">
      <c r="B21" s="77">
        <v>2011</v>
      </c>
      <c r="C21" s="112">
        <v>30937.449707</v>
      </c>
      <c r="D21" s="112">
        <v>32861.413003999995</v>
      </c>
      <c r="E21" s="112">
        <v>14468.182586000001</v>
      </c>
      <c r="F21" s="112">
        <v>4733.1410040000001</v>
      </c>
      <c r="G21" s="112" t="s">
        <v>139</v>
      </c>
      <c r="H21" s="112">
        <v>438.42433899999997</v>
      </c>
      <c r="I21" s="112">
        <v>607.29854799999998</v>
      </c>
      <c r="J21" s="113">
        <v>7.9971499999999995</v>
      </c>
      <c r="K21" s="112">
        <v>84053.906338000001</v>
      </c>
      <c r="L21" s="106"/>
      <c r="M21" s="93"/>
      <c r="N21" s="94"/>
      <c r="O21" s="94"/>
      <c r="P21" s="94"/>
    </row>
    <row r="22" spans="2:16" x14ac:dyDescent="0.2">
      <c r="B22" s="77">
        <v>2012</v>
      </c>
      <c r="C22" s="112">
        <v>31103.065214999999</v>
      </c>
      <c r="D22" s="112">
        <v>32624.066630999998</v>
      </c>
      <c r="E22" s="112">
        <v>15503.72898</v>
      </c>
      <c r="F22" s="112">
        <v>6161.8579680000003</v>
      </c>
      <c r="G22" s="112" t="s">
        <v>139</v>
      </c>
      <c r="H22" s="112">
        <v>432.01786299999998</v>
      </c>
      <c r="I22" s="112">
        <v>691.49725899999999</v>
      </c>
      <c r="J22" s="113">
        <v>25.5427</v>
      </c>
      <c r="K22" s="112">
        <v>86541.776615999988</v>
      </c>
      <c r="L22" s="106"/>
      <c r="M22" s="93"/>
      <c r="N22" s="94"/>
      <c r="O22" s="94"/>
      <c r="P22" s="94"/>
    </row>
    <row r="23" spans="2:16" x14ac:dyDescent="0.2">
      <c r="B23" s="77">
        <v>2013</v>
      </c>
      <c r="C23" s="112">
        <v>30721.569432</v>
      </c>
      <c r="D23" s="112">
        <v>32681.869377000003</v>
      </c>
      <c r="E23" s="112">
        <v>15125.932382999999</v>
      </c>
      <c r="F23" s="112">
        <v>7085.2251919999999</v>
      </c>
      <c r="G23" s="113" t="s">
        <v>139</v>
      </c>
      <c r="H23" s="112">
        <v>418.37296600000002</v>
      </c>
      <c r="I23" s="112">
        <v>669.62840400000005</v>
      </c>
      <c r="J23" s="113">
        <v>81.026350000000008</v>
      </c>
      <c r="K23" s="112">
        <v>86783.624103999988</v>
      </c>
      <c r="L23" s="106"/>
      <c r="N23" s="77"/>
      <c r="O23" s="77"/>
      <c r="P23" s="77"/>
    </row>
    <row r="24" spans="2:16" x14ac:dyDescent="0.2">
      <c r="B24" s="77">
        <v>2014</v>
      </c>
      <c r="C24" s="112">
        <v>29677.351164329371</v>
      </c>
      <c r="D24" s="112">
        <v>32575.739581832342</v>
      </c>
      <c r="E24" s="112">
        <v>15608.468582</v>
      </c>
      <c r="F24" s="112">
        <v>7576.023741</v>
      </c>
      <c r="G24" s="113" t="s">
        <v>139</v>
      </c>
      <c r="H24" s="112">
        <v>397.97286200000002</v>
      </c>
      <c r="I24" s="112">
        <v>685.91629699999987</v>
      </c>
      <c r="J24" s="113">
        <v>181.98846083828374</v>
      </c>
      <c r="K24" s="112">
        <v>86703.460689</v>
      </c>
      <c r="L24" s="106"/>
      <c r="N24" s="77"/>
      <c r="O24" s="77"/>
      <c r="P24" s="77"/>
    </row>
    <row r="25" spans="2:16" x14ac:dyDescent="0.2">
      <c r="B25" s="94">
        <v>2015</v>
      </c>
      <c r="C25" s="125"/>
      <c r="D25" s="125"/>
      <c r="E25" s="125"/>
      <c r="F25" s="125"/>
      <c r="G25" s="125"/>
      <c r="H25" s="125"/>
      <c r="I25" s="125"/>
      <c r="J25" s="125"/>
      <c r="K25" s="125"/>
      <c r="L25" s="106"/>
      <c r="N25" s="77"/>
      <c r="O25" s="77"/>
      <c r="P25" s="77"/>
    </row>
    <row r="26" spans="2:16" x14ac:dyDescent="0.2">
      <c r="B26" s="94">
        <v>2016</v>
      </c>
      <c r="C26" s="125"/>
      <c r="D26" s="125"/>
      <c r="E26" s="125"/>
      <c r="F26" s="125"/>
      <c r="G26" s="125"/>
      <c r="H26" s="125"/>
      <c r="I26" s="125"/>
      <c r="J26" s="125"/>
      <c r="K26" s="125"/>
      <c r="L26" s="106"/>
      <c r="N26" s="77"/>
      <c r="O26" s="77"/>
      <c r="P26" s="77"/>
    </row>
    <row r="27" spans="2:16" x14ac:dyDescent="0.2">
      <c r="B27" s="94">
        <v>2017</v>
      </c>
      <c r="C27" s="125"/>
      <c r="D27" s="125"/>
      <c r="E27" s="125"/>
      <c r="F27" s="125"/>
      <c r="G27" s="125"/>
      <c r="H27" s="125"/>
      <c r="I27" s="125"/>
      <c r="J27" s="125"/>
      <c r="K27" s="125"/>
      <c r="L27" s="106"/>
      <c r="N27" s="77"/>
      <c r="O27" s="77"/>
      <c r="P27" s="77"/>
    </row>
    <row r="28" spans="2:16" x14ac:dyDescent="0.2">
      <c r="B28" s="77">
        <v>2018</v>
      </c>
      <c r="C28" s="113">
        <v>28305.92865265776</v>
      </c>
      <c r="D28" s="113">
        <v>31121.3082124662</v>
      </c>
      <c r="E28" s="113">
        <v>15684.743659114551</v>
      </c>
      <c r="F28" s="113">
        <v>7613.8593364115568</v>
      </c>
      <c r="G28" s="113" t="s">
        <v>139</v>
      </c>
      <c r="H28" s="113">
        <v>373.1394430107689</v>
      </c>
      <c r="I28" s="112">
        <v>680</v>
      </c>
      <c r="J28" s="113">
        <v>720.20934933303545</v>
      </c>
      <c r="K28" s="112">
        <v>84499.188652993864</v>
      </c>
      <c r="L28" s="106"/>
      <c r="N28" s="77"/>
      <c r="O28" s="77"/>
      <c r="P28" s="77"/>
    </row>
    <row r="29" spans="2:16" x14ac:dyDescent="0.2">
      <c r="B29" s="77">
        <v>2019</v>
      </c>
      <c r="C29" s="113">
        <v>28207.549179229092</v>
      </c>
      <c r="D29" s="113">
        <v>31000.193878985694</v>
      </c>
      <c r="E29" s="113">
        <v>15702.602270574585</v>
      </c>
      <c r="F29" s="113">
        <v>7863.8063763091986</v>
      </c>
      <c r="G29" s="113" t="s">
        <v>139</v>
      </c>
      <c r="H29" s="113">
        <v>364.29862945565031</v>
      </c>
      <c r="I29" s="112">
        <v>680</v>
      </c>
      <c r="J29" s="113">
        <v>901.61235181698169</v>
      </c>
      <c r="K29" s="112">
        <v>84720.062686371195</v>
      </c>
      <c r="L29" s="106"/>
      <c r="N29" s="77"/>
      <c r="O29" s="77"/>
      <c r="P29" s="77"/>
    </row>
    <row r="30" spans="2:16" x14ac:dyDescent="0.2">
      <c r="B30" s="77">
        <v>2020</v>
      </c>
      <c r="C30" s="113">
        <v>28071.719059238367</v>
      </c>
      <c r="D30" s="113">
        <v>31008.433912035147</v>
      </c>
      <c r="E30" s="113">
        <v>15743.211547597288</v>
      </c>
      <c r="F30" s="113">
        <v>7846.9293597942305</v>
      </c>
      <c r="G30" s="113" t="s">
        <v>139</v>
      </c>
      <c r="H30" s="113">
        <v>355.45781590053554</v>
      </c>
      <c r="I30" s="112">
        <v>680</v>
      </c>
      <c r="J30" s="113">
        <v>1097.1956832797603</v>
      </c>
      <c r="K30" s="112">
        <v>84802.947377845325</v>
      </c>
      <c r="L30" s="106"/>
      <c r="N30" s="77"/>
      <c r="O30" s="77"/>
      <c r="P30" s="77"/>
    </row>
    <row r="31" spans="2:16" x14ac:dyDescent="0.2">
      <c r="B31" s="77">
        <v>2021</v>
      </c>
      <c r="C31" s="113">
        <v>27908.596548850284</v>
      </c>
      <c r="D31" s="113">
        <v>31039.925334585547</v>
      </c>
      <c r="E31" s="113">
        <v>15794.353377967631</v>
      </c>
      <c r="F31" s="113">
        <v>7827.5404989399958</v>
      </c>
      <c r="G31" s="113" t="s">
        <v>139</v>
      </c>
      <c r="H31" s="113">
        <v>346.61700234541701</v>
      </c>
      <c r="I31" s="112">
        <v>680</v>
      </c>
      <c r="J31" s="113">
        <v>1341.3898090057519</v>
      </c>
      <c r="K31" s="112">
        <v>84938.422571694624</v>
      </c>
      <c r="L31" s="106"/>
      <c r="N31" s="77"/>
      <c r="O31" s="77"/>
      <c r="P31" s="77"/>
    </row>
    <row r="32" spans="2:16" x14ac:dyDescent="0.2">
      <c r="B32" s="77">
        <v>2022</v>
      </c>
      <c r="C32" s="113">
        <v>27732.524157823995</v>
      </c>
      <c r="D32" s="113">
        <v>31025.507029899891</v>
      </c>
      <c r="E32" s="113">
        <v>15852.401604876053</v>
      </c>
      <c r="F32" s="113">
        <v>7806.6146871406363</v>
      </c>
      <c r="G32" s="113" t="s">
        <v>139</v>
      </c>
      <c r="H32" s="113">
        <v>337.77618879029848</v>
      </c>
      <c r="I32" s="112">
        <v>680</v>
      </c>
      <c r="J32" s="113">
        <v>1636.4578960236242</v>
      </c>
      <c r="K32" s="112">
        <v>85071.281564554505</v>
      </c>
      <c r="L32" s="106"/>
      <c r="N32" s="77"/>
      <c r="O32" s="77"/>
      <c r="P32" s="77"/>
    </row>
    <row r="33" spans="2:16" x14ac:dyDescent="0.2">
      <c r="B33" s="77">
        <v>2023</v>
      </c>
      <c r="C33" s="113">
        <v>27542.800040309125</v>
      </c>
      <c r="D33" s="113">
        <v>30969.271614113859</v>
      </c>
      <c r="E33" s="113">
        <v>15915.187616843879</v>
      </c>
      <c r="F33" s="113">
        <v>7783.9721279494543</v>
      </c>
      <c r="G33" s="113" t="s">
        <v>139</v>
      </c>
      <c r="H33" s="113">
        <v>328.93537523518376</v>
      </c>
      <c r="I33" s="112">
        <v>680</v>
      </c>
      <c r="J33" s="113">
        <v>1983.9448298489108</v>
      </c>
      <c r="K33" s="112">
        <v>85204.111604300415</v>
      </c>
      <c r="L33" s="106"/>
      <c r="N33" s="77"/>
      <c r="O33" s="77"/>
      <c r="P33" s="77"/>
    </row>
    <row r="34" spans="2:16" x14ac:dyDescent="0.2">
      <c r="B34" s="77">
        <v>2024</v>
      </c>
      <c r="C34" s="113">
        <v>27350.236817340814</v>
      </c>
      <c r="D34" s="113">
        <v>30884.784267809773</v>
      </c>
      <c r="E34" s="113">
        <v>15962.026674076042</v>
      </c>
      <c r="F34" s="113">
        <v>7759.449713310245</v>
      </c>
      <c r="G34" s="113" t="s">
        <v>139</v>
      </c>
      <c r="H34" s="113">
        <v>320.09456168006511</v>
      </c>
      <c r="I34" s="112">
        <v>680</v>
      </c>
      <c r="J34" s="113">
        <v>2384.4466478897116</v>
      </c>
      <c r="K34" s="112">
        <v>85341.038682106635</v>
      </c>
      <c r="L34" s="106"/>
      <c r="N34" s="77"/>
      <c r="O34" s="77"/>
      <c r="P34" s="77"/>
    </row>
    <row r="35" spans="2:16" s="78" customFormat="1" x14ac:dyDescent="0.2">
      <c r="B35" s="77">
        <v>2025</v>
      </c>
      <c r="C35" s="113">
        <v>27167.071269479668</v>
      </c>
      <c r="D35" s="113">
        <v>30800.159543393129</v>
      </c>
      <c r="E35" s="113">
        <v>15994.639480008002</v>
      </c>
      <c r="F35" s="113">
        <v>7733.2728633142842</v>
      </c>
      <c r="G35" s="113" t="s">
        <v>139</v>
      </c>
      <c r="H35" s="113">
        <v>311.25374812495039</v>
      </c>
      <c r="I35" s="112">
        <v>680</v>
      </c>
      <c r="J35" s="113">
        <v>2843.5953557915559</v>
      </c>
      <c r="K35" s="112">
        <v>85529.992260111583</v>
      </c>
      <c r="L35" s="106"/>
      <c r="M35" s="70"/>
      <c r="N35" s="77"/>
      <c r="O35" s="77"/>
      <c r="P35" s="77"/>
    </row>
    <row r="36" spans="2:16" x14ac:dyDescent="0.2">
      <c r="B36" s="77">
        <v>2026</v>
      </c>
      <c r="C36" s="113">
        <v>26990.990986554862</v>
      </c>
      <c r="D36" s="113">
        <v>30716.086514253668</v>
      </c>
      <c r="E36" s="113">
        <v>16029.477419516616</v>
      </c>
      <c r="F36" s="113">
        <v>7705.7413017715498</v>
      </c>
      <c r="G36" s="113" t="s">
        <v>139</v>
      </c>
      <c r="H36" s="113">
        <v>302.41293456983186</v>
      </c>
      <c r="I36" s="112">
        <v>680</v>
      </c>
      <c r="J36" s="113">
        <v>3371.7499655403253</v>
      </c>
      <c r="K36" s="112">
        <v>85796.459122206841</v>
      </c>
      <c r="L36" s="106"/>
      <c r="N36" s="77"/>
      <c r="O36" s="77"/>
      <c r="P36" s="77"/>
    </row>
    <row r="38" spans="2:16" x14ac:dyDescent="0.2">
      <c r="B38" s="119"/>
      <c r="C38" s="70" t="s">
        <v>140</v>
      </c>
    </row>
    <row r="40" spans="2:16" x14ac:dyDescent="0.2">
      <c r="C40" s="70" t="s">
        <v>141</v>
      </c>
    </row>
    <row r="41" spans="2:16" x14ac:dyDescent="0.2">
      <c r="C41" s="70" t="s">
        <v>160</v>
      </c>
    </row>
    <row r="42" spans="2:16" x14ac:dyDescent="0.2">
      <c r="C42" s="70" t="s">
        <v>161</v>
      </c>
    </row>
    <row r="43" spans="2:16" x14ac:dyDescent="0.2">
      <c r="C43" s="70" t="s">
        <v>162</v>
      </c>
    </row>
    <row r="44" spans="2:16" x14ac:dyDescent="0.2">
      <c r="C44" s="70" t="s">
        <v>163</v>
      </c>
    </row>
  </sheetData>
  <customSheetViews>
    <customSheetView guid="{DC437496-B10F-474B-8F6E-F19B4DA7C026}" scale="75" showPageBreaks="1" showGridLines="0" fitToPage="1" printArea="1">
      <pane xSplit="2" ySplit="9" topLeftCell="C10" activePane="bottomRight" state="frozen"/>
      <selection pane="bottomRight" activeCell="B10" sqref="B10"/>
      <pageMargins left="0.75" right="0.75" top="1" bottom="1" header="0.5" footer="0.5"/>
      <pageSetup scale="84" orientation="landscape" r:id="rId1"/>
      <headerFooter alignWithMargins="0">
        <oddFooter>&amp;R&amp;A</oddFooter>
      </headerFooter>
    </customSheetView>
    <customSheetView guid="{C3E70234-FA18-40E7-B25F-218A5F7D2EA2}" scale="75" showGridLines="0" fitToPage="1">
      <pane xSplit="2" ySplit="9" topLeftCell="C10" activePane="bottomRight" state="frozen"/>
      <selection pane="bottomRight" activeCell="B10" sqref="B10"/>
      <pageMargins left="0.75" right="0.75" top="1" bottom="1" header="0.5" footer="0.5"/>
      <pageSetup scale="84" orientation="landscape" r:id="rId2"/>
      <headerFooter alignWithMargins="0">
        <oddFooter>&amp;R&amp;A</oddFooter>
      </headerFooter>
    </customSheetView>
  </customSheetViews>
  <mergeCells count="7">
    <mergeCell ref="N8:P8"/>
    <mergeCell ref="B1:P1"/>
    <mergeCell ref="B2:P2"/>
    <mergeCell ref="B3:K3"/>
    <mergeCell ref="B4:K4"/>
    <mergeCell ref="B5:K5"/>
    <mergeCell ref="N5:P5"/>
  </mergeCells>
  <printOptions horizontalCentered="1" gridLinesSet="0"/>
  <pageMargins left="0.75" right="0.75" top="1" bottom="1" header="0.5" footer="0.5"/>
  <pageSetup scale="87" orientation="landscape" r:id="rId3"/>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4"/>
  <sheetViews>
    <sheetView showGridLines="0" zoomScale="90" zoomScaleNormal="90" zoomScaleSheetLayoutView="85" workbookViewId="0">
      <selection activeCell="B40" sqref="B40"/>
    </sheetView>
  </sheetViews>
  <sheetFormatPr defaultColWidth="8.6640625" defaultRowHeight="11.25" x14ac:dyDescent="0.2"/>
  <cols>
    <col min="1" max="1" width="1.6640625" style="70" customWidth="1"/>
    <col min="2" max="2" width="11" style="70" customWidth="1"/>
    <col min="3" max="3" width="13.33203125" style="70" customWidth="1"/>
    <col min="4" max="4" width="13.6640625" style="70" customWidth="1"/>
    <col min="5" max="5" width="13.1640625" style="70" customWidth="1"/>
    <col min="6" max="7" width="15.1640625" style="70" customWidth="1"/>
    <col min="8" max="8" width="13.6640625" style="70" customWidth="1"/>
    <col min="9" max="10" width="13.1640625" style="70" customWidth="1"/>
    <col min="11" max="11" width="13.6640625" style="70" customWidth="1"/>
    <col min="12" max="12" width="12" style="70" customWidth="1"/>
    <col min="13" max="13" width="10.5" style="70" bestFit="1" customWidth="1"/>
    <col min="14" max="14" width="13.6640625" style="70" customWidth="1"/>
    <col min="15" max="19" width="8.6640625" style="70"/>
    <col min="20" max="20" width="21.33203125" style="70" customWidth="1"/>
    <col min="21" max="16384" width="8.6640625" style="70"/>
  </cols>
  <sheetData>
    <row r="1" spans="2:18" s="66" customFormat="1" ht="15.75" x14ac:dyDescent="0.25">
      <c r="B1" s="152" t="s">
        <v>110</v>
      </c>
      <c r="C1" s="152"/>
      <c r="D1" s="152"/>
      <c r="E1" s="152"/>
      <c r="F1" s="152"/>
      <c r="G1" s="152"/>
      <c r="H1" s="152"/>
      <c r="I1" s="152"/>
      <c r="J1" s="152"/>
      <c r="K1" s="152"/>
      <c r="L1" s="152"/>
      <c r="M1" s="152"/>
      <c r="N1" s="152"/>
      <c r="O1" s="152"/>
      <c r="P1" s="152"/>
    </row>
    <row r="2" spans="2:18" s="68" customFormat="1" ht="12.75" x14ac:dyDescent="0.2">
      <c r="B2" s="153" t="s">
        <v>159</v>
      </c>
      <c r="C2" s="153"/>
      <c r="D2" s="153"/>
      <c r="E2" s="153"/>
      <c r="F2" s="153"/>
      <c r="G2" s="153"/>
      <c r="H2" s="153"/>
      <c r="I2" s="153"/>
      <c r="J2" s="153"/>
      <c r="K2" s="153"/>
      <c r="L2" s="153"/>
      <c r="M2" s="153"/>
      <c r="N2" s="153"/>
      <c r="O2" s="153"/>
      <c r="P2" s="153"/>
    </row>
    <row r="3" spans="2:18" s="68" customFormat="1" ht="12.75" x14ac:dyDescent="0.2">
      <c r="B3" s="153"/>
      <c r="C3" s="153"/>
      <c r="D3" s="153"/>
      <c r="E3" s="153"/>
      <c r="F3" s="153"/>
      <c r="G3" s="153"/>
      <c r="H3" s="153"/>
      <c r="I3" s="153"/>
      <c r="J3" s="153"/>
      <c r="K3" s="153"/>
    </row>
    <row r="4" spans="2:18" s="68" customFormat="1" ht="12.75" x14ac:dyDescent="0.2">
      <c r="B4" s="153"/>
      <c r="C4" s="153"/>
      <c r="D4" s="153"/>
      <c r="E4" s="153"/>
      <c r="F4" s="153"/>
      <c r="G4" s="153"/>
      <c r="H4" s="153"/>
      <c r="I4" s="153"/>
      <c r="J4" s="153"/>
      <c r="K4" s="153"/>
    </row>
    <row r="5" spans="2:18" s="66" customFormat="1" ht="30.75" customHeight="1" x14ac:dyDescent="0.25">
      <c r="B5" s="154" t="s">
        <v>108</v>
      </c>
      <c r="C5" s="154"/>
      <c r="D5" s="154"/>
      <c r="E5" s="154"/>
      <c r="F5" s="154"/>
      <c r="G5" s="154"/>
      <c r="H5" s="154"/>
      <c r="I5" s="154"/>
      <c r="J5" s="154"/>
      <c r="K5" s="154"/>
      <c r="N5" s="155" t="s">
        <v>66</v>
      </c>
      <c r="O5" s="155"/>
      <c r="P5" s="155"/>
    </row>
    <row r="6" spans="2:18" ht="12.75" x14ac:dyDescent="0.2">
      <c r="B6" s="69"/>
      <c r="C6" s="69"/>
      <c r="D6" s="69"/>
      <c r="E6" s="69"/>
      <c r="F6" s="69"/>
      <c r="G6" s="69"/>
      <c r="H6" s="69"/>
      <c r="I6" s="69"/>
      <c r="J6" s="69"/>
      <c r="K6" s="69"/>
    </row>
    <row r="7" spans="2:18" ht="12.75" x14ac:dyDescent="0.2">
      <c r="C7" s="68" t="s">
        <v>54</v>
      </c>
      <c r="D7" s="68"/>
      <c r="E7" s="68"/>
      <c r="F7" s="68"/>
      <c r="G7" s="68"/>
      <c r="H7" s="68"/>
      <c r="I7" s="68"/>
      <c r="J7" s="68"/>
      <c r="K7" s="68"/>
    </row>
    <row r="8" spans="2:18" ht="48" customHeight="1" x14ac:dyDescent="0.2">
      <c r="B8" s="71" t="s">
        <v>15</v>
      </c>
      <c r="C8" s="72" t="s">
        <v>20</v>
      </c>
      <c r="D8" s="72" t="s">
        <v>152</v>
      </c>
      <c r="E8" s="72"/>
      <c r="F8" s="72"/>
      <c r="G8" s="72"/>
      <c r="H8" s="73"/>
      <c r="I8" s="73"/>
      <c r="J8" s="74"/>
      <c r="K8" s="75" t="s">
        <v>16</v>
      </c>
      <c r="N8" s="149" t="s">
        <v>70</v>
      </c>
      <c r="O8" s="150"/>
      <c r="P8" s="151"/>
    </row>
    <row r="9" spans="2:18" ht="33.75" x14ac:dyDescent="0.2">
      <c r="C9" s="100"/>
      <c r="N9" s="76" t="s">
        <v>59</v>
      </c>
      <c r="O9" s="76" t="s">
        <v>59</v>
      </c>
      <c r="P9" s="76" t="s">
        <v>64</v>
      </c>
    </row>
    <row r="10" spans="2:18" x14ac:dyDescent="0.2">
      <c r="B10" s="77">
        <v>2000</v>
      </c>
      <c r="C10" s="114">
        <v>28089.137393999998</v>
      </c>
      <c r="D10" s="114">
        <v>44267.922122999997</v>
      </c>
      <c r="E10" s="114"/>
      <c r="F10" s="114"/>
      <c r="G10" s="114"/>
      <c r="H10" s="114"/>
      <c r="I10" s="114"/>
      <c r="J10" s="114"/>
      <c r="K10" s="114">
        <v>72357.059516999987</v>
      </c>
      <c r="N10" s="94"/>
      <c r="O10" s="94"/>
      <c r="P10" s="94"/>
      <c r="Q10" s="93"/>
      <c r="R10" s="93"/>
    </row>
    <row r="11" spans="2:18" ht="11.25" customHeight="1" x14ac:dyDescent="0.2">
      <c r="B11" s="77">
        <v>2001</v>
      </c>
      <c r="C11" s="114">
        <v>26595.195008999999</v>
      </c>
      <c r="D11" s="114">
        <v>47401.129469000007</v>
      </c>
      <c r="E11" s="114"/>
      <c r="F11" s="114"/>
      <c r="G11" s="114"/>
      <c r="H11" s="114"/>
      <c r="I11" s="114"/>
      <c r="J11" s="114"/>
      <c r="K11" s="114">
        <v>73996.32447800001</v>
      </c>
      <c r="N11" s="94"/>
      <c r="O11" s="94"/>
      <c r="P11" s="94"/>
      <c r="Q11" s="93"/>
      <c r="R11" s="93"/>
    </row>
    <row r="12" spans="2:18" x14ac:dyDescent="0.2">
      <c r="B12" s="77">
        <v>2002</v>
      </c>
      <c r="C12" s="114">
        <v>27448.687710999999</v>
      </c>
      <c r="D12" s="114">
        <v>42424.655440000002</v>
      </c>
      <c r="E12" s="114"/>
      <c r="F12" s="114"/>
      <c r="G12" s="114"/>
      <c r="H12" s="114"/>
      <c r="I12" s="114"/>
      <c r="J12" s="114"/>
      <c r="K12" s="112">
        <v>69873.343151000008</v>
      </c>
      <c r="N12" s="94"/>
      <c r="O12" s="94"/>
      <c r="P12" s="94"/>
      <c r="Q12" s="93"/>
      <c r="R12" s="93"/>
    </row>
    <row r="13" spans="2:18" x14ac:dyDescent="0.2">
      <c r="B13" s="77">
        <v>2003</v>
      </c>
      <c r="C13" s="114">
        <v>28681.548994000001</v>
      </c>
      <c r="D13" s="114">
        <v>41923.105482999999</v>
      </c>
      <c r="E13" s="114"/>
      <c r="F13" s="114"/>
      <c r="G13" s="114"/>
      <c r="H13" s="114"/>
      <c r="I13" s="114"/>
      <c r="J13" s="114"/>
      <c r="K13" s="112">
        <v>70604.654477000004</v>
      </c>
      <c r="N13" s="94"/>
      <c r="O13" s="94"/>
      <c r="P13" s="94"/>
      <c r="Q13" s="93"/>
      <c r="R13" s="93"/>
    </row>
    <row r="14" spans="2:18" x14ac:dyDescent="0.2">
      <c r="B14" s="77">
        <v>2004</v>
      </c>
      <c r="C14" s="114">
        <v>29226.027929</v>
      </c>
      <c r="D14" s="114">
        <v>42754.594024999999</v>
      </c>
      <c r="E14" s="114"/>
      <c r="F14" s="114"/>
      <c r="G14" s="114"/>
      <c r="H14" s="114"/>
      <c r="I14" s="114"/>
      <c r="J14" s="114"/>
      <c r="K14" s="112">
        <v>71980.621954000002</v>
      </c>
      <c r="N14" s="94"/>
      <c r="O14" s="94"/>
      <c r="P14" s="94"/>
      <c r="Q14" s="93"/>
      <c r="R14" s="93"/>
    </row>
    <row r="15" spans="2:18" x14ac:dyDescent="0.2">
      <c r="B15" s="77">
        <v>2005</v>
      </c>
      <c r="C15" s="114">
        <v>29827.236832999999</v>
      </c>
      <c r="D15" s="114">
        <v>42901.208046</v>
      </c>
      <c r="E15" s="114"/>
      <c r="F15" s="114"/>
      <c r="G15" s="114"/>
      <c r="H15" s="114"/>
      <c r="I15" s="114"/>
      <c r="J15" s="114"/>
      <c r="K15" s="112">
        <v>72728.444879000002</v>
      </c>
      <c r="N15" s="94"/>
      <c r="O15" s="94"/>
      <c r="P15" s="94"/>
      <c r="Q15" s="93"/>
      <c r="R15" s="93"/>
    </row>
    <row r="16" spans="2:18" x14ac:dyDescent="0.2">
      <c r="B16" s="77">
        <v>2006</v>
      </c>
      <c r="C16" s="114">
        <v>31012.443798999997</v>
      </c>
      <c r="D16" s="114">
        <v>45559.462620000006</v>
      </c>
      <c r="E16" s="114"/>
      <c r="F16" s="114"/>
      <c r="G16" s="114"/>
      <c r="H16" s="114"/>
      <c r="I16" s="114"/>
      <c r="J16" s="114"/>
      <c r="K16" s="112">
        <v>76571.906419000006</v>
      </c>
      <c r="N16" s="94"/>
      <c r="O16" s="94"/>
      <c r="P16" s="94"/>
      <c r="Q16" s="93"/>
      <c r="R16" s="93"/>
    </row>
    <row r="17" spans="2:18" x14ac:dyDescent="0.2">
      <c r="B17" s="77">
        <v>2007</v>
      </c>
      <c r="C17" s="114">
        <v>30670.985407999997</v>
      </c>
      <c r="D17" s="114">
        <v>48433.418157999993</v>
      </c>
      <c r="E17" s="114"/>
      <c r="F17" s="114"/>
      <c r="G17" s="114"/>
      <c r="H17" s="114"/>
      <c r="I17" s="114"/>
      <c r="J17" s="114"/>
      <c r="K17" s="112">
        <v>79104.403565999994</v>
      </c>
      <c r="N17" s="94"/>
      <c r="O17" s="94"/>
      <c r="P17" s="94"/>
      <c r="Q17" s="93"/>
      <c r="R17" s="93"/>
    </row>
    <row r="18" spans="2:18" ht="11.25" customHeight="1" x14ac:dyDescent="0.2">
      <c r="B18" s="77">
        <v>2008</v>
      </c>
      <c r="C18" s="114">
        <v>31041.391244999999</v>
      </c>
      <c r="D18" s="114">
        <v>49705.231304000001</v>
      </c>
      <c r="E18" s="114"/>
      <c r="F18" s="114"/>
      <c r="G18" s="114"/>
      <c r="H18" s="114"/>
      <c r="I18" s="114"/>
      <c r="J18" s="114"/>
      <c r="K18" s="112">
        <v>80746.622548999992</v>
      </c>
      <c r="N18" s="94"/>
      <c r="O18" s="94"/>
      <c r="P18" s="94"/>
      <c r="Q18" s="93"/>
      <c r="R18" s="93"/>
    </row>
    <row r="19" spans="2:18" x14ac:dyDescent="0.2">
      <c r="B19" s="77">
        <v>2009</v>
      </c>
      <c r="C19" s="114">
        <v>31241.074665999997</v>
      </c>
      <c r="D19" s="114">
        <v>48551.235387000008</v>
      </c>
      <c r="E19" s="114"/>
      <c r="F19" s="114"/>
      <c r="G19" s="114"/>
      <c r="H19" s="114"/>
      <c r="I19" s="114"/>
      <c r="J19" s="114"/>
      <c r="K19" s="112">
        <v>79792.019243999996</v>
      </c>
      <c r="N19" s="94"/>
      <c r="O19" s="94"/>
      <c r="P19" s="94"/>
      <c r="Q19" s="93"/>
      <c r="R19" s="93"/>
    </row>
    <row r="20" spans="2:18" x14ac:dyDescent="0.2">
      <c r="B20" s="77">
        <v>2010</v>
      </c>
      <c r="C20" s="114">
        <v>30741.508482999998</v>
      </c>
      <c r="D20" s="114">
        <v>46874.702340000003</v>
      </c>
      <c r="E20" s="114"/>
      <c r="F20" s="114"/>
      <c r="G20" s="114"/>
      <c r="H20" s="114"/>
      <c r="I20" s="114"/>
      <c r="J20" s="114"/>
      <c r="K20" s="112">
        <v>77616.715215000004</v>
      </c>
      <c r="N20" s="94"/>
      <c r="O20" s="94"/>
      <c r="P20" s="94"/>
      <c r="Q20" s="93"/>
      <c r="R20" s="93"/>
    </row>
    <row r="21" spans="2:18" x14ac:dyDescent="0.2">
      <c r="B21" s="77">
        <v>2011</v>
      </c>
      <c r="C21" s="114">
        <v>30798.318777</v>
      </c>
      <c r="D21" s="114">
        <v>44330.926811999998</v>
      </c>
      <c r="E21" s="114"/>
      <c r="F21" s="114"/>
      <c r="G21" s="114"/>
      <c r="H21" s="114"/>
      <c r="I21" s="114"/>
      <c r="J21" s="114"/>
      <c r="K21" s="112">
        <v>75137.88345600001</v>
      </c>
      <c r="N21" s="94"/>
      <c r="O21" s="94"/>
      <c r="P21" s="94"/>
      <c r="Q21" s="93"/>
      <c r="R21" s="93"/>
    </row>
    <row r="22" spans="2:18" x14ac:dyDescent="0.2">
      <c r="B22" s="77">
        <v>2012</v>
      </c>
      <c r="C22" s="114">
        <v>30800.044063000001</v>
      </c>
      <c r="D22" s="114">
        <v>45851.631820000002</v>
      </c>
      <c r="E22" s="114"/>
      <c r="F22" s="114"/>
      <c r="G22" s="114"/>
      <c r="H22" s="114"/>
      <c r="I22" s="114"/>
      <c r="J22" s="114"/>
      <c r="K22" s="112">
        <v>76630.656671000004</v>
      </c>
      <c r="N22" s="94"/>
      <c r="O22" s="94"/>
      <c r="P22" s="94"/>
      <c r="Q22" s="93"/>
      <c r="R22" s="93"/>
    </row>
    <row r="23" spans="2:18" x14ac:dyDescent="0.2">
      <c r="B23" s="77">
        <v>2013</v>
      </c>
      <c r="C23" s="114">
        <v>30162.893218000001</v>
      </c>
      <c r="D23" s="114">
        <v>45827.918364999983</v>
      </c>
      <c r="E23" s="114"/>
      <c r="F23" s="114"/>
      <c r="G23" s="114"/>
      <c r="H23" s="114"/>
      <c r="I23" s="114"/>
      <c r="J23" s="114"/>
      <c r="K23" s="112">
        <v>75990.811582999988</v>
      </c>
      <c r="N23" s="77"/>
      <c r="O23" s="77"/>
      <c r="P23" s="77"/>
    </row>
    <row r="24" spans="2:18" x14ac:dyDescent="0.2">
      <c r="B24" s="77">
        <v>2014</v>
      </c>
      <c r="C24" s="114">
        <v>29007.942659999997</v>
      </c>
      <c r="D24" s="114">
        <v>45869</v>
      </c>
      <c r="E24" s="114"/>
      <c r="F24" s="114"/>
      <c r="G24" s="114"/>
      <c r="H24" s="114"/>
      <c r="I24" s="114"/>
      <c r="J24" s="114"/>
      <c r="K24" s="112">
        <v>74876.942660000001</v>
      </c>
      <c r="N24" s="77"/>
      <c r="O24" s="77"/>
      <c r="P24" s="77"/>
    </row>
    <row r="25" spans="2:18" ht="30" customHeight="1" x14ac:dyDescent="0.2">
      <c r="B25" s="77"/>
      <c r="C25" s="72" t="s">
        <v>20</v>
      </c>
      <c r="D25" s="72" t="s">
        <v>21</v>
      </c>
      <c r="E25" s="72" t="s">
        <v>19</v>
      </c>
      <c r="F25" s="72" t="s">
        <v>25</v>
      </c>
      <c r="G25" s="72" t="s">
        <v>48</v>
      </c>
      <c r="H25" s="73" t="s">
        <v>26</v>
      </c>
      <c r="I25" s="73" t="s">
        <v>24</v>
      </c>
      <c r="J25" s="74" t="s">
        <v>71</v>
      </c>
      <c r="K25" s="75" t="s">
        <v>16</v>
      </c>
      <c r="N25" s="77"/>
      <c r="O25" s="77"/>
      <c r="P25" s="77"/>
    </row>
    <row r="26" spans="2:18" x14ac:dyDescent="0.2">
      <c r="B26" s="94">
        <v>2015</v>
      </c>
      <c r="C26" s="125"/>
      <c r="D26" s="125"/>
      <c r="E26" s="125"/>
      <c r="F26" s="125"/>
      <c r="G26" s="126"/>
      <c r="H26" s="125"/>
      <c r="I26" s="125"/>
      <c r="J26" s="126"/>
      <c r="K26" s="125"/>
      <c r="L26" s="101"/>
      <c r="M26" s="102"/>
      <c r="N26" s="77"/>
      <c r="O26" s="77"/>
      <c r="P26" s="77"/>
    </row>
    <row r="27" spans="2:18" x14ac:dyDescent="0.2">
      <c r="B27" s="94">
        <v>2016</v>
      </c>
      <c r="C27" s="125"/>
      <c r="D27" s="125"/>
      <c r="E27" s="125"/>
      <c r="F27" s="125"/>
      <c r="G27" s="126"/>
      <c r="H27" s="125"/>
      <c r="I27" s="125"/>
      <c r="J27" s="126"/>
      <c r="K27" s="125"/>
      <c r="L27" s="101"/>
      <c r="M27" s="102"/>
      <c r="N27" s="77"/>
      <c r="O27" s="77"/>
      <c r="P27" s="77"/>
    </row>
    <row r="28" spans="2:18" x14ac:dyDescent="0.2">
      <c r="B28" s="94">
        <v>2017</v>
      </c>
      <c r="C28" s="125"/>
      <c r="D28" s="125"/>
      <c r="E28" s="125"/>
      <c r="F28" s="125"/>
      <c r="G28" s="126"/>
      <c r="H28" s="125"/>
      <c r="I28" s="125"/>
      <c r="J28" s="126"/>
      <c r="K28" s="125"/>
      <c r="L28" s="101"/>
      <c r="M28" s="102"/>
      <c r="N28" s="77"/>
      <c r="O28" s="77"/>
      <c r="P28" s="77"/>
    </row>
    <row r="29" spans="2:18" x14ac:dyDescent="0.2">
      <c r="B29" s="94">
        <v>2018</v>
      </c>
      <c r="C29" s="112">
        <v>24580.533124543334</v>
      </c>
      <c r="D29" s="112">
        <v>22812.162787589834</v>
      </c>
      <c r="E29" s="112">
        <v>9488.5394716859064</v>
      </c>
      <c r="F29" s="112">
        <v>7460.041811485793</v>
      </c>
      <c r="G29" s="114" t="s">
        <v>139</v>
      </c>
      <c r="H29" s="112">
        <v>295.44693894647929</v>
      </c>
      <c r="I29" s="112">
        <v>320</v>
      </c>
      <c r="J29" s="114"/>
      <c r="K29" s="112">
        <v>64956.724134251344</v>
      </c>
      <c r="L29" s="101"/>
      <c r="M29" s="102"/>
      <c r="N29" s="77"/>
      <c r="O29" s="77"/>
      <c r="P29" s="77"/>
    </row>
    <row r="30" spans="2:18" x14ac:dyDescent="0.2">
      <c r="B30" s="77">
        <v>2019</v>
      </c>
      <c r="C30" s="112">
        <v>23371.392910310631</v>
      </c>
      <c r="D30" s="112">
        <v>21482.378818467074</v>
      </c>
      <c r="E30" s="112">
        <v>9273.1845876304724</v>
      </c>
      <c r="F30" s="112">
        <v>7670.6075206824835</v>
      </c>
      <c r="G30" s="114" t="s">
        <v>139</v>
      </c>
      <c r="H30" s="112">
        <v>263.82359220875173</v>
      </c>
      <c r="I30" s="112">
        <v>320</v>
      </c>
      <c r="J30" s="114"/>
      <c r="K30" s="112">
        <v>62381.387429299415</v>
      </c>
      <c r="L30" s="101"/>
      <c r="M30" s="102"/>
      <c r="N30" s="77"/>
      <c r="O30" s="77"/>
      <c r="P30" s="77"/>
    </row>
    <row r="31" spans="2:18" x14ac:dyDescent="0.2">
      <c r="B31" s="77">
        <v>2020</v>
      </c>
      <c r="C31" s="112">
        <v>22136.146312698937</v>
      </c>
      <c r="D31" s="112">
        <v>20284.785281670032</v>
      </c>
      <c r="E31" s="112">
        <v>9080.5803691377096</v>
      </c>
      <c r="F31" s="112">
        <v>7614.3491734665658</v>
      </c>
      <c r="G31" s="114" t="s">
        <v>139</v>
      </c>
      <c r="H31" s="112">
        <v>232.20024547102793</v>
      </c>
      <c r="I31" s="112">
        <v>320</v>
      </c>
      <c r="J31" s="114"/>
      <c r="K31" s="112">
        <v>59668.061382444277</v>
      </c>
      <c r="L31" s="101"/>
      <c r="M31" s="102"/>
      <c r="N31" s="77"/>
      <c r="O31" s="77"/>
      <c r="P31" s="77"/>
    </row>
    <row r="32" spans="2:18" x14ac:dyDescent="0.2">
      <c r="B32" s="77">
        <v>2021</v>
      </c>
      <c r="C32" s="112">
        <v>22157.770110209211</v>
      </c>
      <c r="D32" s="112">
        <v>20354.598891714275</v>
      </c>
      <c r="E32" s="112">
        <v>9129.7521433913116</v>
      </c>
      <c r="F32" s="112">
        <v>7594.6276413350479</v>
      </c>
      <c r="G32" s="114" t="s">
        <v>139</v>
      </c>
      <c r="H32" s="112">
        <v>223.16697792111773</v>
      </c>
      <c r="I32" s="112">
        <v>320</v>
      </c>
      <c r="J32" s="114"/>
      <c r="K32" s="112">
        <v>59779.915764570964</v>
      </c>
      <c r="L32" s="101"/>
      <c r="M32" s="102"/>
      <c r="N32" s="77"/>
      <c r="O32" s="77"/>
      <c r="P32" s="77"/>
    </row>
    <row r="33" spans="2:16" x14ac:dyDescent="0.2">
      <c r="B33" s="77">
        <v>2022</v>
      </c>
      <c r="C33" s="112">
        <v>22206.815970083055</v>
      </c>
      <c r="D33" s="112">
        <v>20388.353189367353</v>
      </c>
      <c r="E33" s="112">
        <v>9185.769549352186</v>
      </c>
      <c r="F33" s="112">
        <v>7573.3588972746156</v>
      </c>
      <c r="G33" s="114" t="s">
        <v>139</v>
      </c>
      <c r="H33" s="112">
        <v>214.12777427916831</v>
      </c>
      <c r="I33" s="112">
        <v>320</v>
      </c>
      <c r="J33" s="114"/>
      <c r="K33" s="112">
        <v>59888.425380356384</v>
      </c>
      <c r="L33" s="101"/>
      <c r="M33" s="102"/>
      <c r="N33" s="77"/>
      <c r="O33" s="77"/>
      <c r="P33" s="77"/>
    </row>
    <row r="34" spans="2:16" x14ac:dyDescent="0.2">
      <c r="B34" s="77">
        <v>2023</v>
      </c>
      <c r="C34" s="112">
        <v>22279.989880193443</v>
      </c>
      <c r="D34" s="112">
        <v>20386.655017922214</v>
      </c>
      <c r="E34" s="112">
        <v>9245.753114276853</v>
      </c>
      <c r="F34" s="112">
        <v>7550.2431060625568</v>
      </c>
      <c r="G34" s="114" t="s">
        <v>139</v>
      </c>
      <c r="H34" s="112">
        <v>205.01319079229143</v>
      </c>
      <c r="I34" s="112">
        <v>320</v>
      </c>
      <c r="J34" s="114"/>
      <c r="K34" s="112">
        <v>59987.654309247358</v>
      </c>
      <c r="L34" s="101"/>
      <c r="M34" s="102"/>
      <c r="N34" s="77"/>
      <c r="O34" s="77"/>
      <c r="P34" s="77"/>
    </row>
    <row r="35" spans="2:16" x14ac:dyDescent="0.2">
      <c r="B35" s="77">
        <v>2024</v>
      </c>
      <c r="C35" s="112">
        <v>22386.545689432445</v>
      </c>
      <c r="D35" s="112">
        <v>20361.170884008741</v>
      </c>
      <c r="E35" s="112">
        <v>9288.6400935559868</v>
      </c>
      <c r="F35" s="112">
        <v>7525.0533282912093</v>
      </c>
      <c r="G35" s="114" t="s">
        <v>139</v>
      </c>
      <c r="H35" s="112">
        <v>195.78630032122885</v>
      </c>
      <c r="I35" s="112">
        <v>320</v>
      </c>
      <c r="J35" s="114"/>
      <c r="K35" s="112">
        <v>60077.196295609603</v>
      </c>
      <c r="L35" s="101"/>
      <c r="M35" s="102"/>
      <c r="N35" s="77"/>
      <c r="O35" s="77"/>
      <c r="P35" s="77"/>
    </row>
    <row r="36" spans="2:16" s="78" customFormat="1" x14ac:dyDescent="0.2">
      <c r="B36" s="77">
        <v>2025</v>
      </c>
      <c r="C36" s="112">
        <v>22535.886678760296</v>
      </c>
      <c r="D36" s="112">
        <v>20333.866526540107</v>
      </c>
      <c r="E36" s="112">
        <v>9314.7883423896455</v>
      </c>
      <c r="F36" s="112">
        <v>7497.7848482403042</v>
      </c>
      <c r="G36" s="114" t="s">
        <v>139</v>
      </c>
      <c r="H36" s="112">
        <v>186.31396676647856</v>
      </c>
      <c r="I36" s="112">
        <v>320</v>
      </c>
      <c r="J36" s="114"/>
      <c r="K36" s="112">
        <v>60188.640362696839</v>
      </c>
      <c r="L36" s="101"/>
      <c r="M36" s="102"/>
      <c r="N36" s="77"/>
      <c r="O36" s="77"/>
      <c r="P36" s="77"/>
    </row>
    <row r="37" spans="2:16" x14ac:dyDescent="0.2">
      <c r="B37" s="77">
        <v>2026</v>
      </c>
      <c r="C37" s="112">
        <v>22760.872899099195</v>
      </c>
      <c r="D37" s="112">
        <v>20334.154027190543</v>
      </c>
      <c r="E37" s="112">
        <v>9345.6417511414547</v>
      </c>
      <c r="F37" s="112">
        <v>7469.5804434597667</v>
      </c>
      <c r="G37" s="114" t="s">
        <v>139</v>
      </c>
      <c r="H37" s="112">
        <v>177.08390599398379</v>
      </c>
      <c r="I37" s="112">
        <v>320</v>
      </c>
      <c r="J37" s="114"/>
      <c r="K37" s="112">
        <v>60407.333026884939</v>
      </c>
      <c r="L37" s="101"/>
      <c r="M37" s="102"/>
      <c r="N37" s="77"/>
      <c r="O37" s="77"/>
      <c r="P37" s="77"/>
    </row>
    <row r="40" spans="2:16" x14ac:dyDescent="0.2">
      <c r="B40" s="119"/>
      <c r="C40" s="70" t="s">
        <v>140</v>
      </c>
    </row>
    <row r="42" spans="2:16" x14ac:dyDescent="0.2">
      <c r="C42" s="70" t="s">
        <v>141</v>
      </c>
    </row>
    <row r="43" spans="2:16" x14ac:dyDescent="0.2">
      <c r="C43" s="70" t="s">
        <v>153</v>
      </c>
    </row>
    <row r="44" spans="2:16" x14ac:dyDescent="0.2">
      <c r="C44" s="70" t="s">
        <v>154</v>
      </c>
    </row>
  </sheetData>
  <customSheetViews>
    <customSheetView guid="{DC437496-B10F-474B-8F6E-F19B4DA7C026}" scale="75" showPageBreaks="1" showGridLines="0" fitToPage="1" printArea="1">
      <pane xSplit="2" ySplit="9" topLeftCell="C11" activePane="bottomRight" state="frozen"/>
      <selection pane="bottomRight" activeCell="D48" sqref="D48"/>
      <pageMargins left="0.75" right="0.75" top="1" bottom="1" header="0.5" footer="0.5"/>
      <pageSetup scale="84" orientation="landscape" r:id="rId1"/>
      <headerFooter alignWithMargins="0">
        <oddFooter>&amp;R&amp;A</oddFooter>
      </headerFooter>
    </customSheetView>
    <customSheetView guid="{C3E70234-FA18-40E7-B25F-218A5F7D2EA2}" scale="75" showGridLines="0" fitToPage="1">
      <pane xSplit="2" ySplit="9" topLeftCell="C11" activePane="bottomRight" state="frozen"/>
      <selection pane="bottomRight" activeCell="D48" sqref="D48"/>
      <pageMargins left="0.75" right="0.75" top="1" bottom="1" header="0.5" footer="0.5"/>
      <pageSetup scale="84" orientation="landscape" r:id="rId2"/>
      <headerFooter alignWithMargins="0">
        <oddFooter>&amp;R&amp;A</oddFooter>
      </headerFooter>
    </customSheetView>
  </customSheetViews>
  <mergeCells count="7">
    <mergeCell ref="N8:P8"/>
    <mergeCell ref="B1:P1"/>
    <mergeCell ref="B2:P2"/>
    <mergeCell ref="B3:K3"/>
    <mergeCell ref="B4:K4"/>
    <mergeCell ref="B5:K5"/>
    <mergeCell ref="N5:P5"/>
  </mergeCells>
  <printOptions horizontalCentered="1" gridLinesSet="0"/>
  <pageMargins left="0.75" right="0.75" top="1" bottom="1" header="0.5" footer="0.5"/>
  <pageSetup scale="81" orientation="landscape" r:id="rId3"/>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4"/>
  <sheetViews>
    <sheetView showGridLines="0" topLeftCell="A4" zoomScale="115" zoomScaleNormal="115" zoomScaleSheetLayoutView="100" workbookViewId="0">
      <selection activeCell="B38" sqref="B38"/>
    </sheetView>
  </sheetViews>
  <sheetFormatPr defaultColWidth="8.6640625" defaultRowHeight="11.25" x14ac:dyDescent="0.2"/>
  <cols>
    <col min="1" max="1" width="1.6640625" style="70" customWidth="1"/>
    <col min="2" max="2" width="11" style="70" customWidth="1"/>
    <col min="3" max="3" width="15.6640625" style="70" customWidth="1"/>
    <col min="4" max="4" width="14.6640625" style="70" customWidth="1"/>
    <col min="5" max="5" width="15.1640625" style="70" customWidth="1"/>
    <col min="6" max="8" width="14.6640625" style="70" customWidth="1"/>
    <col min="9" max="9" width="13.33203125" style="70" customWidth="1"/>
    <col min="10" max="10" width="16.1640625" style="70" customWidth="1"/>
    <col min="11" max="11" width="5.5" style="70" customWidth="1"/>
    <col min="12" max="12" width="4.83203125" style="70" customWidth="1"/>
    <col min="13" max="13" width="16" style="70" customWidth="1"/>
    <col min="14" max="14" width="14.83203125" style="70" customWidth="1"/>
    <col min="15" max="16384" width="8.6640625" style="70"/>
  </cols>
  <sheetData>
    <row r="1" spans="2:14" s="66" customFormat="1" ht="15.75" x14ac:dyDescent="0.25">
      <c r="B1" s="152" t="s">
        <v>37</v>
      </c>
      <c r="C1" s="152"/>
      <c r="D1" s="152"/>
      <c r="E1" s="152"/>
      <c r="F1" s="152"/>
      <c r="G1" s="152"/>
      <c r="H1" s="152"/>
      <c r="I1" s="152"/>
      <c r="J1" s="152"/>
      <c r="K1" s="152"/>
      <c r="L1" s="152"/>
      <c r="M1" s="152"/>
      <c r="N1" s="152"/>
    </row>
    <row r="2" spans="2:14" s="68" customFormat="1" ht="12.75" x14ac:dyDescent="0.2">
      <c r="B2" s="153" t="s">
        <v>159</v>
      </c>
      <c r="C2" s="153"/>
      <c r="D2" s="153"/>
      <c r="E2" s="153"/>
      <c r="F2" s="153"/>
      <c r="G2" s="153"/>
      <c r="H2" s="153"/>
      <c r="I2" s="153"/>
      <c r="J2" s="153"/>
      <c r="K2" s="153"/>
      <c r="L2" s="153"/>
      <c r="M2" s="153"/>
      <c r="N2" s="153"/>
    </row>
    <row r="3" spans="2:14" s="68" customFormat="1" ht="12.75" x14ac:dyDescent="0.2">
      <c r="B3" s="153"/>
      <c r="C3" s="153"/>
      <c r="D3" s="153"/>
      <c r="E3" s="153"/>
      <c r="F3" s="153"/>
      <c r="G3" s="153"/>
      <c r="H3" s="153"/>
      <c r="I3" s="153"/>
      <c r="J3" s="153"/>
      <c r="K3" s="67"/>
      <c r="L3" s="67"/>
    </row>
    <row r="4" spans="2:14" s="68" customFormat="1" ht="12.75" x14ac:dyDescent="0.2">
      <c r="B4" s="156"/>
      <c r="C4" s="153"/>
      <c r="D4" s="153"/>
      <c r="E4" s="153"/>
      <c r="F4" s="153"/>
      <c r="G4" s="153"/>
      <c r="H4" s="153"/>
    </row>
    <row r="5" spans="2:14" s="66" customFormat="1" ht="15.75" x14ac:dyDescent="0.25">
      <c r="B5" s="157" t="s">
        <v>57</v>
      </c>
      <c r="C5" s="157"/>
      <c r="D5" s="157"/>
      <c r="E5" s="157"/>
      <c r="F5" s="157"/>
      <c r="G5" s="157"/>
      <c r="H5" s="157"/>
      <c r="I5" s="157"/>
      <c r="J5" s="157"/>
      <c r="K5" s="157"/>
      <c r="L5" s="157"/>
      <c r="M5" s="157"/>
      <c r="N5" s="157"/>
    </row>
    <row r="6" spans="2:14" ht="12.75" x14ac:dyDescent="0.2">
      <c r="B6" s="153" t="s">
        <v>14</v>
      </c>
      <c r="C6" s="153"/>
      <c r="D6" s="153"/>
      <c r="E6" s="153"/>
      <c r="F6" s="153"/>
      <c r="G6" s="153"/>
      <c r="H6" s="153"/>
      <c r="I6" s="153"/>
      <c r="J6" s="153"/>
      <c r="K6" s="153"/>
      <c r="L6" s="153"/>
      <c r="M6" s="153"/>
      <c r="N6" s="153"/>
    </row>
    <row r="7" spans="2:14" ht="12.75" x14ac:dyDescent="0.2">
      <c r="B7" s="67"/>
      <c r="C7" s="67"/>
      <c r="D7" s="67"/>
      <c r="E7" s="67"/>
      <c r="F7" s="67"/>
      <c r="G7" s="67"/>
      <c r="H7" s="67"/>
      <c r="I7" s="67"/>
      <c r="J7" s="67"/>
    </row>
    <row r="8" spans="2:14" ht="12.75" x14ac:dyDescent="0.2">
      <c r="B8" s="79"/>
      <c r="C8" s="79"/>
      <c r="D8" s="79"/>
      <c r="E8" s="79"/>
      <c r="F8" s="79"/>
      <c r="G8" s="79"/>
      <c r="H8" s="79"/>
      <c r="I8" s="80"/>
      <c r="J8" s="80"/>
    </row>
    <row r="9" spans="2:14" ht="63.75" customHeight="1" x14ac:dyDescent="0.2">
      <c r="B9" s="81" t="s">
        <v>15</v>
      </c>
      <c r="C9" s="82" t="s">
        <v>145</v>
      </c>
      <c r="D9" s="82" t="s">
        <v>28</v>
      </c>
      <c r="E9" s="82" t="s">
        <v>42</v>
      </c>
      <c r="F9" s="82" t="s">
        <v>58</v>
      </c>
      <c r="G9" s="82" t="s">
        <v>142</v>
      </c>
      <c r="H9" s="82" t="s">
        <v>34</v>
      </c>
      <c r="I9" s="82" t="s">
        <v>27</v>
      </c>
      <c r="J9" s="83" t="s">
        <v>56</v>
      </c>
      <c r="M9" s="84" t="s">
        <v>67</v>
      </c>
      <c r="N9" s="84" t="s">
        <v>65</v>
      </c>
    </row>
    <row r="10" spans="2:14" x14ac:dyDescent="0.2">
      <c r="B10" s="77">
        <v>2000</v>
      </c>
      <c r="C10" s="112">
        <v>72357.059516999987</v>
      </c>
      <c r="D10" s="112">
        <v>9410.0585210000008</v>
      </c>
      <c r="E10" s="112"/>
      <c r="F10" s="112"/>
      <c r="G10" s="112">
        <v>360</v>
      </c>
      <c r="H10" s="112">
        <v>82127.118038000015</v>
      </c>
      <c r="I10" s="112">
        <v>7361.8819619999849</v>
      </c>
      <c r="J10" s="112">
        <v>89489</v>
      </c>
      <c r="K10" s="104"/>
      <c r="L10" s="104"/>
      <c r="M10" s="114">
        <v>0</v>
      </c>
      <c r="N10" s="112">
        <v>89489</v>
      </c>
    </row>
    <row r="11" spans="2:14" ht="11.25" customHeight="1" x14ac:dyDescent="0.2">
      <c r="B11" s="77">
        <v>2001</v>
      </c>
      <c r="C11" s="112">
        <v>73996.32447800001</v>
      </c>
      <c r="D11" s="112">
        <v>3779.4713069999998</v>
      </c>
      <c r="E11" s="112"/>
      <c r="F11" s="112"/>
      <c r="G11" s="112">
        <v>360</v>
      </c>
      <c r="H11" s="112">
        <v>78135.795785000009</v>
      </c>
      <c r="I11" s="112">
        <v>7784.2042149999907</v>
      </c>
      <c r="J11" s="112">
        <v>85920</v>
      </c>
      <c r="K11" s="104"/>
      <c r="L11" s="104"/>
      <c r="M11" s="114">
        <v>0</v>
      </c>
      <c r="N11" s="112">
        <v>85920</v>
      </c>
    </row>
    <row r="12" spans="2:14" x14ac:dyDescent="0.2">
      <c r="B12" s="77">
        <v>2002</v>
      </c>
      <c r="C12" s="112">
        <v>69873.343151000008</v>
      </c>
      <c r="D12" s="112">
        <v>8212.8103919999994</v>
      </c>
      <c r="E12" s="112"/>
      <c r="F12" s="112"/>
      <c r="G12" s="112">
        <v>360</v>
      </c>
      <c r="H12" s="112">
        <v>78446.153543000008</v>
      </c>
      <c r="I12" s="112">
        <v>9631.8464569999924</v>
      </c>
      <c r="J12" s="112">
        <v>88078</v>
      </c>
      <c r="K12" s="104"/>
      <c r="L12" s="104"/>
      <c r="M12" s="114">
        <v>0</v>
      </c>
      <c r="N12" s="112">
        <v>88078</v>
      </c>
    </row>
    <row r="13" spans="2:14" x14ac:dyDescent="0.2">
      <c r="B13" s="77">
        <v>2003</v>
      </c>
      <c r="C13" s="112">
        <v>70604.654477000004</v>
      </c>
      <c r="D13" s="112">
        <v>8463.3056880000004</v>
      </c>
      <c r="E13" s="112"/>
      <c r="F13" s="112"/>
      <c r="G13" s="112">
        <v>360</v>
      </c>
      <c r="H13" s="112">
        <v>79427.960164999997</v>
      </c>
      <c r="I13" s="112">
        <v>8434.0398350000032</v>
      </c>
      <c r="J13" s="112">
        <v>87862</v>
      </c>
      <c r="K13" s="104"/>
      <c r="L13" s="104"/>
      <c r="M13" s="114">
        <v>0</v>
      </c>
      <c r="N13" s="112">
        <v>87862</v>
      </c>
    </row>
    <row r="14" spans="2:14" x14ac:dyDescent="0.2">
      <c r="B14" s="77">
        <v>2004</v>
      </c>
      <c r="C14" s="112">
        <v>71980.621954000002</v>
      </c>
      <c r="D14" s="112">
        <v>9157.3329570000005</v>
      </c>
      <c r="E14" s="112"/>
      <c r="F14" s="112"/>
      <c r="G14" s="112">
        <v>359.86050699999998</v>
      </c>
      <c r="H14" s="112">
        <v>81497.815418000013</v>
      </c>
      <c r="I14" s="112">
        <v>9698.045088999992</v>
      </c>
      <c r="J14" s="112">
        <v>91195.860507000005</v>
      </c>
      <c r="K14" s="104"/>
      <c r="L14" s="104"/>
      <c r="M14" s="114">
        <v>0</v>
      </c>
      <c r="N14" s="112">
        <v>91195.860507000005</v>
      </c>
    </row>
    <row r="15" spans="2:14" x14ac:dyDescent="0.2">
      <c r="B15" s="77">
        <v>2005</v>
      </c>
      <c r="C15" s="112">
        <v>72728.444879000002</v>
      </c>
      <c r="D15" s="112">
        <v>8827.8374700000004</v>
      </c>
      <c r="E15" s="112"/>
      <c r="F15" s="112"/>
      <c r="G15" s="112">
        <v>355.87785700000001</v>
      </c>
      <c r="H15" s="112">
        <v>81912.160206</v>
      </c>
      <c r="I15" s="112">
        <v>10910.717650999999</v>
      </c>
      <c r="J15" s="112">
        <v>92822.877856999999</v>
      </c>
      <c r="K15" s="104"/>
      <c r="L15" s="104"/>
      <c r="M15" s="114">
        <v>0</v>
      </c>
      <c r="N15" s="112">
        <v>92822.877856999999</v>
      </c>
    </row>
    <row r="16" spans="2:14" x14ac:dyDescent="0.2">
      <c r="B16" s="77">
        <v>2006</v>
      </c>
      <c r="C16" s="112">
        <v>76571.906419000006</v>
      </c>
      <c r="D16" s="112">
        <v>7464.9775390000004</v>
      </c>
      <c r="E16" s="112"/>
      <c r="F16" s="112"/>
      <c r="G16" s="112">
        <v>363.13115399999998</v>
      </c>
      <c r="H16" s="112">
        <v>84400.015112000008</v>
      </c>
      <c r="I16" s="112">
        <v>10653.116041999994</v>
      </c>
      <c r="J16" s="112">
        <v>95053.131154000002</v>
      </c>
      <c r="K16" s="104"/>
      <c r="L16" s="104"/>
      <c r="M16" s="114">
        <v>0</v>
      </c>
      <c r="N16" s="112">
        <v>95053.131154000002</v>
      </c>
    </row>
    <row r="17" spans="2:14" x14ac:dyDescent="0.2">
      <c r="B17" s="77">
        <v>2007</v>
      </c>
      <c r="C17" s="112">
        <v>79104.403565999994</v>
      </c>
      <c r="D17" s="112">
        <v>6599.9193969999997</v>
      </c>
      <c r="E17" s="112"/>
      <c r="F17" s="112"/>
      <c r="G17" s="112">
        <v>374.56852300000003</v>
      </c>
      <c r="H17" s="112">
        <v>86078.891485999993</v>
      </c>
      <c r="I17" s="112">
        <v>10386.677037000001</v>
      </c>
      <c r="J17" s="112">
        <v>96465.568522999994</v>
      </c>
      <c r="K17" s="104"/>
      <c r="L17" s="104"/>
      <c r="M17" s="114">
        <v>0</v>
      </c>
      <c r="N17" s="112">
        <v>96465.568522999994</v>
      </c>
    </row>
    <row r="18" spans="2:14" ht="11.25" customHeight="1" x14ac:dyDescent="0.2">
      <c r="B18" s="77">
        <v>2008</v>
      </c>
      <c r="C18" s="112">
        <v>80746.622548999992</v>
      </c>
      <c r="D18" s="112">
        <v>6076.7870640000001</v>
      </c>
      <c r="E18" s="112"/>
      <c r="F18" s="112"/>
      <c r="G18" s="112">
        <v>381.09095600000001</v>
      </c>
      <c r="H18" s="112">
        <v>87204.500568999996</v>
      </c>
      <c r="I18" s="112">
        <v>10484.590387000004</v>
      </c>
      <c r="J18" s="112">
        <v>97689.090956</v>
      </c>
      <c r="K18" s="104"/>
      <c r="L18" s="104"/>
      <c r="M18" s="114">
        <v>0</v>
      </c>
      <c r="N18" s="112">
        <v>97689.090956</v>
      </c>
    </row>
    <row r="19" spans="2:14" x14ac:dyDescent="0.2">
      <c r="B19" s="77">
        <v>2009</v>
      </c>
      <c r="C19" s="112">
        <v>79792.019243999996</v>
      </c>
      <c r="D19" s="112">
        <v>5555.3558999999996</v>
      </c>
      <c r="E19" s="112"/>
      <c r="F19" s="112"/>
      <c r="G19" s="112">
        <v>357.84016400000002</v>
      </c>
      <c r="H19" s="112">
        <v>85705.215307999984</v>
      </c>
      <c r="I19" s="112">
        <v>8926.6248560000095</v>
      </c>
      <c r="J19" s="112">
        <v>94631.840163999994</v>
      </c>
      <c r="K19" s="104"/>
      <c r="L19" s="104"/>
      <c r="M19" s="114">
        <v>0</v>
      </c>
      <c r="N19" s="112">
        <v>94631.840163999994</v>
      </c>
    </row>
    <row r="20" spans="2:14" x14ac:dyDescent="0.2">
      <c r="B20" s="77">
        <v>2010</v>
      </c>
      <c r="C20" s="112">
        <v>77616.715215000004</v>
      </c>
      <c r="D20" s="112">
        <v>6081.8515770000004</v>
      </c>
      <c r="E20" s="112">
        <v>90.409530000000004</v>
      </c>
      <c r="F20" s="112"/>
      <c r="G20" s="112">
        <v>347.22212300000001</v>
      </c>
      <c r="H20" s="112">
        <v>84136.198445000002</v>
      </c>
      <c r="I20" s="112">
        <v>8521.0236779999977</v>
      </c>
      <c r="J20" s="112">
        <v>92657.222123</v>
      </c>
      <c r="K20" s="104"/>
      <c r="L20" s="104"/>
      <c r="M20" s="114">
        <v>0</v>
      </c>
      <c r="N20" s="112">
        <v>92657.222123</v>
      </c>
    </row>
    <row r="21" spans="2:14" x14ac:dyDescent="0.2">
      <c r="B21" s="77">
        <v>2011</v>
      </c>
      <c r="C21" s="112">
        <v>75137.88345600001</v>
      </c>
      <c r="D21" s="112">
        <v>8358.6139789999997</v>
      </c>
      <c r="E21" s="112">
        <v>195.99913000000001</v>
      </c>
      <c r="F21" s="112"/>
      <c r="G21" s="112">
        <v>361.40977299999997</v>
      </c>
      <c r="H21" s="112">
        <v>84053.906338000015</v>
      </c>
      <c r="I21" s="112">
        <v>9784.913600465472</v>
      </c>
      <c r="J21" s="112">
        <v>93838.819938465487</v>
      </c>
      <c r="K21" s="104"/>
      <c r="L21" s="104"/>
      <c r="M21" s="114">
        <v>0</v>
      </c>
      <c r="N21" s="112">
        <v>93838.819938465487</v>
      </c>
    </row>
    <row r="22" spans="2:14" x14ac:dyDescent="0.2">
      <c r="B22" s="77">
        <v>2012</v>
      </c>
      <c r="C22" s="112">
        <v>76630.656671000004</v>
      </c>
      <c r="D22" s="112">
        <v>8984.2459670000007</v>
      </c>
      <c r="E22" s="112">
        <v>564.81761000000006</v>
      </c>
      <c r="F22" s="112"/>
      <c r="G22" s="112">
        <v>362.05636800000002</v>
      </c>
      <c r="H22" s="112">
        <v>86541.776616000003</v>
      </c>
      <c r="I22" s="112">
        <v>9987.3064320111444</v>
      </c>
      <c r="J22" s="112">
        <v>96529.083048011147</v>
      </c>
      <c r="K22" s="104"/>
      <c r="L22" s="104"/>
      <c r="M22" s="114">
        <v>0</v>
      </c>
      <c r="N22" s="112">
        <v>96529.083048011147</v>
      </c>
    </row>
    <row r="23" spans="2:14" x14ac:dyDescent="0.2">
      <c r="B23" s="77">
        <v>2013</v>
      </c>
      <c r="C23" s="112">
        <v>75990.811582999988</v>
      </c>
      <c r="D23" s="112">
        <v>9360.5860109999994</v>
      </c>
      <c r="E23" s="112">
        <v>1076.2727599999998</v>
      </c>
      <c r="F23" s="112"/>
      <c r="G23" s="112">
        <v>355.88575200000002</v>
      </c>
      <c r="H23" s="112">
        <v>86783.556105999975</v>
      </c>
      <c r="I23" s="112">
        <v>9725.3033534538699</v>
      </c>
      <c r="J23" s="112">
        <v>96508.859459453844</v>
      </c>
      <c r="K23" s="104"/>
      <c r="L23" s="104"/>
      <c r="M23" s="114">
        <v>-224.75246827066564</v>
      </c>
      <c r="N23" s="112">
        <v>96733.611927724516</v>
      </c>
    </row>
    <row r="24" spans="2:14" x14ac:dyDescent="0.2">
      <c r="B24" s="77">
        <v>2014</v>
      </c>
      <c r="C24" s="112">
        <v>74876.942660000001</v>
      </c>
      <c r="D24" s="112">
        <v>9628.0139049999998</v>
      </c>
      <c r="E24" s="112">
        <v>1838.2215130000002</v>
      </c>
      <c r="F24" s="113"/>
      <c r="G24" s="112">
        <v>359.97771599999999</v>
      </c>
      <c r="H24" s="112">
        <v>86703.155793999991</v>
      </c>
      <c r="I24" s="112">
        <v>8375.4277167662658</v>
      </c>
      <c r="J24" s="112">
        <v>95078.583510766257</v>
      </c>
      <c r="K24" s="104"/>
      <c r="L24" s="104"/>
      <c r="M24" s="114">
        <v>-391.79860509236852</v>
      </c>
      <c r="N24" s="112">
        <v>95470.382115858622</v>
      </c>
    </row>
    <row r="25" spans="2:14" x14ac:dyDescent="0.2">
      <c r="B25" s="121">
        <v>2015</v>
      </c>
      <c r="C25" s="125"/>
      <c r="D25" s="127"/>
      <c r="E25" s="127"/>
      <c r="F25" s="127"/>
      <c r="G25" s="127"/>
      <c r="H25" s="127"/>
      <c r="I25" s="125"/>
      <c r="J25" s="125"/>
      <c r="K25" s="104"/>
      <c r="L25" s="104"/>
      <c r="M25" s="128"/>
      <c r="N25" s="125"/>
    </row>
    <row r="26" spans="2:14" x14ac:dyDescent="0.2">
      <c r="B26" s="94">
        <v>2016</v>
      </c>
      <c r="C26" s="125"/>
      <c r="D26" s="127"/>
      <c r="E26" s="127"/>
      <c r="F26" s="127"/>
      <c r="G26" s="127"/>
      <c r="H26" s="127"/>
      <c r="I26" s="125"/>
      <c r="J26" s="125"/>
      <c r="K26" s="104"/>
      <c r="L26" s="104"/>
      <c r="M26" s="128"/>
      <c r="N26" s="125"/>
    </row>
    <row r="27" spans="2:14" x14ac:dyDescent="0.2">
      <c r="B27" s="121">
        <v>2017</v>
      </c>
      <c r="C27" s="125"/>
      <c r="D27" s="127"/>
      <c r="E27" s="127"/>
      <c r="F27" s="127"/>
      <c r="G27" s="127"/>
      <c r="H27" s="127"/>
      <c r="I27" s="125"/>
      <c r="J27" s="127"/>
      <c r="K27" s="104"/>
      <c r="L27" s="104"/>
      <c r="M27" s="128"/>
      <c r="N27" s="125"/>
    </row>
    <row r="28" spans="2:14" x14ac:dyDescent="0.2">
      <c r="B28" s="94">
        <v>2018</v>
      </c>
      <c r="C28" s="112">
        <v>64956.724134251344</v>
      </c>
      <c r="D28" s="115">
        <v>9646.8868720000009</v>
      </c>
      <c r="E28" s="115">
        <v>9535.5776467425312</v>
      </c>
      <c r="F28" s="113"/>
      <c r="G28" s="116">
        <v>360</v>
      </c>
      <c r="H28" s="112">
        <v>84499.188652993878</v>
      </c>
      <c r="I28" s="112">
        <v>7501.0557306147348</v>
      </c>
      <c r="J28" s="112">
        <v>92000.244383608617</v>
      </c>
      <c r="K28" s="104"/>
      <c r="L28" s="104"/>
      <c r="M28" s="114">
        <v>-4669.0192788801878</v>
      </c>
      <c r="N28" s="112">
        <v>96669.263662488811</v>
      </c>
    </row>
    <row r="29" spans="2:14" x14ac:dyDescent="0.2">
      <c r="B29" s="85">
        <v>2019</v>
      </c>
      <c r="C29" s="112">
        <v>62381.387429299415</v>
      </c>
      <c r="D29" s="115">
        <v>9646.8868720000009</v>
      </c>
      <c r="E29" s="115">
        <v>12331.788385071794</v>
      </c>
      <c r="F29" s="116"/>
      <c r="G29" s="116">
        <v>360</v>
      </c>
      <c r="H29" s="112">
        <v>84720.06268637121</v>
      </c>
      <c r="I29" s="112">
        <v>7526.2976874461283</v>
      </c>
      <c r="J29" s="112">
        <v>92246.360373817341</v>
      </c>
      <c r="K29" s="104"/>
      <c r="L29" s="104"/>
      <c r="M29" s="114">
        <v>-5753.3525509241554</v>
      </c>
      <c r="N29" s="112">
        <v>97999.7129247415</v>
      </c>
    </row>
    <row r="30" spans="2:14" x14ac:dyDescent="0.2">
      <c r="B30" s="77">
        <v>2020</v>
      </c>
      <c r="C30" s="112">
        <v>59668.061382444277</v>
      </c>
      <c r="D30" s="115">
        <v>9646.8868720000009</v>
      </c>
      <c r="E30" s="115">
        <v>15127.999123401054</v>
      </c>
      <c r="F30" s="116"/>
      <c r="G30" s="116">
        <v>360</v>
      </c>
      <c r="H30" s="112">
        <v>84802.947377845325</v>
      </c>
      <c r="I30" s="112">
        <v>7529.661590761184</v>
      </c>
      <c r="J30" s="112">
        <v>92332.60896860651</v>
      </c>
      <c r="K30" s="104"/>
      <c r="L30" s="104"/>
      <c r="M30" s="114">
        <v>-6702.0286387819542</v>
      </c>
      <c r="N30" s="112">
        <v>99034.63760738846</v>
      </c>
    </row>
    <row r="31" spans="2:14" x14ac:dyDescent="0.2">
      <c r="B31" s="85">
        <v>2021</v>
      </c>
      <c r="C31" s="112">
        <v>59779.915764570964</v>
      </c>
      <c r="D31" s="115">
        <v>9646.8868720000009</v>
      </c>
      <c r="E31" s="115">
        <v>15151.619935123666</v>
      </c>
      <c r="F31" s="116"/>
      <c r="G31" s="116">
        <v>360</v>
      </c>
      <c r="H31" s="115">
        <v>84938.422571694638</v>
      </c>
      <c r="I31" s="112">
        <v>7551.2730910400824</v>
      </c>
      <c r="J31" s="115">
        <v>92489.695662734724</v>
      </c>
      <c r="K31" s="104"/>
      <c r="L31" s="104"/>
      <c r="M31" s="117">
        <v>-7769.3775591388476</v>
      </c>
      <c r="N31" s="112">
        <v>100259.07322187358</v>
      </c>
    </row>
    <row r="32" spans="2:14" x14ac:dyDescent="0.2">
      <c r="B32" s="77">
        <v>2022</v>
      </c>
      <c r="C32" s="112">
        <v>59888.425380356384</v>
      </c>
      <c r="D32" s="115">
        <v>9646.8868720000009</v>
      </c>
      <c r="E32" s="115">
        <v>15175.969312198127</v>
      </c>
      <c r="F32" s="113"/>
      <c r="G32" s="116">
        <v>360</v>
      </c>
      <c r="H32" s="112">
        <v>85071.281564554505</v>
      </c>
      <c r="I32" s="112">
        <v>7566.550660268068</v>
      </c>
      <c r="J32" s="112">
        <v>92637.832224822574</v>
      </c>
      <c r="K32" s="104"/>
      <c r="L32" s="104"/>
      <c r="M32" s="114">
        <v>-8909.4494084732032</v>
      </c>
      <c r="N32" s="112">
        <v>101547.28163329577</v>
      </c>
    </row>
    <row r="33" spans="2:22" x14ac:dyDescent="0.2">
      <c r="B33" s="77">
        <v>2023</v>
      </c>
      <c r="C33" s="112">
        <v>59987.654309247358</v>
      </c>
      <c r="D33" s="115">
        <v>9646.8868720000009</v>
      </c>
      <c r="E33" s="115">
        <v>15209.570423053059</v>
      </c>
      <c r="F33" s="116"/>
      <c r="G33" s="116">
        <v>360</v>
      </c>
      <c r="H33" s="115">
        <v>85204.111604300415</v>
      </c>
      <c r="I33" s="112">
        <v>7581.7766970427647</v>
      </c>
      <c r="J33" s="115">
        <v>92785.888301343177</v>
      </c>
      <c r="K33" s="104"/>
      <c r="L33" s="104"/>
      <c r="M33" s="117">
        <v>-10158.799541774024</v>
      </c>
      <c r="N33" s="112">
        <v>102944.68784311719</v>
      </c>
    </row>
    <row r="34" spans="2:22" x14ac:dyDescent="0.2">
      <c r="B34" s="77">
        <v>2024</v>
      </c>
      <c r="C34" s="112">
        <v>60077.196295609603</v>
      </c>
      <c r="D34" s="115">
        <v>9646.8868720000009</v>
      </c>
      <c r="E34" s="115">
        <v>15256.955514497036</v>
      </c>
      <c r="F34" s="113"/>
      <c r="G34" s="116">
        <v>360</v>
      </c>
      <c r="H34" s="112">
        <v>85341.038682106635</v>
      </c>
      <c r="I34" s="112">
        <v>7591.3834854196748</v>
      </c>
      <c r="J34" s="112">
        <v>92932.422167526311</v>
      </c>
      <c r="K34" s="104"/>
      <c r="L34" s="104"/>
      <c r="M34" s="114">
        <v>-11413.498536134995</v>
      </c>
      <c r="N34" s="112">
        <v>104345.92070366131</v>
      </c>
    </row>
    <row r="35" spans="2:22" x14ac:dyDescent="0.2">
      <c r="B35" s="77">
        <v>2025</v>
      </c>
      <c r="C35" s="112">
        <v>60188.640362696839</v>
      </c>
      <c r="D35" s="115">
        <v>9646.8868720000009</v>
      </c>
      <c r="E35" s="115">
        <v>15334.465025414755</v>
      </c>
      <c r="F35" s="113"/>
      <c r="G35" s="113">
        <v>360</v>
      </c>
      <c r="H35" s="112">
        <v>85529.992260111598</v>
      </c>
      <c r="I35" s="112">
        <v>7619.2969445845965</v>
      </c>
      <c r="J35" s="112">
        <v>93149.289204696193</v>
      </c>
      <c r="K35" s="104"/>
      <c r="L35" s="104"/>
      <c r="M35" s="117">
        <v>-12673.569291713469</v>
      </c>
      <c r="N35" s="112">
        <v>105822.85849640967</v>
      </c>
      <c r="P35" s="78"/>
    </row>
    <row r="36" spans="2:22" s="78" customFormat="1" x14ac:dyDescent="0.2">
      <c r="B36" s="77">
        <v>2026</v>
      </c>
      <c r="C36" s="112">
        <v>60407.333026884939</v>
      </c>
      <c r="D36" s="112">
        <v>9646.8868720000009</v>
      </c>
      <c r="E36" s="112">
        <v>15382.239223321913</v>
      </c>
      <c r="F36" s="113"/>
      <c r="G36" s="113">
        <v>360</v>
      </c>
      <c r="H36" s="112">
        <v>85796.459122206856</v>
      </c>
      <c r="I36" s="112">
        <v>7650.1651262773412</v>
      </c>
      <c r="J36" s="112">
        <v>93446.624248484193</v>
      </c>
      <c r="K36" s="104"/>
      <c r="L36" s="104"/>
      <c r="M36" s="114">
        <v>-13939.034806709578</v>
      </c>
      <c r="N36" s="112">
        <v>107385.65905519377</v>
      </c>
    </row>
    <row r="37" spans="2:22" s="78" customFormat="1" x14ac:dyDescent="0.2">
      <c r="C37" s="106"/>
      <c r="D37" s="106"/>
      <c r="E37" s="106"/>
      <c r="F37" s="108"/>
      <c r="G37" s="108"/>
      <c r="H37" s="106"/>
      <c r="I37" s="106"/>
      <c r="J37" s="106"/>
      <c r="K37" s="104"/>
      <c r="L37" s="104"/>
      <c r="M37" s="109"/>
      <c r="N37" s="106"/>
    </row>
    <row r="38" spans="2:22" x14ac:dyDescent="0.2">
      <c r="B38" s="119"/>
      <c r="C38" s="70" t="s">
        <v>140</v>
      </c>
      <c r="K38" s="104"/>
    </row>
    <row r="39" spans="2:22" x14ac:dyDescent="0.2">
      <c r="C39" s="70" t="s">
        <v>141</v>
      </c>
      <c r="K39" s="104"/>
    </row>
    <row r="40" spans="2:22" x14ac:dyDescent="0.2">
      <c r="C40" s="70" t="s">
        <v>148</v>
      </c>
    </row>
    <row r="41" spans="2:22" x14ac:dyDescent="0.2">
      <c r="C41" s="70" t="s">
        <v>150</v>
      </c>
    </row>
    <row r="42" spans="2:22" x14ac:dyDescent="0.2">
      <c r="C42" s="70" t="s">
        <v>149</v>
      </c>
    </row>
    <row r="43" spans="2:22" x14ac:dyDescent="0.2">
      <c r="C43" s="70" t="s">
        <v>146</v>
      </c>
      <c r="F43" s="105"/>
      <c r="G43" s="105"/>
      <c r="H43" s="105"/>
      <c r="I43" s="105"/>
      <c r="J43" s="105"/>
      <c r="K43" s="105"/>
      <c r="L43" s="105"/>
      <c r="M43" s="105"/>
      <c r="N43" s="105"/>
      <c r="O43" s="105"/>
    </row>
    <row r="44" spans="2:22" x14ac:dyDescent="0.2">
      <c r="C44" s="70" t="s">
        <v>147</v>
      </c>
      <c r="F44" s="105"/>
      <c r="G44" s="105"/>
      <c r="H44" s="105"/>
      <c r="I44" s="105"/>
      <c r="J44" s="105"/>
      <c r="K44" s="105"/>
      <c r="L44" s="105"/>
      <c r="M44" s="105"/>
      <c r="N44" s="105"/>
      <c r="O44" s="105"/>
      <c r="P44" s="105"/>
      <c r="Q44" s="105"/>
      <c r="R44" s="105"/>
      <c r="S44" s="105"/>
      <c r="T44" s="105"/>
      <c r="U44" s="105"/>
      <c r="V44" s="105"/>
    </row>
  </sheetData>
  <customSheetViews>
    <customSheetView guid="{DC437496-B10F-474B-8F6E-F19B4DA7C026}" scale="75" showPageBreaks="1" showGridLines="0" fitToPage="1" printArea="1">
      <selection activeCell="Y12" sqref="Y12"/>
      <pageMargins left="0.75" right="0.75" top="1" bottom="1" header="0.5" footer="0.5"/>
      <pageSetup scale="93" orientation="landscape" r:id="rId1"/>
      <headerFooter alignWithMargins="0">
        <oddFooter>&amp;R&amp;A</oddFooter>
      </headerFooter>
    </customSheetView>
    <customSheetView guid="{C3E70234-FA18-40E7-B25F-218A5F7D2EA2}" scale="75" showGridLines="0" fitToPage="1">
      <selection activeCell="Y12" sqref="Y12"/>
      <pageMargins left="0.75" right="0.75" top="1" bottom="1" header="0.5" footer="0.5"/>
      <pageSetup scale="93" orientation="landscape" r:id="rId2"/>
      <headerFooter alignWithMargins="0">
        <oddFooter>&amp;R&amp;A</oddFooter>
      </headerFooter>
    </customSheetView>
  </customSheetViews>
  <mergeCells count="6">
    <mergeCell ref="B6:N6"/>
    <mergeCell ref="B1:N1"/>
    <mergeCell ref="B2:N2"/>
    <mergeCell ref="B3:J3"/>
    <mergeCell ref="B4:H4"/>
    <mergeCell ref="B5:N5"/>
  </mergeCells>
  <printOptions horizontalCentered="1" gridLinesSet="0"/>
  <pageMargins left="0.75" right="0.75" top="1" bottom="1" header="0.5" footer="0.5"/>
  <pageSetup scale="89" orientation="landscape" r:id="rId3"/>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U41"/>
  <sheetViews>
    <sheetView showGridLines="0" zoomScaleNormal="100" workbookViewId="0">
      <selection activeCell="C25" sqref="C25:N27"/>
    </sheetView>
  </sheetViews>
  <sheetFormatPr defaultColWidth="8.6640625" defaultRowHeight="11.25" x14ac:dyDescent="0.2"/>
  <cols>
    <col min="1" max="1" width="1.6640625" customWidth="1"/>
    <col min="2" max="2" width="10.1640625" customWidth="1"/>
    <col min="3" max="3" width="12" customWidth="1"/>
    <col min="4" max="4" width="10.1640625" customWidth="1"/>
    <col min="5" max="6" width="12" customWidth="1"/>
    <col min="7" max="7" width="11.6640625" customWidth="1"/>
    <col min="8" max="13" width="12" customWidth="1"/>
    <col min="14" max="14" width="14.6640625" customWidth="1"/>
    <col min="15" max="16" width="19.83203125" customWidth="1"/>
    <col min="17" max="17" width="12.5" customWidth="1"/>
  </cols>
  <sheetData>
    <row r="1" spans="2:18" s="28" customFormat="1" ht="15.75" x14ac:dyDescent="0.25">
      <c r="B1" s="158" t="s">
        <v>38</v>
      </c>
      <c r="C1" s="158"/>
      <c r="D1" s="158"/>
      <c r="E1" s="158"/>
      <c r="F1" s="158"/>
      <c r="G1" s="158"/>
      <c r="H1" s="158"/>
      <c r="I1" s="158"/>
      <c r="J1" s="158"/>
      <c r="K1" s="158"/>
      <c r="L1" s="158"/>
      <c r="M1" s="158"/>
      <c r="N1" s="158"/>
      <c r="O1" s="158"/>
      <c r="P1" s="158"/>
      <c r="Q1" s="158"/>
      <c r="R1" s="124"/>
    </row>
    <row r="2" spans="2:18" ht="12.75" x14ac:dyDescent="0.2">
      <c r="B2" s="159" t="str">
        <f>CoName</f>
        <v>Pacific Gas and Electric Company</v>
      </c>
      <c r="C2" s="159"/>
      <c r="D2" s="159"/>
      <c r="E2" s="159"/>
      <c r="F2" s="159"/>
      <c r="G2" s="159"/>
      <c r="H2" s="159"/>
      <c r="I2" s="159"/>
      <c r="J2" s="159"/>
      <c r="K2" s="159"/>
      <c r="L2" s="159"/>
      <c r="M2" s="159"/>
      <c r="N2" s="159"/>
      <c r="O2" s="159"/>
      <c r="P2" s="159"/>
      <c r="Q2" s="159"/>
    </row>
    <row r="3" spans="2:18" ht="12.75" x14ac:dyDescent="0.2">
      <c r="B3" s="10"/>
      <c r="C3" s="11"/>
      <c r="D3" s="11"/>
      <c r="E3" s="11"/>
      <c r="F3" s="11"/>
      <c r="G3" s="11"/>
      <c r="H3" s="11"/>
      <c r="I3" s="11"/>
      <c r="J3" s="11"/>
      <c r="K3" s="11"/>
      <c r="L3" s="11"/>
      <c r="M3" s="11"/>
    </row>
    <row r="4" spans="2:18" ht="12.75" x14ac:dyDescent="0.2">
      <c r="B4" s="10"/>
      <c r="C4" s="11"/>
      <c r="D4" s="11"/>
      <c r="E4" s="11"/>
      <c r="F4" s="11"/>
      <c r="G4" s="11"/>
      <c r="H4" s="11"/>
      <c r="I4" s="11"/>
      <c r="J4" s="11"/>
      <c r="K4" s="11"/>
      <c r="L4" s="11"/>
      <c r="M4" s="11"/>
    </row>
    <row r="5" spans="2:18" s="28" customFormat="1" ht="39.75" customHeight="1" x14ac:dyDescent="0.25">
      <c r="B5" s="39" t="s">
        <v>55</v>
      </c>
      <c r="C5" s="40"/>
      <c r="D5" s="40"/>
      <c r="E5" s="40"/>
      <c r="F5" s="40"/>
      <c r="G5" s="40"/>
      <c r="H5" s="40"/>
      <c r="I5" s="40"/>
      <c r="J5" s="40"/>
      <c r="K5" s="40"/>
      <c r="L5" s="40"/>
      <c r="M5" s="40"/>
      <c r="O5" s="160" t="s">
        <v>63</v>
      </c>
      <c r="P5" s="160"/>
      <c r="Q5" s="160"/>
    </row>
    <row r="6" spans="2:18" s="1" customFormat="1" ht="12.75" x14ac:dyDescent="0.2">
      <c r="B6" s="20" t="s">
        <v>18</v>
      </c>
      <c r="C6" s="17"/>
      <c r="D6" s="17"/>
      <c r="E6" s="17"/>
      <c r="F6" s="17"/>
      <c r="G6" s="17"/>
      <c r="H6" s="17"/>
      <c r="I6" s="17"/>
      <c r="J6" s="17"/>
      <c r="K6" s="17"/>
      <c r="L6" s="17"/>
      <c r="M6" s="17"/>
      <c r="O6"/>
      <c r="P6"/>
    </row>
    <row r="7" spans="2:18" ht="12.75" x14ac:dyDescent="0.2">
      <c r="B7" s="10"/>
      <c r="C7" s="11" t="s">
        <v>9</v>
      </c>
      <c r="D7" s="11"/>
      <c r="E7" s="11"/>
      <c r="F7" s="11"/>
      <c r="G7" s="11"/>
      <c r="H7" s="11"/>
      <c r="I7" s="11"/>
      <c r="J7" s="11"/>
      <c r="K7" s="11"/>
      <c r="L7" s="11"/>
      <c r="M7" s="11"/>
    </row>
    <row r="8" spans="2:18" ht="22.5" customHeight="1" x14ac:dyDescent="0.2">
      <c r="B8" s="2"/>
      <c r="C8" s="5" t="s">
        <v>20</v>
      </c>
      <c r="D8" s="5"/>
      <c r="E8" s="5" t="s">
        <v>21</v>
      </c>
      <c r="F8" s="5"/>
      <c r="G8" s="164" t="s">
        <v>19</v>
      </c>
      <c r="H8" s="164" t="s">
        <v>50</v>
      </c>
      <c r="I8" s="22"/>
      <c r="J8" s="164" t="s">
        <v>49</v>
      </c>
      <c r="K8" s="22"/>
      <c r="L8" s="164" t="s">
        <v>143</v>
      </c>
      <c r="M8" s="22"/>
      <c r="N8" s="166" t="s">
        <v>36</v>
      </c>
      <c r="P8" s="161" t="s">
        <v>70</v>
      </c>
      <c r="Q8" s="162"/>
      <c r="R8" s="163"/>
    </row>
    <row r="9" spans="2:18" ht="22.5" customHeight="1" x14ac:dyDescent="0.2">
      <c r="B9" s="4" t="s">
        <v>15</v>
      </c>
      <c r="C9" s="16" t="s">
        <v>22</v>
      </c>
      <c r="D9" s="16" t="s">
        <v>23</v>
      </c>
      <c r="E9" s="16" t="s">
        <v>22</v>
      </c>
      <c r="F9" s="16" t="s">
        <v>23</v>
      </c>
      <c r="G9" s="165"/>
      <c r="H9" s="165"/>
      <c r="I9" s="23" t="s">
        <v>48</v>
      </c>
      <c r="J9" s="165"/>
      <c r="K9" s="41" t="s">
        <v>72</v>
      </c>
      <c r="L9" s="165"/>
      <c r="M9" s="23" t="s">
        <v>27</v>
      </c>
      <c r="N9" s="167"/>
      <c r="P9" s="15" t="s">
        <v>59</v>
      </c>
      <c r="Q9" s="15" t="s">
        <v>59</v>
      </c>
      <c r="R9" s="15" t="s">
        <v>64</v>
      </c>
    </row>
    <row r="10" spans="2:18" x14ac:dyDescent="0.2">
      <c r="B10" s="2">
        <v>2000</v>
      </c>
      <c r="C10" s="90"/>
      <c r="D10" s="90"/>
      <c r="E10" s="90"/>
      <c r="F10" s="90"/>
      <c r="G10" s="90"/>
      <c r="H10" s="90"/>
      <c r="I10" s="90"/>
      <c r="J10" s="90"/>
      <c r="K10" s="90"/>
      <c r="L10" s="90"/>
      <c r="M10" s="90"/>
      <c r="N10" s="90"/>
      <c r="O10" s="91"/>
      <c r="P10" s="92"/>
      <c r="Q10" s="92"/>
      <c r="R10" s="92"/>
    </row>
    <row r="11" spans="2:18" ht="11.25" customHeight="1" x14ac:dyDescent="0.2">
      <c r="B11" s="2">
        <v>2001</v>
      </c>
      <c r="C11" s="90"/>
      <c r="D11" s="90"/>
      <c r="E11" s="90"/>
      <c r="F11" s="90"/>
      <c r="G11" s="90"/>
      <c r="H11" s="90"/>
      <c r="I11" s="90"/>
      <c r="J11" s="90"/>
      <c r="K11" s="90"/>
      <c r="L11" s="90"/>
      <c r="M11" s="90"/>
      <c r="N11" s="90"/>
      <c r="O11" s="91"/>
      <c r="P11" s="92"/>
      <c r="Q11" s="92"/>
      <c r="R11" s="92"/>
    </row>
    <row r="12" spans="2:18" x14ac:dyDescent="0.2">
      <c r="B12" s="2">
        <v>2002</v>
      </c>
      <c r="C12" s="90"/>
      <c r="D12" s="90"/>
      <c r="E12" s="90"/>
      <c r="F12" s="90"/>
      <c r="G12" s="90"/>
      <c r="H12" s="90"/>
      <c r="I12" s="90"/>
      <c r="J12" s="90"/>
      <c r="K12" s="90"/>
      <c r="L12" s="90"/>
      <c r="M12" s="90"/>
      <c r="N12" s="90"/>
      <c r="O12" s="91"/>
      <c r="P12" s="92"/>
      <c r="Q12" s="92"/>
      <c r="R12" s="92"/>
    </row>
    <row r="13" spans="2:18" x14ac:dyDescent="0.2">
      <c r="B13" s="2">
        <v>2003</v>
      </c>
      <c r="C13" s="90"/>
      <c r="D13" s="90"/>
      <c r="E13" s="90"/>
      <c r="F13" s="90"/>
      <c r="G13" s="90"/>
      <c r="H13" s="90"/>
      <c r="I13" s="90"/>
      <c r="J13" s="90"/>
      <c r="K13" s="90"/>
      <c r="L13" s="90"/>
      <c r="M13" s="90"/>
      <c r="N13" s="90"/>
      <c r="O13" s="91"/>
      <c r="P13" s="92"/>
      <c r="Q13" s="92"/>
      <c r="R13" s="92"/>
    </row>
    <row r="14" spans="2:18" x14ac:dyDescent="0.2">
      <c r="B14" s="2">
        <v>2004</v>
      </c>
      <c r="C14" s="90"/>
      <c r="D14" s="90"/>
      <c r="E14" s="90"/>
      <c r="F14" s="90"/>
      <c r="G14" s="90"/>
      <c r="H14" s="90"/>
      <c r="I14" s="90"/>
      <c r="J14" s="90"/>
      <c r="K14" s="90"/>
      <c r="L14" s="90"/>
      <c r="M14" s="90"/>
      <c r="N14" s="90"/>
      <c r="O14" s="91"/>
      <c r="P14" s="92"/>
      <c r="Q14" s="92"/>
      <c r="R14" s="92"/>
    </row>
    <row r="15" spans="2:18" x14ac:dyDescent="0.2">
      <c r="B15" s="2">
        <v>2005</v>
      </c>
      <c r="C15" s="90"/>
      <c r="D15" s="90"/>
      <c r="E15" s="90"/>
      <c r="F15" s="90"/>
      <c r="G15" s="90"/>
      <c r="H15" s="90"/>
      <c r="I15" s="90"/>
      <c r="J15" s="90"/>
      <c r="K15" s="90"/>
      <c r="L15" s="90"/>
      <c r="M15" s="90"/>
      <c r="N15" s="90"/>
      <c r="O15" s="91"/>
      <c r="P15" s="92"/>
      <c r="Q15" s="92"/>
      <c r="R15" s="92"/>
    </row>
    <row r="16" spans="2:18" x14ac:dyDescent="0.2">
      <c r="B16" s="2">
        <v>2006</v>
      </c>
      <c r="C16" s="90"/>
      <c r="D16" s="90"/>
      <c r="E16" s="90"/>
      <c r="F16" s="90"/>
      <c r="G16" s="90"/>
      <c r="H16" s="90"/>
      <c r="I16" s="90"/>
      <c r="J16" s="90"/>
      <c r="K16" s="90"/>
      <c r="L16" s="90"/>
      <c r="M16" s="90"/>
      <c r="N16" s="90"/>
      <c r="O16" s="91"/>
      <c r="P16" s="92"/>
      <c r="Q16" s="92"/>
      <c r="R16" s="92"/>
    </row>
    <row r="17" spans="2:18" x14ac:dyDescent="0.2">
      <c r="B17" s="2">
        <v>2007</v>
      </c>
      <c r="C17" s="90"/>
      <c r="D17" s="90"/>
      <c r="E17" s="90"/>
      <c r="F17" s="90"/>
      <c r="G17" s="90"/>
      <c r="H17" s="90"/>
      <c r="I17" s="90"/>
      <c r="J17" s="90"/>
      <c r="K17" s="90"/>
      <c r="L17" s="90"/>
      <c r="M17" s="90"/>
      <c r="N17" s="90"/>
      <c r="O17" s="91"/>
      <c r="P17" s="92"/>
      <c r="Q17" s="92"/>
      <c r="R17" s="92"/>
    </row>
    <row r="18" spans="2:18" ht="11.25" customHeight="1" x14ac:dyDescent="0.2">
      <c r="B18" s="2">
        <v>2008</v>
      </c>
      <c r="C18" s="90"/>
      <c r="D18" s="90"/>
      <c r="E18" s="90"/>
      <c r="F18" s="90"/>
      <c r="G18" s="90"/>
      <c r="H18" s="90"/>
      <c r="I18" s="90"/>
      <c r="J18" s="90"/>
      <c r="K18" s="90"/>
      <c r="L18" s="90"/>
      <c r="M18" s="90"/>
      <c r="N18" s="90"/>
      <c r="O18" s="91"/>
      <c r="P18" s="92"/>
      <c r="Q18" s="92"/>
      <c r="R18" s="92"/>
    </row>
    <row r="19" spans="2:18" x14ac:dyDescent="0.2">
      <c r="B19" s="2">
        <v>2009</v>
      </c>
      <c r="C19" s="90"/>
      <c r="D19" s="90"/>
      <c r="E19" s="90"/>
      <c r="F19" s="90"/>
      <c r="G19" s="90"/>
      <c r="H19" s="90"/>
      <c r="I19" s="90"/>
      <c r="J19" s="90"/>
      <c r="K19" s="90"/>
      <c r="L19" s="90"/>
      <c r="M19" s="90"/>
      <c r="N19" s="90"/>
      <c r="O19" s="91"/>
      <c r="P19" s="92"/>
      <c r="Q19" s="92"/>
      <c r="R19" s="92"/>
    </row>
    <row r="20" spans="2:18" x14ac:dyDescent="0.2">
      <c r="B20" s="2">
        <v>2010</v>
      </c>
      <c r="C20" s="90"/>
      <c r="D20" s="90"/>
      <c r="E20" s="90"/>
      <c r="F20" s="90"/>
      <c r="G20" s="90"/>
      <c r="H20" s="90"/>
      <c r="I20" s="90"/>
      <c r="J20" s="90"/>
      <c r="K20" s="90"/>
      <c r="L20" s="90"/>
      <c r="M20" s="90"/>
      <c r="N20" s="90"/>
      <c r="O20" s="91"/>
      <c r="P20" s="92"/>
      <c r="Q20" s="92"/>
      <c r="R20" s="92"/>
    </row>
    <row r="21" spans="2:18" x14ac:dyDescent="0.2">
      <c r="B21" s="2">
        <v>2011</v>
      </c>
      <c r="C21" s="90"/>
      <c r="D21" s="90"/>
      <c r="E21" s="90"/>
      <c r="F21" s="90"/>
      <c r="G21" s="90"/>
      <c r="H21" s="90"/>
      <c r="I21" s="90"/>
      <c r="J21" s="90"/>
      <c r="K21" s="110"/>
      <c r="L21" s="110"/>
      <c r="M21" s="110"/>
      <c r="N21" s="110"/>
      <c r="O21" s="118"/>
      <c r="P21" s="92"/>
      <c r="Q21" s="92"/>
      <c r="R21" s="92"/>
    </row>
    <row r="22" spans="2:18" x14ac:dyDescent="0.2">
      <c r="B22" s="2">
        <v>2012</v>
      </c>
      <c r="C22" s="90"/>
      <c r="D22" s="90"/>
      <c r="E22" s="90"/>
      <c r="F22" s="90"/>
      <c r="G22" s="90"/>
      <c r="H22" s="90"/>
      <c r="I22" s="90"/>
      <c r="J22" s="90"/>
      <c r="K22" s="110"/>
      <c r="L22" s="110"/>
      <c r="M22" s="110"/>
      <c r="N22" s="110"/>
      <c r="O22" s="118"/>
      <c r="P22" s="92"/>
      <c r="Q22" s="92"/>
      <c r="R22" s="92"/>
    </row>
    <row r="23" spans="2:18" x14ac:dyDescent="0.2">
      <c r="B23" s="2">
        <v>2013</v>
      </c>
      <c r="C23" s="3"/>
      <c r="D23" s="3"/>
      <c r="E23" s="3"/>
      <c r="F23" s="3"/>
      <c r="G23" s="3"/>
      <c r="H23" s="3"/>
      <c r="I23" s="3"/>
      <c r="J23" s="3"/>
      <c r="K23" s="107"/>
      <c r="L23" s="107" t="s">
        <v>139</v>
      </c>
      <c r="M23" s="107" t="s">
        <v>139</v>
      </c>
      <c r="N23" s="107" t="s">
        <v>139</v>
      </c>
      <c r="O23" s="13"/>
      <c r="P23" s="2"/>
      <c r="Q23" s="2"/>
      <c r="R23" s="2"/>
    </row>
    <row r="24" spans="2:18" x14ac:dyDescent="0.2">
      <c r="B24" s="2">
        <v>2014</v>
      </c>
      <c r="C24" s="3"/>
      <c r="D24" s="3"/>
      <c r="E24" s="3"/>
      <c r="F24" s="3"/>
      <c r="G24" s="3"/>
      <c r="H24" s="3"/>
      <c r="I24" s="3"/>
      <c r="J24" s="3"/>
      <c r="K24" s="107"/>
      <c r="L24" s="107" t="s">
        <v>139</v>
      </c>
      <c r="M24" s="107" t="s">
        <v>139</v>
      </c>
      <c r="N24" s="107" t="s">
        <v>139</v>
      </c>
      <c r="O24" s="13"/>
      <c r="P24" s="2"/>
      <c r="Q24" s="2"/>
      <c r="R24" s="2"/>
    </row>
    <row r="25" spans="2:18" x14ac:dyDescent="0.2">
      <c r="B25" s="122">
        <v>2015</v>
      </c>
      <c r="C25" s="129"/>
      <c r="D25" s="129"/>
      <c r="E25" s="129"/>
      <c r="F25" s="129"/>
      <c r="G25" s="129"/>
      <c r="H25" s="129"/>
      <c r="I25" s="129"/>
      <c r="J25" s="129"/>
      <c r="K25" s="130"/>
      <c r="L25" s="131"/>
      <c r="M25" s="130"/>
      <c r="N25" s="130"/>
      <c r="O25" s="13"/>
      <c r="P25" s="2"/>
      <c r="Q25" s="2"/>
      <c r="R25" s="2"/>
    </row>
    <row r="26" spans="2:18" x14ac:dyDescent="0.2">
      <c r="B26" s="122">
        <v>2016</v>
      </c>
      <c r="C26" s="129"/>
      <c r="D26" s="129"/>
      <c r="E26" s="129"/>
      <c r="F26" s="129"/>
      <c r="G26" s="129"/>
      <c r="H26" s="129"/>
      <c r="I26" s="129"/>
      <c r="J26" s="129"/>
      <c r="K26" s="130"/>
      <c r="L26" s="131"/>
      <c r="M26" s="130"/>
      <c r="N26" s="130"/>
      <c r="O26" s="13"/>
      <c r="P26" s="2"/>
      <c r="Q26" s="2"/>
      <c r="R26" s="2"/>
    </row>
    <row r="27" spans="2:18" x14ac:dyDescent="0.2">
      <c r="B27" s="122">
        <v>2017</v>
      </c>
      <c r="C27" s="129"/>
      <c r="D27" s="129"/>
      <c r="E27" s="129"/>
      <c r="F27" s="129"/>
      <c r="G27" s="129"/>
      <c r="H27" s="129"/>
      <c r="I27" s="129"/>
      <c r="J27" s="129"/>
      <c r="K27" s="130"/>
      <c r="L27" s="131"/>
      <c r="M27" s="130"/>
      <c r="N27" s="130"/>
      <c r="O27" s="13"/>
      <c r="P27" s="2"/>
      <c r="Q27" s="2"/>
      <c r="R27" s="2"/>
    </row>
    <row r="28" spans="2:18" x14ac:dyDescent="0.2">
      <c r="B28" s="123">
        <v>2018</v>
      </c>
      <c r="C28" s="3"/>
      <c r="D28" s="3"/>
      <c r="E28" s="3"/>
      <c r="F28" s="3"/>
      <c r="G28" s="3"/>
      <c r="H28" s="3"/>
      <c r="I28" s="3"/>
      <c r="J28" s="3"/>
      <c r="K28" s="107"/>
      <c r="L28" s="99">
        <v>14650.315102237404</v>
      </c>
      <c r="M28" s="107">
        <v>1801.896715373729</v>
      </c>
      <c r="N28" s="107">
        <v>16452.211817611133</v>
      </c>
      <c r="O28" s="13"/>
      <c r="P28" s="2"/>
      <c r="Q28" s="2"/>
      <c r="R28" s="2"/>
    </row>
    <row r="29" spans="2:18" x14ac:dyDescent="0.2">
      <c r="B29" s="7">
        <v>2019</v>
      </c>
      <c r="C29" s="21"/>
      <c r="D29" s="21"/>
      <c r="E29" s="21"/>
      <c r="F29" s="21"/>
      <c r="G29" s="21"/>
      <c r="H29" s="21"/>
      <c r="I29" s="21"/>
      <c r="J29" s="21"/>
      <c r="K29" s="111"/>
      <c r="L29" s="99">
        <v>14216.729528661803</v>
      </c>
      <c r="M29" s="111">
        <v>1764.695639865995</v>
      </c>
      <c r="N29" s="111">
        <v>15981.425168527798</v>
      </c>
      <c r="O29" s="13"/>
      <c r="P29" s="2"/>
      <c r="Q29" s="2"/>
      <c r="R29" s="2"/>
    </row>
    <row r="30" spans="2:18" x14ac:dyDescent="0.2">
      <c r="B30" s="2">
        <v>2020</v>
      </c>
      <c r="C30" s="21"/>
      <c r="D30" s="21"/>
      <c r="E30" s="21"/>
      <c r="F30" s="21"/>
      <c r="G30" s="21"/>
      <c r="H30" s="21"/>
      <c r="I30" s="21"/>
      <c r="J30" s="21"/>
      <c r="K30" s="111"/>
      <c r="L30" s="99">
        <v>13811.59630022855</v>
      </c>
      <c r="M30" s="111">
        <v>1732.2222727626913</v>
      </c>
      <c r="N30" s="111">
        <v>15543.81857299124</v>
      </c>
      <c r="O30" s="13"/>
      <c r="P30" s="2"/>
      <c r="Q30" s="2"/>
      <c r="R30" s="2"/>
    </row>
    <row r="31" spans="2:18" x14ac:dyDescent="0.2">
      <c r="B31" s="7">
        <v>2021</v>
      </c>
      <c r="C31" s="21"/>
      <c r="D31" s="21"/>
      <c r="E31" s="21"/>
      <c r="F31" s="21"/>
      <c r="G31" s="21"/>
      <c r="H31" s="21"/>
      <c r="I31" s="21"/>
      <c r="J31" s="21"/>
      <c r="K31" s="111"/>
      <c r="L31" s="99">
        <v>13727.55468761671</v>
      </c>
      <c r="M31" s="111">
        <v>1721.1394333228066</v>
      </c>
      <c r="N31" s="111">
        <v>15448.694120939517</v>
      </c>
      <c r="O31" s="13"/>
      <c r="P31" s="2"/>
      <c r="Q31" s="2"/>
      <c r="R31" s="2"/>
    </row>
    <row r="32" spans="2:18" x14ac:dyDescent="0.2">
      <c r="B32" s="2">
        <v>2022</v>
      </c>
      <c r="C32" s="3"/>
      <c r="D32" s="3"/>
      <c r="E32" s="3"/>
      <c r="F32" s="3"/>
      <c r="G32" s="3"/>
      <c r="H32" s="3"/>
      <c r="I32" s="3"/>
      <c r="J32" s="3"/>
      <c r="K32" s="107"/>
      <c r="L32" s="99">
        <v>13660.171626718917</v>
      </c>
      <c r="M32" s="107">
        <v>1711.3056597139077</v>
      </c>
      <c r="N32" s="107">
        <v>15371.477286432824</v>
      </c>
      <c r="O32" s="13"/>
      <c r="P32" s="2"/>
      <c r="Q32" s="2"/>
      <c r="R32" s="2"/>
    </row>
    <row r="33" spans="2:21" x14ac:dyDescent="0.2">
      <c r="B33" s="7">
        <v>2023</v>
      </c>
      <c r="C33" s="21"/>
      <c r="D33" s="21"/>
      <c r="E33" s="21"/>
      <c r="F33" s="21"/>
      <c r="G33" s="21"/>
      <c r="H33" s="21"/>
      <c r="I33" s="21"/>
      <c r="J33" s="21"/>
      <c r="K33" s="111"/>
      <c r="L33" s="99">
        <v>13596.758651918681</v>
      </c>
      <c r="M33" s="111">
        <v>1700.5509057949653</v>
      </c>
      <c r="N33" s="111">
        <v>15297.309557713646</v>
      </c>
      <c r="O33" s="13"/>
      <c r="P33" s="2"/>
      <c r="Q33" s="2"/>
      <c r="R33" s="2"/>
    </row>
    <row r="34" spans="2:21" x14ac:dyDescent="0.2">
      <c r="B34" s="2">
        <v>2024</v>
      </c>
      <c r="C34" s="3"/>
      <c r="D34" s="3"/>
      <c r="E34" s="3"/>
      <c r="F34" s="3"/>
      <c r="G34" s="3"/>
      <c r="H34" s="3"/>
      <c r="I34" s="3"/>
      <c r="J34" s="3"/>
      <c r="K34" s="107"/>
      <c r="L34" s="99">
        <v>13555.571843489171</v>
      </c>
      <c r="M34" s="107">
        <v>1690.4285482296202</v>
      </c>
      <c r="N34" s="107">
        <v>15246.000391718791</v>
      </c>
      <c r="O34" s="13"/>
      <c r="P34" s="2"/>
      <c r="Q34" s="2"/>
      <c r="R34" s="2"/>
    </row>
    <row r="35" spans="2:21" x14ac:dyDescent="0.2">
      <c r="B35" s="7">
        <v>2025</v>
      </c>
      <c r="C35" s="21"/>
      <c r="D35" s="21"/>
      <c r="E35" s="21"/>
      <c r="F35" s="21"/>
      <c r="G35" s="21"/>
      <c r="H35" s="21"/>
      <c r="I35" s="21"/>
      <c r="J35" s="21"/>
      <c r="K35" s="111"/>
      <c r="L35" s="99">
        <v>13477.672620988127</v>
      </c>
      <c r="M35" s="111">
        <v>1677.8206588796882</v>
      </c>
      <c r="N35" s="111">
        <v>15155.493279867815</v>
      </c>
      <c r="O35" s="13"/>
      <c r="P35" s="2"/>
      <c r="Q35" s="2"/>
      <c r="R35" s="2"/>
    </row>
    <row r="36" spans="2:21" s="1" customFormat="1" x14ac:dyDescent="0.2">
      <c r="B36" s="2">
        <v>2026</v>
      </c>
      <c r="C36" s="3"/>
      <c r="D36" s="3"/>
      <c r="E36" s="3"/>
      <c r="F36" s="3"/>
      <c r="G36" s="3"/>
      <c r="H36" s="3"/>
      <c r="I36" s="3"/>
      <c r="J36" s="3"/>
      <c r="K36" s="107"/>
      <c r="L36" s="99">
        <v>13420.899364518227</v>
      </c>
      <c r="M36" s="107">
        <v>1666.7848002809337</v>
      </c>
      <c r="N36" s="107">
        <v>15087.68416479916</v>
      </c>
      <c r="O36" s="13"/>
      <c r="P36" s="2"/>
      <c r="Q36" s="2"/>
      <c r="R36" s="2"/>
      <c r="S36"/>
      <c r="T36"/>
      <c r="U36"/>
    </row>
    <row r="37" spans="2:21" x14ac:dyDescent="0.2">
      <c r="K37" s="13"/>
      <c r="L37" s="13"/>
      <c r="M37" s="13"/>
      <c r="N37" s="13"/>
      <c r="O37" s="13"/>
    </row>
    <row r="38" spans="2:21" x14ac:dyDescent="0.2">
      <c r="B38" s="119"/>
      <c r="C38" s="70" t="s">
        <v>140</v>
      </c>
    </row>
    <row r="39" spans="2:21" ht="12.75" x14ac:dyDescent="0.2">
      <c r="C39" s="9"/>
    </row>
    <row r="40" spans="2:21" ht="12.75" x14ac:dyDescent="0.2">
      <c r="C40" s="9" t="s">
        <v>141</v>
      </c>
    </row>
    <row r="41" spans="2:21" ht="12.75" x14ac:dyDescent="0.2">
      <c r="C41" s="9" t="s">
        <v>151</v>
      </c>
    </row>
  </sheetData>
  <customSheetViews>
    <customSheetView guid="{DC437496-B10F-474B-8F6E-F19B4DA7C026}" scale="75" showPageBreaks="1" showGridLines="0" fitToPage="1" printArea="1">
      <selection activeCell="B49" sqref="B49"/>
      <pageMargins left="0.75" right="0.75" top="1" bottom="1" header="0.5" footer="0.5"/>
      <pageSetup scale="77" orientation="landscape" r:id="rId1"/>
      <headerFooter alignWithMargins="0">
        <oddFooter>&amp;R&amp;A</oddFooter>
      </headerFooter>
    </customSheetView>
    <customSheetView guid="{C3E70234-FA18-40E7-B25F-218A5F7D2EA2}" scale="75" showGridLines="0" fitToPage="1">
      <selection activeCell="B49" sqref="B49"/>
      <pageMargins left="0.75" right="0.75" top="1" bottom="1" header="0.5" footer="0.5"/>
      <pageSetup scale="77" orientation="landscape" r:id="rId2"/>
      <headerFooter alignWithMargins="0">
        <oddFooter>&amp;R&amp;A</oddFooter>
      </headerFooter>
    </customSheetView>
  </customSheetViews>
  <mergeCells count="9">
    <mergeCell ref="B1:Q1"/>
    <mergeCell ref="B2:Q2"/>
    <mergeCell ref="O5:Q5"/>
    <mergeCell ref="P8:R8"/>
    <mergeCell ref="G8:G9"/>
    <mergeCell ref="H8:H9"/>
    <mergeCell ref="J8:J9"/>
    <mergeCell ref="N8:N9"/>
    <mergeCell ref="L8:L9"/>
  </mergeCells>
  <phoneticPr fontId="0" type="noConversion"/>
  <printOptions horizontalCentered="1" gridLinesSet="0"/>
  <pageMargins left="0.75" right="0.75" top="1" bottom="1" header="0.5" footer="0.5"/>
  <pageSetup scale="71" orientation="landscape" r:id="rId3"/>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M39"/>
  <sheetViews>
    <sheetView showGridLines="0" zoomScale="90" zoomScaleNormal="90" zoomScaleSheetLayoutView="115" workbookViewId="0">
      <selection activeCell="C25" sqref="C25:I27"/>
    </sheetView>
  </sheetViews>
  <sheetFormatPr defaultColWidth="8.6640625" defaultRowHeight="11.25" x14ac:dyDescent="0.2"/>
  <cols>
    <col min="1" max="1" width="1.6640625" customWidth="1"/>
    <col min="2" max="2" width="11" customWidth="1"/>
    <col min="3" max="3" width="16.5" customWidth="1"/>
    <col min="4" max="5" width="15.5" customWidth="1"/>
    <col min="6" max="7" width="16.1640625" customWidth="1"/>
    <col min="8" max="11" width="14.6640625" customWidth="1"/>
    <col min="12" max="12" width="7" customWidth="1"/>
  </cols>
  <sheetData>
    <row r="1" spans="2:12" s="28" customFormat="1" ht="15.75" x14ac:dyDescent="0.25">
      <c r="B1" s="158" t="s">
        <v>39</v>
      </c>
      <c r="C1" s="158"/>
      <c r="D1" s="158"/>
      <c r="E1" s="158"/>
      <c r="F1" s="158"/>
      <c r="G1" s="158"/>
      <c r="H1" s="158"/>
      <c r="I1" s="158"/>
      <c r="J1" s="158"/>
      <c r="K1" s="158"/>
    </row>
    <row r="2" spans="2:12" s="9" customFormat="1" ht="12.75" x14ac:dyDescent="0.2">
      <c r="B2" s="10" t="str">
        <f>CoName</f>
        <v>Pacific Gas and Electric Company</v>
      </c>
      <c r="C2" s="10"/>
      <c r="D2" s="10"/>
      <c r="E2" s="10"/>
      <c r="F2" s="10"/>
      <c r="G2" s="10"/>
      <c r="H2" s="10"/>
      <c r="I2" s="10"/>
      <c r="J2" s="10"/>
      <c r="K2" s="10"/>
      <c r="L2" s="14"/>
    </row>
    <row r="3" spans="2:12" s="9" customFormat="1" ht="12.75" x14ac:dyDescent="0.2">
      <c r="B3" s="10"/>
      <c r="C3" s="10"/>
      <c r="D3" s="10"/>
      <c r="E3" s="10"/>
      <c r="F3" s="10"/>
      <c r="G3" s="10"/>
      <c r="H3" s="10"/>
      <c r="I3" s="10"/>
      <c r="J3" s="10"/>
      <c r="K3" s="10"/>
      <c r="L3" s="14"/>
    </row>
    <row r="4" spans="2:12" s="28" customFormat="1" ht="15.75" x14ac:dyDescent="0.25">
      <c r="B4" s="32" t="s">
        <v>12</v>
      </c>
      <c r="C4" s="32"/>
      <c r="D4" s="32"/>
      <c r="E4" s="32"/>
      <c r="F4" s="32"/>
      <c r="G4" s="32"/>
      <c r="H4" s="32"/>
      <c r="I4" s="32"/>
      <c r="J4" s="32"/>
      <c r="K4" s="32"/>
      <c r="L4" s="27"/>
    </row>
    <row r="5" spans="2:12" s="9" customFormat="1" ht="12.75" x14ac:dyDescent="0.2">
      <c r="B5" s="10"/>
      <c r="C5" s="29"/>
      <c r="D5" s="29"/>
      <c r="E5" s="29"/>
      <c r="F5" s="29"/>
      <c r="G5" s="29"/>
      <c r="H5" s="29"/>
      <c r="I5" s="29"/>
      <c r="J5" s="29"/>
      <c r="K5" s="29"/>
      <c r="L5" s="30"/>
    </row>
    <row r="6" spans="2:12" ht="12.75" x14ac:dyDescent="0.2">
      <c r="B6" s="20" t="s">
        <v>18</v>
      </c>
      <c r="C6" s="20"/>
      <c r="D6" s="20"/>
      <c r="E6" s="20"/>
      <c r="F6" s="20"/>
      <c r="G6" s="20"/>
      <c r="H6" s="20"/>
      <c r="I6" s="20"/>
      <c r="J6" s="20"/>
      <c r="K6" s="20"/>
      <c r="L6" s="19"/>
    </row>
    <row r="7" spans="2:12" ht="12.75" x14ac:dyDescent="0.2">
      <c r="B7" s="8"/>
      <c r="C7" s="12"/>
      <c r="D7" s="12"/>
      <c r="E7" s="12"/>
      <c r="F7" s="12"/>
      <c r="G7" s="12"/>
      <c r="H7" s="12"/>
      <c r="I7" s="12"/>
      <c r="J7" s="12"/>
      <c r="K7" s="12"/>
    </row>
    <row r="8" spans="2:12" ht="45" customHeight="1" x14ac:dyDescent="0.2">
      <c r="B8" s="16" t="s">
        <v>15</v>
      </c>
      <c r="C8" s="24" t="s">
        <v>13</v>
      </c>
      <c r="D8" s="168" t="s">
        <v>144</v>
      </c>
      <c r="E8" s="169"/>
      <c r="F8" s="168" t="s">
        <v>41</v>
      </c>
      <c r="G8" s="170"/>
      <c r="H8" s="24" t="s">
        <v>29</v>
      </c>
      <c r="I8" s="24" t="s">
        <v>35</v>
      </c>
    </row>
    <row r="9" spans="2:12" ht="23.25" customHeight="1" x14ac:dyDescent="0.2">
      <c r="B9" s="16"/>
      <c r="C9" s="24"/>
      <c r="D9" s="24" t="s">
        <v>44</v>
      </c>
      <c r="E9" s="24" t="s">
        <v>43</v>
      </c>
      <c r="F9" s="24" t="s">
        <v>44</v>
      </c>
      <c r="G9" s="24" t="s">
        <v>43</v>
      </c>
      <c r="H9" s="24"/>
      <c r="I9" s="24"/>
    </row>
    <row r="10" spans="2:12" x14ac:dyDescent="0.2">
      <c r="B10" s="92">
        <v>2000</v>
      </c>
      <c r="C10" s="90"/>
      <c r="D10" s="90"/>
      <c r="E10" s="90"/>
      <c r="F10" s="90"/>
      <c r="G10" s="90"/>
      <c r="H10" s="90"/>
      <c r="I10" s="90"/>
    </row>
    <row r="11" spans="2:12" ht="11.25" customHeight="1" x14ac:dyDescent="0.2">
      <c r="B11" s="92">
        <v>2001</v>
      </c>
      <c r="C11" s="90"/>
      <c r="D11" s="90"/>
      <c r="E11" s="90"/>
      <c r="F11" s="90"/>
      <c r="G11" s="90"/>
      <c r="H11" s="90"/>
      <c r="I11" s="90"/>
    </row>
    <row r="12" spans="2:12" x14ac:dyDescent="0.2">
      <c r="B12" s="92">
        <v>2002</v>
      </c>
      <c r="C12" s="90"/>
      <c r="D12" s="90"/>
      <c r="E12" s="90"/>
      <c r="F12" s="90"/>
      <c r="G12" s="90"/>
      <c r="H12" s="90"/>
      <c r="I12" s="90"/>
    </row>
    <row r="13" spans="2:12" x14ac:dyDescent="0.2">
      <c r="B13" s="92">
        <v>2003</v>
      </c>
      <c r="C13" s="90"/>
      <c r="D13" s="90"/>
      <c r="E13" s="90"/>
      <c r="F13" s="90"/>
      <c r="G13" s="90"/>
      <c r="H13" s="90"/>
      <c r="I13" s="90"/>
    </row>
    <row r="14" spans="2:12" x14ac:dyDescent="0.2">
      <c r="B14" s="92">
        <v>2004</v>
      </c>
      <c r="C14" s="90"/>
      <c r="D14" s="90"/>
      <c r="E14" s="90"/>
      <c r="F14" s="90"/>
      <c r="G14" s="90"/>
      <c r="H14" s="90"/>
      <c r="I14" s="90"/>
    </row>
    <row r="15" spans="2:12" x14ac:dyDescent="0.2">
      <c r="B15" s="92">
        <v>2005</v>
      </c>
      <c r="C15" s="90"/>
      <c r="D15" s="90"/>
      <c r="E15" s="90"/>
      <c r="F15" s="90"/>
      <c r="G15" s="90"/>
      <c r="H15" s="90"/>
      <c r="I15" s="90"/>
    </row>
    <row r="16" spans="2:12" x14ac:dyDescent="0.2">
      <c r="B16" s="92">
        <v>2006</v>
      </c>
      <c r="C16" s="90"/>
      <c r="D16" s="90"/>
      <c r="E16" s="90"/>
      <c r="F16" s="90"/>
      <c r="G16" s="90"/>
      <c r="H16" s="90"/>
      <c r="I16" s="90"/>
    </row>
    <row r="17" spans="2:9" x14ac:dyDescent="0.2">
      <c r="B17" s="92">
        <v>2007</v>
      </c>
      <c r="C17" s="90"/>
      <c r="D17" s="90"/>
      <c r="E17" s="90"/>
      <c r="F17" s="90"/>
      <c r="G17" s="90"/>
      <c r="H17" s="90"/>
      <c r="I17" s="90"/>
    </row>
    <row r="18" spans="2:9" ht="11.25" customHeight="1" x14ac:dyDescent="0.2">
      <c r="B18" s="92">
        <v>2008</v>
      </c>
      <c r="C18" s="90"/>
      <c r="D18" s="90"/>
      <c r="E18" s="90"/>
      <c r="F18" s="90"/>
      <c r="G18" s="90"/>
      <c r="H18" s="90"/>
      <c r="I18" s="90"/>
    </row>
    <row r="19" spans="2:9" x14ac:dyDescent="0.2">
      <c r="B19" s="92">
        <v>2009</v>
      </c>
      <c r="C19" s="90"/>
      <c r="D19" s="90"/>
      <c r="E19" s="90"/>
      <c r="F19" s="90"/>
      <c r="G19" s="90"/>
      <c r="H19" s="90"/>
      <c r="I19" s="90"/>
    </row>
    <row r="20" spans="2:9" x14ac:dyDescent="0.2">
      <c r="B20" s="92">
        <v>2010</v>
      </c>
      <c r="C20" s="90"/>
      <c r="D20" s="90"/>
      <c r="E20" s="90"/>
      <c r="F20" s="90"/>
      <c r="G20" s="90"/>
      <c r="H20" s="90"/>
      <c r="I20" s="90"/>
    </row>
    <row r="21" spans="2:9" x14ac:dyDescent="0.2">
      <c r="B21" s="92">
        <v>2011</v>
      </c>
      <c r="C21" s="90"/>
      <c r="D21" s="90"/>
      <c r="E21" s="90"/>
      <c r="F21" s="90"/>
      <c r="G21" s="90"/>
      <c r="H21" s="90"/>
      <c r="I21" s="90"/>
    </row>
    <row r="22" spans="2:9" x14ac:dyDescent="0.2">
      <c r="B22" s="92">
        <v>2012</v>
      </c>
      <c r="C22" s="90"/>
      <c r="D22" s="90"/>
      <c r="E22" s="90"/>
      <c r="F22" s="90"/>
      <c r="G22" s="90"/>
      <c r="H22" s="90"/>
      <c r="I22" s="90"/>
    </row>
    <row r="23" spans="2:9" x14ac:dyDescent="0.2">
      <c r="B23" s="2">
        <v>2013</v>
      </c>
      <c r="C23" s="99" t="s">
        <v>139</v>
      </c>
      <c r="D23" s="3"/>
      <c r="E23" s="3"/>
      <c r="F23" s="3"/>
      <c r="G23" s="3"/>
      <c r="H23" s="3"/>
      <c r="I23" s="99" t="s">
        <v>139</v>
      </c>
    </row>
    <row r="24" spans="2:9" x14ac:dyDescent="0.2">
      <c r="B24" s="2">
        <v>2014</v>
      </c>
      <c r="C24" s="99" t="s">
        <v>139</v>
      </c>
      <c r="D24" s="3"/>
      <c r="E24" s="3"/>
      <c r="F24" s="3"/>
      <c r="G24" s="3"/>
      <c r="H24" s="3"/>
      <c r="I24" s="99" t="s">
        <v>139</v>
      </c>
    </row>
    <row r="25" spans="2:9" x14ac:dyDescent="0.2">
      <c r="B25" s="122">
        <v>2015</v>
      </c>
      <c r="C25" s="131"/>
      <c r="D25" s="130"/>
      <c r="E25" s="130"/>
      <c r="F25" s="130"/>
      <c r="G25" s="130"/>
      <c r="H25" s="130"/>
      <c r="I25" s="130"/>
    </row>
    <row r="26" spans="2:9" x14ac:dyDescent="0.2">
      <c r="B26" s="122">
        <v>2016</v>
      </c>
      <c r="C26" s="131"/>
      <c r="D26" s="130"/>
      <c r="E26" s="130"/>
      <c r="F26" s="130"/>
      <c r="G26" s="130"/>
      <c r="H26" s="130"/>
      <c r="I26" s="130"/>
    </row>
    <row r="27" spans="2:9" x14ac:dyDescent="0.2">
      <c r="B27" s="122">
        <v>2017</v>
      </c>
      <c r="C27" s="131"/>
      <c r="D27" s="130"/>
      <c r="E27" s="130"/>
      <c r="F27" s="130"/>
      <c r="G27" s="130"/>
      <c r="H27" s="130"/>
      <c r="I27" s="130"/>
    </row>
    <row r="28" spans="2:9" x14ac:dyDescent="0.2">
      <c r="B28" s="123">
        <v>2018</v>
      </c>
      <c r="C28" s="99">
        <v>16452.211817611133</v>
      </c>
      <c r="D28" s="107">
        <v>2663.0386630636631</v>
      </c>
      <c r="E28" s="107">
        <v>178.63663351831053</v>
      </c>
      <c r="F28" s="107"/>
      <c r="G28" s="107"/>
      <c r="H28" s="111"/>
      <c r="I28" s="98">
        <v>19293.887114193109</v>
      </c>
    </row>
    <row r="29" spans="2:9" x14ac:dyDescent="0.2">
      <c r="B29" s="7">
        <v>2019</v>
      </c>
      <c r="C29" s="99">
        <v>15981.425168527798</v>
      </c>
      <c r="D29" s="111">
        <v>3023.9995761637069</v>
      </c>
      <c r="E29" s="111">
        <v>202.84989156906147</v>
      </c>
      <c r="F29" s="111"/>
      <c r="G29" s="111"/>
      <c r="H29" s="111"/>
      <c r="I29" s="98">
        <v>19208.274636260565</v>
      </c>
    </row>
    <row r="30" spans="2:9" x14ac:dyDescent="0.2">
      <c r="B30" s="2">
        <v>2020</v>
      </c>
      <c r="C30" s="99">
        <v>15543.81857299124</v>
      </c>
      <c r="D30" s="107">
        <v>3381.5982312560086</v>
      </c>
      <c r="E30" s="107">
        <v>226.83760935265303</v>
      </c>
      <c r="F30" s="107"/>
      <c r="G30" s="107"/>
      <c r="H30" s="111"/>
      <c r="I30" s="98">
        <v>19152.254413599901</v>
      </c>
    </row>
    <row r="31" spans="2:9" x14ac:dyDescent="0.2">
      <c r="B31" s="7">
        <v>2021</v>
      </c>
      <c r="C31" s="99">
        <v>15448.694120939517</v>
      </c>
      <c r="D31" s="111">
        <v>3416.5623952376195</v>
      </c>
      <c r="E31" s="111">
        <v>229.18300547253949</v>
      </c>
      <c r="F31" s="111"/>
      <c r="G31" s="111"/>
      <c r="H31" s="111"/>
      <c r="I31" s="98">
        <v>19094.439521649678</v>
      </c>
    </row>
    <row r="32" spans="2:9" x14ac:dyDescent="0.2">
      <c r="B32" s="2">
        <v>2022</v>
      </c>
      <c r="C32" s="99">
        <v>15371.477286432824</v>
      </c>
      <c r="D32" s="107">
        <v>3435.9825436044025</v>
      </c>
      <c r="E32" s="107">
        <v>230.48570902498329</v>
      </c>
      <c r="F32" s="107"/>
      <c r="G32" s="107"/>
      <c r="H32" s="111"/>
      <c r="I32" s="98">
        <v>19037.94553906221</v>
      </c>
    </row>
    <row r="33" spans="2:13" x14ac:dyDescent="0.2">
      <c r="B33" s="7">
        <v>2023</v>
      </c>
      <c r="C33" s="99">
        <v>15297.309557713646</v>
      </c>
      <c r="D33" s="111">
        <v>3440.5122150670036</v>
      </c>
      <c r="E33" s="111">
        <v>230.78955938669458</v>
      </c>
      <c r="F33" s="111"/>
      <c r="G33" s="111"/>
      <c r="H33" s="111"/>
      <c r="I33" s="98">
        <v>18968.611332167347</v>
      </c>
    </row>
    <row r="34" spans="2:13" x14ac:dyDescent="0.2">
      <c r="B34" s="2">
        <v>2024</v>
      </c>
      <c r="C34" s="99">
        <v>15246.000391718791</v>
      </c>
      <c r="D34" s="107">
        <v>3414.6428454021143</v>
      </c>
      <c r="E34" s="107">
        <v>229.05424206957383</v>
      </c>
      <c r="F34" s="107"/>
      <c r="G34" s="107"/>
      <c r="H34" s="111"/>
      <c r="I34" s="98">
        <v>18889.697479190479</v>
      </c>
    </row>
    <row r="35" spans="2:13" x14ac:dyDescent="0.2">
      <c r="B35" s="7">
        <v>2025</v>
      </c>
      <c r="C35" s="99">
        <v>15155.493279867815</v>
      </c>
      <c r="D35" s="111">
        <v>3424.9939013938852</v>
      </c>
      <c r="E35" s="111">
        <v>229.7485909055018</v>
      </c>
      <c r="F35" s="111"/>
      <c r="G35" s="111"/>
      <c r="H35" s="111"/>
      <c r="I35" s="98">
        <v>18810.235772167202</v>
      </c>
      <c r="J35" s="1"/>
      <c r="K35" s="1"/>
      <c r="L35" s="1"/>
      <c r="M35" s="1"/>
    </row>
    <row r="36" spans="2:13" s="1" customFormat="1" x14ac:dyDescent="0.2">
      <c r="B36" s="2">
        <v>2026</v>
      </c>
      <c r="C36" s="99">
        <v>15087.68416479916</v>
      </c>
      <c r="D36" s="107">
        <v>3415.3927539028891</v>
      </c>
      <c r="E36" s="107">
        <v>229.10454593180577</v>
      </c>
      <c r="F36" s="107"/>
      <c r="G36" s="107"/>
      <c r="H36" s="107"/>
      <c r="I36" s="99">
        <v>18732.181464633853</v>
      </c>
    </row>
    <row r="39" spans="2:13" x14ac:dyDescent="0.2">
      <c r="B39" s="119"/>
      <c r="C39" s="70" t="s">
        <v>140</v>
      </c>
    </row>
  </sheetData>
  <customSheetViews>
    <customSheetView guid="{DC437496-B10F-474B-8F6E-F19B4DA7C026}" scale="90" showPageBreaks="1" showGridLines="0" fitToPage="1" printArea="1">
      <selection activeCell="P8" sqref="P8"/>
      <pageMargins left="0.75" right="0.75" top="1" bottom="1" header="0.5" footer="0.5"/>
      <pageSetup scale="95" orientation="landscape" r:id="rId1"/>
      <headerFooter alignWithMargins="0">
        <oddFooter>&amp;R&amp;A</oddFooter>
      </headerFooter>
    </customSheetView>
    <customSheetView guid="{C3E70234-FA18-40E7-B25F-218A5F7D2EA2}" scale="90" showGridLines="0" fitToPage="1">
      <selection activeCell="P8" sqref="P8"/>
      <pageMargins left="0.75" right="0.75" top="1" bottom="1" header="0.5" footer="0.5"/>
      <pageSetup scale="81" orientation="landscape" r:id="rId2"/>
      <headerFooter alignWithMargins="0">
        <oddFooter>&amp;R&amp;A</oddFooter>
      </headerFooter>
    </customSheetView>
  </customSheetViews>
  <mergeCells count="3">
    <mergeCell ref="B1:K1"/>
    <mergeCell ref="D8:E8"/>
    <mergeCell ref="F8:G8"/>
  </mergeCells>
  <phoneticPr fontId="0" type="noConversion"/>
  <printOptions horizontalCentered="1" gridLinesSet="0"/>
  <pageMargins left="0.75" right="0.75" top="1" bottom="1" header="0.5" footer="0.5"/>
  <pageSetup orientation="landscape" r:id="rId3"/>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R39"/>
  <sheetViews>
    <sheetView showGridLines="0" zoomScale="115" zoomScaleNormal="115" workbookViewId="0">
      <selection activeCell="C25" sqref="C25:G27"/>
    </sheetView>
  </sheetViews>
  <sheetFormatPr defaultColWidth="8.6640625" defaultRowHeight="11.25" x14ac:dyDescent="0.2"/>
  <cols>
    <col min="1" max="1" width="1.6640625" customWidth="1"/>
    <col min="2" max="2" width="12" customWidth="1"/>
    <col min="3" max="7" width="15.6640625" customWidth="1"/>
  </cols>
  <sheetData>
    <row r="1" spans="2:7" s="31" customFormat="1" ht="15" x14ac:dyDescent="0.25">
      <c r="B1" s="172" t="s">
        <v>40</v>
      </c>
      <c r="C1" s="172"/>
      <c r="D1" s="172"/>
      <c r="E1" s="172"/>
      <c r="F1" s="172"/>
      <c r="G1" s="172"/>
    </row>
    <row r="2" spans="2:7" s="9" customFormat="1" ht="12.75" x14ac:dyDescent="0.2">
      <c r="B2" s="159" t="str">
        <f>CoName</f>
        <v>Pacific Gas and Electric Company</v>
      </c>
      <c r="C2" s="159"/>
      <c r="D2" s="159"/>
      <c r="E2" s="159"/>
      <c r="F2" s="159"/>
      <c r="G2" s="159"/>
    </row>
    <row r="3" spans="2:7" s="9" customFormat="1" ht="12.75" x14ac:dyDescent="0.2">
      <c r="B3" s="159"/>
      <c r="C3" s="159"/>
      <c r="D3" s="159"/>
      <c r="E3" s="159"/>
      <c r="F3" s="159"/>
      <c r="G3" s="159"/>
    </row>
    <row r="4" spans="2:7" s="9" customFormat="1" ht="15.75" x14ac:dyDescent="0.25">
      <c r="B4" s="26" t="s">
        <v>62</v>
      </c>
      <c r="C4" s="10"/>
      <c r="D4" s="10"/>
      <c r="E4" s="10"/>
      <c r="F4" s="10"/>
      <c r="G4" s="10"/>
    </row>
    <row r="5" spans="2:7" s="9" customFormat="1" ht="12.75" x14ac:dyDescent="0.2">
      <c r="B5" s="174" t="s">
        <v>12</v>
      </c>
      <c r="C5" s="159"/>
      <c r="D5" s="159"/>
      <c r="E5" s="159"/>
      <c r="F5" s="159"/>
      <c r="G5" s="159"/>
    </row>
    <row r="6" spans="2:7" ht="13.5" customHeight="1" x14ac:dyDescent="0.2">
      <c r="B6" s="173" t="s">
        <v>18</v>
      </c>
      <c r="C6" s="173"/>
      <c r="D6" s="173"/>
      <c r="E6" s="173"/>
      <c r="F6" s="173"/>
      <c r="G6" s="173"/>
    </row>
    <row r="7" spans="2:7" ht="12.75" x14ac:dyDescent="0.2">
      <c r="B7" s="175" t="s">
        <v>53</v>
      </c>
      <c r="C7" s="173"/>
      <c r="D7" s="173"/>
      <c r="E7" s="173"/>
      <c r="F7" s="173"/>
      <c r="G7" s="173"/>
    </row>
    <row r="8" spans="2:7" ht="13.5" customHeight="1" x14ac:dyDescent="0.2">
      <c r="B8" s="7"/>
      <c r="C8" s="171" t="s">
        <v>17</v>
      </c>
      <c r="D8" s="171"/>
      <c r="E8" s="171"/>
      <c r="F8" s="171"/>
      <c r="G8" s="171"/>
    </row>
    <row r="9" spans="2:7" ht="22.5" x14ac:dyDescent="0.2">
      <c r="B9" s="6" t="s">
        <v>15</v>
      </c>
      <c r="C9" s="25" t="s">
        <v>30</v>
      </c>
      <c r="D9" s="25" t="s">
        <v>31</v>
      </c>
      <c r="E9" s="25" t="s">
        <v>32</v>
      </c>
      <c r="F9" s="25" t="s">
        <v>33</v>
      </c>
      <c r="G9" s="25" t="s">
        <v>60</v>
      </c>
    </row>
    <row r="10" spans="2:7" x14ac:dyDescent="0.2">
      <c r="B10" s="92">
        <v>2000</v>
      </c>
      <c r="C10" s="90"/>
      <c r="D10" s="90"/>
      <c r="E10" s="90"/>
      <c r="F10" s="90"/>
      <c r="G10" s="90"/>
    </row>
    <row r="11" spans="2:7" ht="11.25" customHeight="1" x14ac:dyDescent="0.2">
      <c r="B11" s="92">
        <v>2001</v>
      </c>
      <c r="C11" s="90"/>
      <c r="D11" s="90"/>
      <c r="E11" s="90"/>
      <c r="F11" s="90"/>
      <c r="G11" s="90"/>
    </row>
    <row r="12" spans="2:7" x14ac:dyDescent="0.2">
      <c r="B12" s="92">
        <v>2002</v>
      </c>
      <c r="C12" s="90"/>
      <c r="D12" s="90"/>
      <c r="E12" s="90"/>
      <c r="F12" s="90"/>
      <c r="G12" s="90"/>
    </row>
    <row r="13" spans="2:7" x14ac:dyDescent="0.2">
      <c r="B13" s="92">
        <v>2003</v>
      </c>
      <c r="C13" s="90"/>
      <c r="D13" s="90"/>
      <c r="E13" s="90"/>
      <c r="F13" s="90"/>
      <c r="G13" s="90"/>
    </row>
    <row r="14" spans="2:7" x14ac:dyDescent="0.2">
      <c r="B14" s="92">
        <v>2004</v>
      </c>
      <c r="C14" s="90"/>
      <c r="D14" s="90"/>
      <c r="E14" s="90"/>
      <c r="F14" s="90"/>
      <c r="G14" s="90"/>
    </row>
    <row r="15" spans="2:7" x14ac:dyDescent="0.2">
      <c r="B15" s="92">
        <v>2005</v>
      </c>
      <c r="C15" s="90"/>
      <c r="D15" s="90"/>
      <c r="E15" s="90"/>
      <c r="F15" s="90"/>
      <c r="G15" s="90"/>
    </row>
    <row r="16" spans="2:7" x14ac:dyDescent="0.2">
      <c r="B16" s="92">
        <v>2006</v>
      </c>
      <c r="C16" s="90"/>
      <c r="D16" s="90"/>
      <c r="E16" s="90"/>
      <c r="F16" s="90"/>
      <c r="G16" s="90"/>
    </row>
    <row r="17" spans="1:18" x14ac:dyDescent="0.2">
      <c r="B17" s="92">
        <v>2007</v>
      </c>
      <c r="C17" s="90"/>
      <c r="D17" s="90"/>
      <c r="E17" s="90"/>
      <c r="F17" s="90"/>
      <c r="G17" s="90"/>
    </row>
    <row r="18" spans="1:18" ht="11.25" customHeight="1" x14ac:dyDescent="0.2">
      <c r="B18" s="92">
        <v>2008</v>
      </c>
      <c r="C18" s="90"/>
      <c r="D18" s="90"/>
      <c r="E18" s="90"/>
      <c r="F18" s="90"/>
      <c r="G18" s="90"/>
    </row>
    <row r="19" spans="1:18" x14ac:dyDescent="0.2">
      <c r="B19" s="92">
        <v>2009</v>
      </c>
      <c r="C19" s="90"/>
      <c r="D19" s="90"/>
      <c r="E19" s="90"/>
      <c r="F19" s="90"/>
      <c r="G19" s="90"/>
    </row>
    <row r="20" spans="1:18" x14ac:dyDescent="0.2">
      <c r="B20" s="92">
        <v>2010</v>
      </c>
      <c r="C20" s="90"/>
      <c r="D20" s="90"/>
      <c r="E20" s="90"/>
      <c r="F20" s="90"/>
      <c r="G20" s="90"/>
    </row>
    <row r="21" spans="1:18" x14ac:dyDescent="0.2">
      <c r="B21" s="92">
        <v>2011</v>
      </c>
      <c r="C21" s="90"/>
      <c r="D21" s="90"/>
      <c r="E21" s="90"/>
      <c r="F21" s="90"/>
      <c r="G21" s="90"/>
    </row>
    <row r="22" spans="1:18" x14ac:dyDescent="0.2">
      <c r="B22" s="92">
        <v>2012</v>
      </c>
      <c r="C22" s="90"/>
      <c r="D22" s="90"/>
      <c r="E22" s="90"/>
      <c r="F22" s="90"/>
      <c r="G22" s="90"/>
    </row>
    <row r="23" spans="1:18" x14ac:dyDescent="0.2">
      <c r="B23" s="92">
        <v>2013</v>
      </c>
      <c r="C23" s="90"/>
      <c r="D23" s="90"/>
      <c r="E23" s="90"/>
      <c r="F23" s="90"/>
      <c r="G23" s="90"/>
    </row>
    <row r="24" spans="1:18" x14ac:dyDescent="0.2">
      <c r="B24" s="92">
        <v>2014</v>
      </c>
      <c r="C24" s="90"/>
      <c r="D24" s="90"/>
      <c r="E24" s="90"/>
      <c r="F24" s="90"/>
      <c r="G24" s="90"/>
    </row>
    <row r="25" spans="1:18" x14ac:dyDescent="0.2">
      <c r="A25" s="103"/>
      <c r="B25" s="122">
        <f>"2015"+0</f>
        <v>2015</v>
      </c>
      <c r="C25" s="130"/>
      <c r="D25" s="130"/>
      <c r="E25" s="130"/>
      <c r="F25" s="130"/>
      <c r="G25" s="130"/>
    </row>
    <row r="26" spans="1:18" x14ac:dyDescent="0.2">
      <c r="A26" s="103"/>
      <c r="B26" s="122">
        <v>2016</v>
      </c>
      <c r="C26" s="130"/>
      <c r="D26" s="130"/>
      <c r="E26" s="130"/>
      <c r="F26" s="130"/>
      <c r="G26" s="130"/>
    </row>
    <row r="27" spans="1:18" x14ac:dyDescent="0.2">
      <c r="A27" s="103"/>
      <c r="B27" s="122">
        <v>2017</v>
      </c>
      <c r="C27" s="130"/>
      <c r="D27" s="130"/>
      <c r="E27" s="130"/>
      <c r="F27" s="130"/>
      <c r="G27" s="130"/>
    </row>
    <row r="28" spans="1:18" x14ac:dyDescent="0.2">
      <c r="A28" s="103"/>
      <c r="B28" s="123">
        <v>2018</v>
      </c>
      <c r="C28" s="111">
        <v>19293.887114193109</v>
      </c>
      <c r="D28" s="111">
        <v>19852.903189912209</v>
      </c>
      <c r="E28" s="111">
        <v>20151.171540407609</v>
      </c>
      <c r="F28" s="111">
        <v>20400.679269520209</v>
      </c>
      <c r="G28" s="98" t="s">
        <v>139</v>
      </c>
      <c r="H28" s="1"/>
      <c r="I28" s="1"/>
      <c r="J28" s="1"/>
      <c r="K28" s="1"/>
      <c r="L28" s="1"/>
      <c r="M28" s="1"/>
      <c r="N28" s="1"/>
      <c r="O28" s="1"/>
      <c r="P28" s="1"/>
      <c r="Q28" s="1"/>
      <c r="R28" s="1"/>
    </row>
    <row r="29" spans="1:18" x14ac:dyDescent="0.2">
      <c r="A29" s="103"/>
      <c r="B29" s="7">
        <v>2019</v>
      </c>
      <c r="C29" s="111">
        <v>19208.274636260569</v>
      </c>
      <c r="D29" s="111">
        <v>19775.729085004066</v>
      </c>
      <c r="E29" s="111">
        <v>20078.554448346269</v>
      </c>
      <c r="F29" s="111">
        <v>20331.902923035468</v>
      </c>
      <c r="G29" s="98" t="s">
        <v>139</v>
      </c>
      <c r="H29" s="1"/>
      <c r="I29" s="1"/>
      <c r="J29" s="1"/>
      <c r="K29" s="1"/>
      <c r="L29" s="1"/>
      <c r="M29" s="1"/>
      <c r="N29" s="1"/>
      <c r="O29" s="1"/>
      <c r="P29" s="1"/>
      <c r="Q29" s="1"/>
      <c r="R29" s="1"/>
    </row>
    <row r="30" spans="1:18" x14ac:dyDescent="0.2">
      <c r="A30" s="103"/>
      <c r="B30" s="2">
        <v>2020</v>
      </c>
      <c r="C30" s="111">
        <v>19152.254413599901</v>
      </c>
      <c r="D30" s="111">
        <v>19728.075449501299</v>
      </c>
      <c r="E30" s="111">
        <v>20035.421147910401</v>
      </c>
      <c r="F30" s="111">
        <v>20292.580543306201</v>
      </c>
      <c r="G30" s="98" t="s">
        <v>139</v>
      </c>
      <c r="H30" s="1"/>
      <c r="I30" s="1"/>
      <c r="J30" s="1"/>
      <c r="K30" s="1"/>
      <c r="L30" s="1"/>
      <c r="M30" s="1"/>
      <c r="N30" s="1"/>
      <c r="O30" s="1"/>
      <c r="P30" s="1"/>
      <c r="Q30" s="1"/>
      <c r="R30" s="1"/>
    </row>
    <row r="31" spans="1:18" x14ac:dyDescent="0.2">
      <c r="A31" s="103"/>
      <c r="B31" s="7">
        <v>2021</v>
      </c>
      <c r="C31" s="111">
        <v>19094.439521649674</v>
      </c>
      <c r="D31" s="111">
        <v>19678.760009198777</v>
      </c>
      <c r="E31" s="111">
        <v>19990.698592835477</v>
      </c>
      <c r="F31" s="111">
        <v>20251.730475483175</v>
      </c>
      <c r="G31" s="98" t="s">
        <v>139</v>
      </c>
    </row>
    <row r="32" spans="1:18" x14ac:dyDescent="0.2">
      <c r="A32" s="103"/>
      <c r="B32" s="2">
        <v>2022</v>
      </c>
      <c r="C32" s="111">
        <v>19037.94553906221</v>
      </c>
      <c r="D32" s="111">
        <v>19630.980676521511</v>
      </c>
      <c r="E32" s="111">
        <v>19947.628702206312</v>
      </c>
      <c r="F32" s="111">
        <v>20212.631489297011</v>
      </c>
      <c r="G32" s="98" t="s">
        <v>139</v>
      </c>
      <c r="H32" s="1"/>
      <c r="I32" s="1"/>
      <c r="J32" s="1"/>
      <c r="K32" s="1"/>
      <c r="L32" s="1"/>
      <c r="M32" s="1"/>
      <c r="N32" s="1"/>
      <c r="O32" s="1"/>
      <c r="P32" s="1"/>
      <c r="Q32" s="1"/>
      <c r="R32" s="1"/>
    </row>
    <row r="33" spans="1:18" x14ac:dyDescent="0.2">
      <c r="A33" s="103"/>
      <c r="B33" s="7">
        <v>2023</v>
      </c>
      <c r="C33" s="111">
        <v>18968.611332167344</v>
      </c>
      <c r="D33" s="111">
        <v>19570.506981798342</v>
      </c>
      <c r="E33" s="111">
        <v>19891.944024249442</v>
      </c>
      <c r="F33" s="111">
        <v>20160.985226717243</v>
      </c>
      <c r="G33" s="98" t="s">
        <v>139</v>
      </c>
    </row>
    <row r="34" spans="1:18" x14ac:dyDescent="0.2">
      <c r="A34" s="103"/>
      <c r="B34" s="2">
        <v>2024</v>
      </c>
      <c r="C34" s="111">
        <v>18889.697479190479</v>
      </c>
      <c r="D34" s="111">
        <v>19500.413770894582</v>
      </c>
      <c r="E34" s="111">
        <v>19826.620255126782</v>
      </c>
      <c r="F34" s="111">
        <v>20099.684395260581</v>
      </c>
      <c r="G34" s="98" t="s">
        <v>139</v>
      </c>
      <c r="H34" s="1"/>
      <c r="I34" s="1"/>
      <c r="J34" s="1"/>
      <c r="K34" s="1"/>
      <c r="L34" s="1"/>
      <c r="M34" s="1"/>
      <c r="N34" s="1"/>
      <c r="O34" s="1"/>
      <c r="P34" s="1"/>
      <c r="Q34" s="1"/>
      <c r="R34" s="1"/>
    </row>
    <row r="35" spans="1:18" x14ac:dyDescent="0.2">
      <c r="A35" s="103"/>
      <c r="B35" s="7">
        <v>2025</v>
      </c>
      <c r="C35" s="111">
        <v>18810.235772167202</v>
      </c>
      <c r="D35" s="111">
        <v>19429.717059094801</v>
      </c>
      <c r="E35" s="111">
        <v>19760.664966447101</v>
      </c>
      <c r="F35" s="111">
        <v>20037.729491350899</v>
      </c>
      <c r="G35" s="98" t="s">
        <v>139</v>
      </c>
      <c r="H35" s="1"/>
      <c r="I35" s="1"/>
      <c r="J35" s="1"/>
      <c r="K35" s="1"/>
      <c r="L35" s="1"/>
      <c r="M35" s="1"/>
      <c r="N35" s="1"/>
      <c r="O35" s="1"/>
      <c r="P35" s="1"/>
      <c r="Q35" s="1"/>
      <c r="R35" s="1"/>
    </row>
    <row r="36" spans="1:18" s="1" customFormat="1" x14ac:dyDescent="0.2">
      <c r="A36" s="103"/>
      <c r="B36" s="2">
        <v>2026</v>
      </c>
      <c r="C36" s="107">
        <v>18732.181464633857</v>
      </c>
      <c r="D36" s="107">
        <v>19360.390678408057</v>
      </c>
      <c r="E36" s="107">
        <v>19696.061901579855</v>
      </c>
      <c r="F36" s="107">
        <v>19977.112553278956</v>
      </c>
      <c r="G36" s="99" t="s">
        <v>139</v>
      </c>
      <c r="J36"/>
    </row>
    <row r="39" spans="1:18" x14ac:dyDescent="0.2">
      <c r="B39" s="119"/>
      <c r="C39" s="70" t="s">
        <v>140</v>
      </c>
    </row>
  </sheetData>
  <customSheetViews>
    <customSheetView guid="{DC437496-B10F-474B-8F6E-F19B4DA7C026}" scale="75" showPageBreaks="1" showGridLines="0" fitToPage="1" printArea="1">
      <selection activeCell="F54" sqref="F54"/>
      <pageMargins left="0.75" right="0.75" top="1" bottom="1" header="0.5" footer="0.5"/>
      <pageSetup orientation="landscape" r:id="rId1"/>
      <headerFooter alignWithMargins="0">
        <oddFooter>&amp;R&amp;A</oddFooter>
      </headerFooter>
    </customSheetView>
    <customSheetView guid="{C3E70234-FA18-40E7-B25F-218A5F7D2EA2}" scale="75" showGridLines="0" fitToPage="1">
      <selection activeCell="F54" sqref="F54"/>
      <pageMargins left="0.75" right="0.75" top="1" bottom="1" header="0.5" footer="0.5"/>
      <pageSetup orientation="landscape" r:id="rId2"/>
      <headerFooter alignWithMargins="0">
        <oddFooter>&amp;R&amp;A</oddFooter>
      </headerFooter>
    </customSheetView>
  </customSheetViews>
  <mergeCells count="7">
    <mergeCell ref="C8:G8"/>
    <mergeCell ref="B1:G1"/>
    <mergeCell ref="B6:G6"/>
    <mergeCell ref="B2:G2"/>
    <mergeCell ref="B3:G3"/>
    <mergeCell ref="B5:G5"/>
    <mergeCell ref="B7:G7"/>
  </mergeCells>
  <phoneticPr fontId="0" type="noConversion"/>
  <printOptions horizontalCentered="1" gridLinesSet="0"/>
  <pageMargins left="0.75" right="0.75" top="1" bottom="1" header="0.5" footer="0.5"/>
  <pageSetup orientation="landscape" r:id="rId3"/>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Pacific Gas &amp; Electric Company</Received_x0020_From>
    <Docket_x0020_Number xmlns="8eef3743-c7b3-4cbe-8837-b6e805be353c">15-IEPR-03</Docket_x0020_Number>
    <TaxCatchAll xmlns="8eef3743-c7b3-4cbe-8837-b6e805be353c">
      <Value>18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Public Agency</TermName>
          <TermId xmlns="http://schemas.microsoft.com/office/infopath/2007/PartnerControls">5e9efa52-72c2-4b4c-ad77-d864509888ed</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http://efilingspinternal/_layouts/DocIdRedir.aspx?ID=Z5JXHV6S7NA6-3-71927</Url>
      <Description>Z5JXHV6S7NA6-3-71927</Description>
    </_dlc_DocIdUrl>
    <_dlc_DocId xmlns="8eef3743-c7b3-4cbe-8837-b6e805be353c">Z5JXHV6S7NA6-3-71927</_dlc_DocId>
  </documentManagement>
</p:properties>
</file>

<file path=customXml/itemProps1.xml><?xml version="1.0" encoding="utf-8"?>
<ds:datastoreItem xmlns:ds="http://schemas.openxmlformats.org/officeDocument/2006/customXml" ds:itemID="{5245FAD4-6827-4ACF-A79B-7598826F90AD}"/>
</file>

<file path=customXml/itemProps2.xml><?xml version="1.0" encoding="utf-8"?>
<ds:datastoreItem xmlns:ds="http://schemas.openxmlformats.org/officeDocument/2006/customXml" ds:itemID="{FC7DB293-DBA1-405D-BF93-B35B52E0A293}"/>
</file>

<file path=customXml/itemProps3.xml><?xml version="1.0" encoding="utf-8"?>
<ds:datastoreItem xmlns:ds="http://schemas.openxmlformats.org/officeDocument/2006/customXml" ds:itemID="{1BF2B302-F194-487F-988E-5448BC2BAAA5}"/>
</file>

<file path=customXml/itemProps4.xml><?xml version="1.0" encoding="utf-8"?>
<ds:datastoreItem xmlns:ds="http://schemas.openxmlformats.org/officeDocument/2006/customXml" ds:itemID="{21088F3B-8078-453C-A02D-EB398F311153}"/>
</file>

<file path=customXml/itemProps5.xml><?xml version="1.0" encoding="utf-8"?>
<ds:datastoreItem xmlns:ds="http://schemas.openxmlformats.org/officeDocument/2006/customXml" ds:itemID="{BEFCCDAA-72A3-4361-A15B-251F46F651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cover</vt:lpstr>
      <vt:lpstr>FormList&amp;FilerInfo</vt:lpstr>
      <vt:lpstr>Form 1.1a</vt:lpstr>
      <vt:lpstr>Form 1.1b</vt:lpstr>
      <vt:lpstr>Form 1.2</vt:lpstr>
      <vt:lpstr>Form 1.3</vt:lpstr>
      <vt:lpstr>Form 1.4</vt:lpstr>
      <vt:lpstr>Form 1.5</vt:lpstr>
      <vt:lpstr>CoName</vt:lpstr>
      <vt:lpstr>filedate</vt:lpstr>
      <vt:lpstr>cover!Print_Area</vt:lpstr>
      <vt:lpstr>'Form 1.1a'!Print_Area</vt:lpstr>
      <vt:lpstr>'Form 1.1b'!Print_Area</vt:lpstr>
      <vt:lpstr>'Form 1.2'!Print_Area</vt:lpstr>
      <vt:lpstr>'Form 1.3'!Print_Area</vt:lpstr>
      <vt:lpstr>'Form 1.4'!Print_Area</vt:lpstr>
      <vt:lpstr>'Form 1.5'!Print_Area</vt:lpstr>
      <vt:lpstr>'FormList&amp;FilerInfo'!Print_Area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Pacific Gas and Electric Company's Form 1.4</dc:title>
  <dc:creator>Richard Rohrer</dc:creator>
  <cp:lastModifiedBy>Uy, Joseph-Ryan</cp:lastModifiedBy>
  <cp:lastPrinted>2015-04-10T16:47:34Z</cp:lastPrinted>
  <dcterms:created xsi:type="dcterms:W3CDTF">2004-04-26T18:12:37Z</dcterms:created>
  <dcterms:modified xsi:type="dcterms:W3CDTF">2015-04-10T21:03:52Z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47bb2eaa-b835-4b95-8e2e-5695ee82bba7</vt:lpwstr>
  </property>
  <property fmtid="{D5CDD505-2E9C-101B-9397-08002B2CF9AE}" pid="4" name="_dlc_DocIdUrl">
    <vt:lpwstr>http://efilingsppublic/_layouts/DocIdRedir.aspx?ID=Z5JXHV6S7NA6-3-70971, Z5JXHV6S7NA6-3-70971</vt:lpwstr>
  </property>
  <property fmtid="{D5CDD505-2E9C-101B-9397-08002B2CF9AE}" pid="5" name="_CopySource">
    <vt:lpwstr>http://efilingspinternal/PendingDocuments/15-IEPR-03/20150420T154633_Pacific_Gas_and_Electric_Company's_Form_14.xlsx</vt:lpwstr>
  </property>
  <property fmtid="{D5CDD505-2E9C-101B-9397-08002B2CF9AE}" pid="6" name="Submission Type">
    <vt:lpwstr>6;#Document|6786e4f6-aafd-416d-a977-1b2d5f456edf</vt:lpwstr>
  </property>
  <property fmtid="{D5CDD505-2E9C-101B-9397-08002B2CF9AE}" pid="7" name="Submitter Role">
    <vt:lpwstr>18;#Public Agency|5e9efa52-72c2-4b4c-ad77-d864509888ed</vt:lpwstr>
  </property>
  <property fmtid="{D5CDD505-2E9C-101B-9397-08002B2CF9AE}" pid="8" name="Subject Areas">
    <vt:lpwstr/>
  </property>
  <property fmtid="{D5CDD505-2E9C-101B-9397-08002B2CF9AE}" pid="9" name="Order">
    <vt:r8>378800</vt:r8>
  </property>
  <property fmtid="{D5CDD505-2E9C-101B-9397-08002B2CF9AE}" pid="10" name="Document Type">
    <vt:lpwstr>3;#Document|f3c81208-9d0f-49cc-afc5-e227f36ec0e7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