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14370"/>
  </bookViews>
  <sheets>
    <sheet name="IEPR 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P">#REF!</definedName>
    <definedName name="\Q">#REF!</definedName>
    <definedName name="__123Graph_A" hidden="1">'[1]C&amp;E Report'!$IO$1:$IO$4</definedName>
    <definedName name="__123Graph_B" hidden="1">'[1]C&amp;E Report'!$IP$1:$IP$4</definedName>
    <definedName name="__123Graph_X" hidden="1">'[1]C&amp;E Report'!$IO$1:$IO$4</definedName>
    <definedName name="__FAM11">'[2]Demo Forecast October 2006'!#REF!</definedName>
    <definedName name="__FAM12">'[2]Demo Forecast October 2006'!#REF!</definedName>
    <definedName name="__fy20">'[3]LA&amp;Owens'!$A$1:$N$63</definedName>
    <definedName name="__fy2003">'[4]LA&amp;Owens'!$A$1:$N$63</definedName>
    <definedName name="__FY2004">'[3]LA&amp;Owens'!$A$83</definedName>
    <definedName name="__fy204">'[3]LA&amp;Owens'!$A$86</definedName>
    <definedName name="__PG1">#REF!</definedName>
    <definedName name="__PG2">#REF!</definedName>
    <definedName name="__sep07">'[5]STUDY PARAMETERS'!#REF!</definedName>
    <definedName name="__TOT12">'[2]Demo Forecast October 2006'!#REF!</definedName>
    <definedName name="__YR01">#REF!</definedName>
    <definedName name="__YR02">#REF!</definedName>
    <definedName name="__YR03">#REF!</definedName>
    <definedName name="__YR04">#REF!</definedName>
    <definedName name="__YR05">#REF!</definedName>
    <definedName name="__YR06">#REF!</definedName>
    <definedName name="__YR07">#REF!</definedName>
    <definedName name="__YR08">#REF!</definedName>
    <definedName name="_1988">'[2]Demo Forecast October 2006'!#REF!</definedName>
    <definedName name="_FAM11">'[2]Demo Forecast October 2006'!#REF!</definedName>
    <definedName name="_FAM12">'[2]Demo Forecast October 2006'!#REF!</definedName>
    <definedName name="_fy20">'[3]LA&amp;Owens'!$A$1:$N$63</definedName>
    <definedName name="_fy2003">'[4]LA&amp;Owens'!$A$1:$N$63</definedName>
    <definedName name="_FY2004">'[3]LA&amp;Owens'!$A$83</definedName>
    <definedName name="_fy204">'[3]LA&amp;Owens'!$A$86</definedName>
    <definedName name="_Order1" hidden="1">255</definedName>
    <definedName name="_Order2" hidden="1">255</definedName>
    <definedName name="_PG1">#REF!</definedName>
    <definedName name="_PG2">#REF!</definedName>
    <definedName name="_sep07">'[5]STUDY PARAMETERS'!#REF!</definedName>
    <definedName name="_TOT12">'[2]Demo Forecast October 2006'!#REF!</definedName>
    <definedName name="_YR01">#REF!</definedName>
    <definedName name="_YR02">#REF!</definedName>
    <definedName name="_YR03">#REF!</definedName>
    <definedName name="_YR04">#REF!</definedName>
    <definedName name="_YR05">#REF!</definedName>
    <definedName name="_YR06">#REF!</definedName>
    <definedName name="_YR07">#REF!</definedName>
    <definedName name="_YR08">#REF!</definedName>
    <definedName name="ACCT">#REF!</definedName>
    <definedName name="B_Res_67_Tier1">#REF!</definedName>
    <definedName name="B_Res_67_Tier2">#REF!</definedName>
    <definedName name="BEG._YEAR">#REF!</definedName>
    <definedName name="CITY">#REF!</definedName>
    <definedName name="ComName">'[6]FormList&amp;FilerInfo'!$B$2</definedName>
    <definedName name="CoName">'[7]FormList&amp;FilerInfo'!$B$2</definedName>
    <definedName name="COUNTY">'[2]Demo Forecast October 2006'!#REF!</definedName>
    <definedName name="DATE_">#REF!</definedName>
    <definedName name="DL">#REF!</definedName>
    <definedName name="DWEL">'[2]Demo Forecast October 2006'!#REF!</definedName>
    <definedName name="ECA">'[8]Sch 5 - C&amp;E Summary'!$A$1:$N$65</definedName>
    <definedName name="FAM">#REF!</definedName>
    <definedName name="fi_corg_ce_cost">#REF!</definedName>
    <definedName name="fi_corg_ce_functional">#REF!</definedName>
    <definedName name="fi_corg_ce_organizational">#REF!</definedName>
    <definedName name="fi_corg_ce_period">#REF!</definedName>
    <definedName name="fi_corg_ce_responsible">#REF!</definedName>
    <definedName name="fi_corg_cem_cost">#REF!</definedName>
    <definedName name="fi_corg_cem_functional">#REF!</definedName>
    <definedName name="fi_corg_cem_organizational">#REF!</definedName>
    <definedName name="fund_resorg_fi_cost">#REF!</definedName>
    <definedName name="fund_resorg_fi_functional">#REF!</definedName>
    <definedName name="fund_resorg_fi_fund">#REF!</definedName>
    <definedName name="fund_resorg_fi_organizational">#REF!</definedName>
    <definedName name="fund_resorg_fi_period">#REF!</definedName>
    <definedName name="fund_resorg_fi_resonsible">#REF!</definedName>
    <definedName name="fund_resorg_fi_responsible">#REF!</definedName>
    <definedName name="fund_resorg_responsible">#REF!</definedName>
    <definedName name="GL">#REF!</definedName>
    <definedName name="HHPOP">#REF!</definedName>
    <definedName name="LAPOP">#REF!</definedName>
    <definedName name="o">'[9]L.A. &amp; Owens Valley'!$A$85</definedName>
    <definedName name="PAGE1">#REF!</definedName>
    <definedName name="period">#REF!</definedName>
    <definedName name="POP">#REF!</definedName>
    <definedName name="PPH">#REF!</definedName>
    <definedName name="_xlnm.Print_Area" localSheetId="0">'IEPR 2.2'!$B$1:$J$37</definedName>
    <definedName name="PROD_OLD">#REF!</definedName>
    <definedName name="PROD_OLD_2">#REF!</definedName>
    <definedName name="rate_ctc">"Edit Box 5"</definedName>
    <definedName name="Res_high_1">'[10]Study Parameters'!#REF!</definedName>
    <definedName name="Res_high_2">'[10]Study Parameters'!#REF!</definedName>
    <definedName name="Res_low_1">'[10]Study Parameters'!#REF!</definedName>
    <definedName name="Res_low_2">'[10]Study Parameters'!#REF!</definedName>
    <definedName name="RESCUS">#REF!</definedName>
    <definedName name="REV_NAME">#REF!</definedName>
    <definedName name="s">'[11]Sch 5 - C&amp;E Summary'!$A$82</definedName>
    <definedName name="TEMP">'[2]Demo Forecast October 2006'!#REF!</definedName>
    <definedName name="Testbill">0.1</definedName>
    <definedName name="TOT">#REF!</definedName>
    <definedName name="TOTUNITS">#REF!</definedName>
    <definedName name="UNIT88">#REF!</definedName>
    <definedName name="UNITS">#REF!</definedName>
    <definedName name="YR00">#REF!</definedName>
  </definedNames>
  <calcPr calcId="145621"/>
</workbook>
</file>

<file path=xl/calcChain.xml><?xml version="1.0" encoding="utf-8"?>
<calcChain xmlns="http://schemas.openxmlformats.org/spreadsheetml/2006/main">
  <c r="J25" i="1" l="1"/>
  <c r="I25" i="1"/>
  <c r="F25" i="1"/>
  <c r="E25" i="1"/>
  <c r="H25" i="1"/>
  <c r="D25" i="1"/>
  <c r="C25" i="1"/>
  <c r="J24" i="1"/>
  <c r="I24" i="1"/>
  <c r="H24" i="1"/>
  <c r="F24" i="1"/>
  <c r="E24" i="1"/>
  <c r="D24" i="1"/>
  <c r="C24" i="1"/>
  <c r="G24" i="1" s="1"/>
  <c r="J23" i="1"/>
  <c r="I23" i="1"/>
  <c r="H23" i="1"/>
  <c r="G23" i="1"/>
  <c r="F23" i="1"/>
  <c r="E23" i="1"/>
  <c r="D23" i="1"/>
  <c r="J22" i="1"/>
  <c r="I22" i="1"/>
  <c r="H22" i="1"/>
  <c r="F22" i="1"/>
  <c r="E22" i="1"/>
  <c r="D22" i="1"/>
  <c r="C22" i="1"/>
  <c r="G22" i="1" s="1"/>
  <c r="J21" i="1"/>
  <c r="I21" i="1"/>
  <c r="H21" i="1"/>
  <c r="F21" i="1"/>
  <c r="E21" i="1"/>
  <c r="D21" i="1"/>
  <c r="C21" i="1"/>
  <c r="G21" i="1" s="1"/>
  <c r="J20" i="1"/>
  <c r="I20" i="1"/>
  <c r="H20" i="1"/>
  <c r="F20" i="1"/>
  <c r="E20" i="1"/>
  <c r="D20" i="1"/>
  <c r="C20" i="1"/>
  <c r="G20" i="1" s="1"/>
  <c r="J19" i="1"/>
  <c r="J44" i="1" s="1"/>
  <c r="I19" i="1"/>
  <c r="H19" i="1"/>
  <c r="F19" i="1"/>
  <c r="E19" i="1"/>
  <c r="D19" i="1"/>
  <c r="C19" i="1"/>
  <c r="G19" i="1" s="1"/>
  <c r="J18" i="1"/>
  <c r="I18" i="1"/>
  <c r="H18" i="1"/>
  <c r="F18" i="1"/>
  <c r="E18" i="1"/>
  <c r="D18" i="1"/>
  <c r="C18" i="1"/>
  <c r="G18" i="1" s="1"/>
  <c r="J17" i="1"/>
  <c r="I17" i="1"/>
  <c r="H17" i="1"/>
  <c r="F17" i="1"/>
  <c r="E17" i="1"/>
  <c r="D17" i="1"/>
  <c r="C17" i="1"/>
  <c r="G17" i="1" s="1"/>
  <c r="J16" i="1"/>
  <c r="I16" i="1"/>
  <c r="H16" i="1"/>
  <c r="F16" i="1"/>
  <c r="E16" i="1"/>
  <c r="D16" i="1"/>
  <c r="C16" i="1"/>
  <c r="G16" i="1" s="1"/>
  <c r="J15" i="1"/>
  <c r="I15" i="1"/>
  <c r="H15" i="1"/>
  <c r="F15" i="1"/>
  <c r="E15" i="1"/>
  <c r="D15" i="1"/>
  <c r="C15" i="1"/>
  <c r="G15" i="1" s="1"/>
  <c r="J14" i="1"/>
  <c r="I14" i="1"/>
  <c r="H14" i="1"/>
  <c r="F14" i="1"/>
  <c r="E14" i="1"/>
  <c r="D14" i="1"/>
  <c r="C14" i="1"/>
  <c r="G14" i="1" s="1"/>
  <c r="J13" i="1"/>
  <c r="I13" i="1"/>
  <c r="H13" i="1"/>
  <c r="F13" i="1"/>
  <c r="E13" i="1"/>
  <c r="D13" i="1"/>
  <c r="C13" i="1"/>
  <c r="G13" i="1" s="1"/>
  <c r="J12" i="1"/>
  <c r="I12" i="1"/>
  <c r="H12" i="1"/>
  <c r="F12" i="1"/>
  <c r="E12" i="1"/>
  <c r="D12" i="1"/>
  <c r="C12" i="1"/>
  <c r="G12" i="1" s="1"/>
  <c r="J11" i="1"/>
  <c r="I11" i="1"/>
  <c r="H11" i="1"/>
  <c r="F11" i="1"/>
  <c r="E11" i="1"/>
  <c r="D11" i="1"/>
  <c r="C11" i="1"/>
  <c r="G11" i="1" s="1"/>
  <c r="J10" i="1"/>
  <c r="J41" i="1" s="1"/>
  <c r="I10" i="1"/>
  <c r="I41" i="1" s="1"/>
  <c r="H10" i="1"/>
  <c r="H41" i="1" s="1"/>
  <c r="F10" i="1"/>
  <c r="F41" i="1" s="1"/>
  <c r="E10" i="1"/>
  <c r="E41" i="1" s="1"/>
  <c r="D10" i="1"/>
  <c r="D41" i="1" s="1"/>
  <c r="C10" i="1"/>
  <c r="G10" i="1" s="1"/>
  <c r="G42" i="1" l="1"/>
  <c r="G41" i="1"/>
  <c r="J26" i="1"/>
  <c r="G25" i="1"/>
  <c r="C26" i="1"/>
  <c r="C41" i="1"/>
  <c r="C42" i="1"/>
  <c r="D42" i="1"/>
  <c r="H42" i="1"/>
  <c r="E42" i="1"/>
  <c r="I42" i="1"/>
  <c r="F42" i="1"/>
  <c r="J42" i="1"/>
  <c r="H26" i="1" l="1"/>
  <c r="D26" i="1"/>
  <c r="C27" i="1"/>
  <c r="G26" i="1"/>
  <c r="E26" i="1"/>
  <c r="F26" i="1"/>
  <c r="I26" i="1"/>
  <c r="H27" i="1" l="1"/>
  <c r="D27" i="1"/>
  <c r="C28" i="1"/>
  <c r="G27" i="1"/>
  <c r="I27" i="1"/>
  <c r="F27" i="1"/>
  <c r="J27" i="1"/>
  <c r="E27" i="1"/>
  <c r="H28" i="1" l="1"/>
  <c r="D28" i="1"/>
  <c r="C29" i="1"/>
  <c r="G28" i="1"/>
  <c r="E28" i="1"/>
  <c r="I28" i="1"/>
  <c r="F28" i="1"/>
  <c r="J28" i="1"/>
  <c r="H29" i="1" l="1"/>
  <c r="D29" i="1"/>
  <c r="C30" i="1"/>
  <c r="G29" i="1"/>
  <c r="F29" i="1"/>
  <c r="I29" i="1"/>
  <c r="J29" i="1"/>
  <c r="E29" i="1"/>
  <c r="H30" i="1" l="1"/>
  <c r="D30" i="1"/>
  <c r="C31" i="1"/>
  <c r="G30" i="1"/>
  <c r="E30" i="1"/>
  <c r="I30" i="1"/>
  <c r="F30" i="1"/>
  <c r="J30" i="1"/>
  <c r="I31" i="1" l="1"/>
  <c r="H31" i="1"/>
  <c r="D31" i="1"/>
  <c r="C32" i="1"/>
  <c r="G31" i="1"/>
  <c r="F31" i="1"/>
  <c r="J31" i="1"/>
  <c r="E31" i="1"/>
  <c r="I32" i="1" l="1"/>
  <c r="H32" i="1"/>
  <c r="D32" i="1"/>
  <c r="C33" i="1"/>
  <c r="G32" i="1"/>
  <c r="C43" i="1"/>
  <c r="C44" i="1"/>
  <c r="F32" i="1"/>
  <c r="E32" i="1"/>
  <c r="J32" i="1"/>
  <c r="J43" i="1" s="1"/>
  <c r="E44" i="1" l="1"/>
  <c r="E43" i="1"/>
  <c r="I43" i="1"/>
  <c r="I44" i="1"/>
  <c r="F43" i="1"/>
  <c r="F44" i="1"/>
  <c r="I33" i="1"/>
  <c r="E33" i="1"/>
  <c r="H33" i="1"/>
  <c r="D33" i="1"/>
  <c r="C34" i="1"/>
  <c r="G33" i="1"/>
  <c r="F33" i="1"/>
  <c r="J33" i="1"/>
  <c r="G44" i="1"/>
  <c r="G43" i="1"/>
  <c r="D44" i="1"/>
  <c r="D43" i="1"/>
  <c r="H43" i="1"/>
  <c r="H44" i="1"/>
  <c r="I34" i="1" l="1"/>
  <c r="E34" i="1"/>
  <c r="H34" i="1"/>
  <c r="D34" i="1"/>
  <c r="G34" i="1"/>
  <c r="F34" i="1"/>
  <c r="J34" i="1"/>
</calcChain>
</file>

<file path=xl/sharedStrings.xml><?xml version="1.0" encoding="utf-8"?>
<sst xmlns="http://schemas.openxmlformats.org/spreadsheetml/2006/main" count="31" uniqueCount="22">
  <si>
    <t>FORM 2.2</t>
  </si>
  <si>
    <t>Los Angeles Department of Water and Power</t>
  </si>
  <si>
    <t>ELECTRICITY RATE FORECAST</t>
  </si>
  <si>
    <t>(Nominal Rates)</t>
  </si>
  <si>
    <t>(2013 cents/kWh)</t>
  </si>
  <si>
    <t>(Modify categories below to be consistent with sectors or classes reported on Form 1.1)</t>
  </si>
  <si>
    <t>YEAR</t>
  </si>
  <si>
    <t>DEFLATOR SERIES USED (define)</t>
  </si>
  <si>
    <t>Residential</t>
  </si>
  <si>
    <t>Commercial</t>
  </si>
  <si>
    <t>Industrial</t>
  </si>
  <si>
    <t>Intra-Departmental  (or Water Pumping)</t>
  </si>
  <si>
    <t>Street Lighting</t>
  </si>
  <si>
    <t>Owens Valley</t>
  </si>
  <si>
    <t>EV</t>
  </si>
  <si>
    <t>Average</t>
  </si>
  <si>
    <t>Confidentiality requests have previously been granted for this data</t>
  </si>
  <si>
    <t>AVERAGE ANNUAL GROWTH RATE (%)</t>
  </si>
  <si>
    <t>2000-2009</t>
  </si>
  <si>
    <t>2009-2015</t>
  </si>
  <si>
    <t>2015-2022</t>
  </si>
  <si>
    <t>2009-2022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</si>
</sst>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9" formatCode="m\-d\-yy"/>
    <numFmt numFmtId="170" formatCode="&quot;$&quot;#,##0\ ;\(&quot;$&quot;#,##0\)"/>
    <numFmt numFmtId="171" formatCode="m/d"/>
    <numFmt numFmtId="172" formatCode="_([$€-2]* #,##0.00_);_([$€-2]* \(#,##0.00\);_([$€-2]* &quot;-&quot;??_)"/>
    <numFmt numFmtId="173" formatCode="#,##0.00&quot; $&quot;;\-#,##0.00&quot; $&quot;"/>
    <numFmt numFmtId="174" formatCode="0.0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MS Sans Serif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4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9" fontId="5" fillId="6" borderId="6">
      <alignment horizontal="center" vertical="center"/>
    </xf>
    <xf numFmtId="43" fontId="11" fillId="4" borderId="0" applyNumberFormat="0" applyFill="0" applyBorder="0" applyAlignment="0" applyProtection="0">
      <protection hidden="1"/>
    </xf>
    <xf numFmtId="43" fontId="2" fillId="4" borderId="0" applyNumberFormat="0" applyFill="0" applyBorder="0" applyAlignment="0" applyProtection="0">
      <protection hidden="1"/>
    </xf>
    <xf numFmtId="43" fontId="10" fillId="4" borderId="0" applyNumberFormat="0" applyFill="0" applyBorder="0" applyAlignment="0" applyProtection="0">
      <protection hidden="1"/>
    </xf>
    <xf numFmtId="43" fontId="6" fillId="0" borderId="0" applyFont="0" applyFill="0" applyBorder="0" applyAlignment="0" applyProtection="0"/>
    <xf numFmtId="7" fontId="12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5" applyNumberFormat="0" applyAlignment="0" applyProtection="0">
      <alignment horizontal="left" vertical="center"/>
    </xf>
    <xf numFmtId="0" fontId="7" fillId="0" borderId="3">
      <alignment horizontal="left" vertical="center"/>
    </xf>
    <xf numFmtId="173" fontId="6" fillId="0" borderId="0">
      <protection locked="0"/>
    </xf>
    <xf numFmtId="173" fontId="6" fillId="0" borderId="0">
      <protection locked="0"/>
    </xf>
    <xf numFmtId="0" fontId="14" fillId="0" borderId="7" applyNumberFormat="0" applyFill="0" applyAlignment="0" applyProtection="0"/>
    <xf numFmtId="10" fontId="2" fillId="7" borderId="1" applyNumberFormat="0" applyBorder="0" applyAlignment="0" applyProtection="0"/>
    <xf numFmtId="37" fontId="15" fillId="0" borderId="0"/>
    <xf numFmtId="174" fontId="16" fillId="0" borderId="0"/>
    <xf numFmtId="0" fontId="1" fillId="0" borderId="0"/>
    <xf numFmtId="0" fontId="6" fillId="0" borderId="0"/>
    <xf numFmtId="10" fontId="6" fillId="0" borderId="0" applyFont="0" applyFill="0" applyBorder="0" applyAlignment="0" applyProtection="0"/>
    <xf numFmtId="37" fontId="2" fillId="8" borderId="0" applyNumberFormat="0" applyBorder="0" applyAlignment="0" applyProtection="0"/>
    <xf numFmtId="37" fontId="2" fillId="0" borderId="0"/>
    <xf numFmtId="37" fontId="2" fillId="8" borderId="0" applyNumberFormat="0" applyBorder="0" applyAlignment="0" applyProtection="0"/>
    <xf numFmtId="3" fontId="9" fillId="0" borderId="7" applyProtection="0"/>
  </cellStyleXfs>
  <cellXfs count="32">
    <xf numFmtId="0" fontId="0" fillId="0" borderId="0" xfId="0"/>
    <xf numFmtId="0" fontId="3" fillId="2" borderId="0" xfId="1" applyFont="1" applyFill="1" applyAlignment="1">
      <alignment horizontal="centerContinuous"/>
    </xf>
    <xf numFmtId="0" fontId="4" fillId="0" borderId="0" xfId="1" applyFont="1"/>
    <xf numFmtId="0" fontId="5" fillId="0" borderId="0" xfId="1" applyFont="1" applyAlignment="1">
      <alignment horizontal="centerContinuous"/>
    </xf>
    <xf numFmtId="0" fontId="6" fillId="0" borderId="0" xfId="1" applyFont="1"/>
    <xf numFmtId="0" fontId="5" fillId="0" borderId="0" xfId="1" quotePrefix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2" fillId="0" borderId="0" xfId="1" applyAlignment="1">
      <alignment horizontal="centerContinuous"/>
    </xf>
    <xf numFmtId="0" fontId="2" fillId="0" borderId="0" xfId="1"/>
    <xf numFmtId="0" fontId="5" fillId="0" borderId="0" xfId="1" applyFont="1"/>
    <xf numFmtId="0" fontId="2" fillId="0" borderId="1" xfId="1" applyBorder="1" applyAlignment="1" applyProtection="1">
      <alignment horizontal="center" wrapText="1"/>
      <protection locked="0"/>
    </xf>
    <xf numFmtId="0" fontId="2" fillId="0" borderId="1" xfId="1" applyFont="1" applyBorder="1" applyAlignment="1" applyProtection="1">
      <alignment horizontal="center" wrapText="1"/>
      <protection locked="0"/>
    </xf>
    <xf numFmtId="0" fontId="2" fillId="0" borderId="1" xfId="1" applyBorder="1"/>
    <xf numFmtId="2" fontId="2" fillId="0" borderId="1" xfId="1" applyNumberFormat="1" applyBorder="1" applyAlignment="1">
      <alignment horizontal="center"/>
    </xf>
    <xf numFmtId="164" fontId="2" fillId="0" borderId="1" xfId="1" applyNumberFormat="1" applyBorder="1"/>
    <xf numFmtId="2" fontId="2" fillId="0" borderId="0" xfId="1" applyNumberFormat="1"/>
    <xf numFmtId="164" fontId="9" fillId="0" borderId="1" xfId="1" applyNumberFormat="1" applyFont="1" applyBorder="1"/>
    <xf numFmtId="164" fontId="2" fillId="3" borderId="1" xfId="1" applyNumberFormat="1" applyFill="1" applyBorder="1"/>
    <xf numFmtId="0" fontId="2" fillId="0" borderId="0" xfId="1" applyBorder="1"/>
    <xf numFmtId="3" fontId="2" fillId="0" borderId="0" xfId="1" applyNumberFormat="1" applyBorder="1"/>
    <xf numFmtId="0" fontId="2" fillId="3" borderId="1" xfId="3" applyFill="1" applyBorder="1"/>
    <xf numFmtId="0" fontId="2" fillId="0" borderId="1" xfId="3" applyFont="1" applyFill="1" applyBorder="1"/>
    <xf numFmtId="0" fontId="2" fillId="0" borderId="1" xfId="3" applyFill="1" applyBorder="1"/>
    <xf numFmtId="0" fontId="2" fillId="0" borderId="2" xfId="1" applyBorder="1"/>
    <xf numFmtId="0" fontId="2" fillId="0" borderId="3" xfId="1" applyBorder="1"/>
    <xf numFmtId="3" fontId="2" fillId="0" borderId="3" xfId="1" applyNumberFormat="1" applyBorder="1"/>
    <xf numFmtId="3" fontId="2" fillId="0" borderId="4" xfId="1" applyNumberFormat="1" applyBorder="1"/>
    <xf numFmtId="0" fontId="2" fillId="0" borderId="1" xfId="1" applyFont="1" applyBorder="1"/>
    <xf numFmtId="165" fontId="2" fillId="0" borderId="1" xfId="1" applyNumberFormat="1" applyBorder="1" applyAlignment="1">
      <alignment horizontal="center"/>
    </xf>
    <xf numFmtId="3" fontId="8" fillId="0" borderId="0" xfId="2" applyNumberFormat="1" applyFont="1" applyAlignment="1">
      <alignment horizontal="center"/>
    </xf>
  </cellXfs>
  <cellStyles count="34">
    <cellStyle name="Actual Date" xfId="5"/>
    <cellStyle name="ARIAL NAR9" xfId="6"/>
    <cellStyle name="ARIAL8" xfId="7"/>
    <cellStyle name="ARIAL9" xfId="8"/>
    <cellStyle name="Comma 2" xfId="9"/>
    <cellStyle name="Comma($)" xfId="10"/>
    <cellStyle name="Comma0" xfId="11"/>
    <cellStyle name="Currency 2" xfId="12"/>
    <cellStyle name="Currency0" xfId="13"/>
    <cellStyle name="Date" xfId="14"/>
    <cellStyle name="Euro" xfId="15"/>
    <cellStyle name="Fixed" xfId="16"/>
    <cellStyle name="Grey" xfId="17"/>
    <cellStyle name="HEADER" xfId="18"/>
    <cellStyle name="Header1" xfId="19"/>
    <cellStyle name="Header2" xfId="20"/>
    <cellStyle name="Heading1" xfId="21"/>
    <cellStyle name="Heading2" xfId="22"/>
    <cellStyle name="HIGHLIGHT" xfId="23"/>
    <cellStyle name="Input [yellow]" xfId="24"/>
    <cellStyle name="no dec" xfId="25"/>
    <cellStyle name="Normal" xfId="0" builtinId="0"/>
    <cellStyle name="Normal - Style1" xfId="26"/>
    <cellStyle name="Normal 2" xfId="27"/>
    <cellStyle name="Normal 2 2" xfId="4"/>
    <cellStyle name="Normal 3" xfId="28"/>
    <cellStyle name="Normal 5" xfId="3"/>
    <cellStyle name="Normal_AppendixF1" xfId="2"/>
    <cellStyle name="Normal_Electricity Rate Forecast 2011 IEPR Filing" xfId="1"/>
    <cellStyle name="Percent [2]" xfId="29"/>
    <cellStyle name="Unprot" xfId="30"/>
    <cellStyle name="Unprot$" xfId="31"/>
    <cellStyle name="Unprot_CEC Form 2.2, 8.1a and 8.1b 2011-06-13" xfId="32"/>
    <cellStyle name="Unprotect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ms\financial%20planning\Documents%20and%20Settings\salexa\Local%20Settings\Temporary%20Internet%20Files\OLK2A2\FY06-07_June%202007%20Power%20Prelim%20(revised)_withJV12-006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ms\financial%20planning\Water%20System\FY%202006-07\Fin_WS_July24_finalOrd_Oct_NewG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ms\financial%20planning\POWER%20SYSTEM\Analysis%20of%20Over%20Under%20Recovery\FY2008-09\Power%20Over-Under%20Recovery%20FY_2009(Sept08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ande1/Local%20Settings/Temporary%20Internet%20Files/OLK182/Housing%20Forecast%20October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maldo\Local%20Settings\Temporary%20Internet%20Files\OLK2\Feb%202004%20Power%2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YNTHIA'S%20DOCUMENTS\Monthly%20C&amp;E%20Summary%20FY%2003\Power%20-%20June%2003%20(4-6)%20Draf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ms\financial%20planning\Power%20System\FY%202004-05\Fin_PS_Base_NV_June3_T%20w%20Jun3-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gautam/LOCALS~1/Temp/XPgrpwise/CEC09%20demand-price%20forms-final-12-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C%20Filings/CEC%20Filing%202011/CEC%20Form%202.2,%208.1a%20and%208.1b%202011-06-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%20SYSTEM/Analysis%20of%20Over%20Under%20Recovery/FY2007-08/Power%20Over-Under%20Recovery%20FY_2008(Working)_(3-6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ms\financial%20planning\Documents%20and%20Settings\cmaldo\Local%20Settings\Temporary%20Internet%20Files\OLK117\June%202007%20Power%20(3-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&amp;E Report"/>
      <sheetName val="Los Angeles"/>
      <sheetName val="Owens Valley"/>
      <sheetName val="L.A. &amp; Owens Valley"/>
      <sheetName val="EIA-826"/>
      <sheetName val="Aptmts"/>
      <sheetName val="DefCredit"/>
      <sheetName val="S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Impact"/>
      <sheetName val="Sch G"/>
      <sheetName val="New Annual Bill Impact"/>
      <sheetName val="Sch c Customer"/>
      <sheetName val="Dtail Revenue"/>
      <sheetName val="Annual Bill Impact"/>
      <sheetName val="Monthly Impact Existing"/>
      <sheetName val="Test Bill"/>
      <sheetName val="Monthly Rate"/>
      <sheetName val="Quar Rate Impact"/>
      <sheetName val="Rate Structure"/>
      <sheetName val="Annual Average Impact"/>
      <sheetName val="Rev 10-11 as 09-10"/>
      <sheetName val="Rev 09-10 as 08-09"/>
      <sheetName val="Rev 08-09 as 07-08"/>
      <sheetName val="Rev 07-08 as 06-07"/>
      <sheetName val="Amortization"/>
      <sheetName val="Principal Sch"/>
      <sheetName val="BOND PROCEED"/>
      <sheetName val="Debt-OutStanding"/>
      <sheetName val="Monthly Bill Impact"/>
      <sheetName val="Variable Bonds Out"/>
      <sheetName val="New Variable Bonds"/>
      <sheetName val="New Fixed Bonds"/>
      <sheetName val="Pass-thru Summary"/>
      <sheetName val="Rev 14-15 New"/>
      <sheetName val="Rev 13-14 New"/>
      <sheetName val="Rev 12-13 New"/>
      <sheetName val="Rev 11-12 New"/>
      <sheetName val="Rev 10-11 New"/>
      <sheetName val="Rev 09-10 New"/>
      <sheetName val="Rev 08-09 New"/>
      <sheetName val="Rev 07-08 New"/>
      <sheetName val="Rev 06-07 New"/>
      <sheetName val="Rev 05-06 New"/>
      <sheetName val="Rev 14-15"/>
      <sheetName val="Rev 13-14"/>
      <sheetName val="Rev 12-13"/>
      <sheetName val="Rev 11-12"/>
      <sheetName val="Rev 10-11"/>
      <sheetName val="Rev 09-10"/>
      <sheetName val="Rev 08-09"/>
      <sheetName val="Rev 07-08"/>
      <sheetName val="Rev 06-07"/>
      <sheetName val="Rev 05-06"/>
      <sheetName val="Rev 04-05"/>
      <sheetName val="Rev 03-04"/>
      <sheetName val="Rev 02-03"/>
      <sheetName val="Consumption by Class"/>
      <sheetName val="Unbilled Rev"/>
      <sheetName val="Rec DSM Factor"/>
      <sheetName val="WRA-New"/>
      <sheetName val="Test Bill Cal."/>
      <sheetName val="Water Sub."/>
      <sheetName val="W.P Factor"/>
      <sheetName val="Rating Agency"/>
      <sheetName val="INPUT_DEPRECIATION"/>
      <sheetName val="CWIP CALCULATION"/>
      <sheetName val="PASS THROUGH DS"/>
      <sheetName val="01-02 Bond Proceed"/>
      <sheetName val="RATIO CALCULATION"/>
      <sheetName val="Cash Format"/>
      <sheetName val="Rating Agency Ratios"/>
      <sheetName val="Other Income"/>
      <sheetName val="OPERATING RESULT"/>
      <sheetName val="SOURCE OF FUNDS"/>
      <sheetName val="BALANCE SHEET"/>
      <sheetName val="INCOME STATEMENT"/>
      <sheetName val="Revenue Increase"/>
      <sheetName val="Monthly Income"/>
      <sheetName val="Income Statment(03-04)"/>
      <sheetName val="SUMMARY REPORT (2)"/>
      <sheetName val="SUMMARY REPORT"/>
      <sheetName val="Asset Sales"/>
      <sheetName val="SUMMARY REPORT_format"/>
      <sheetName val="Rate Increases"/>
      <sheetName val="Study Parameters"/>
      <sheetName val="INPUT Data"/>
      <sheetName val="Pass _ Thru_inputdata"/>
      <sheetName val="New Run"/>
      <sheetName val="Cover Sheet"/>
      <sheetName val="Revenue Impact Anaysis"/>
      <sheetName val="Revenue Requirement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 (2)"/>
      <sheetName val="Analysis OV-UN WQ &amp; DSM"/>
      <sheetName val="Analysis"/>
      <sheetName val="Sch 1 - Fuel &amp; Purchased Po (2)"/>
      <sheetName val="FYTD Test-Actual"/>
      <sheetName val="FYTD Test-Updated"/>
      <sheetName val="Acc Unbilled Rev (2)"/>
      <sheetName val="October 2006"/>
      <sheetName val="Correct Oct 2006"/>
      <sheetName val="November 06"/>
      <sheetName val="November 06 (2)"/>
      <sheetName val="December 06"/>
      <sheetName val="2Q-07"/>
      <sheetName val="January 07"/>
      <sheetName val="February 07"/>
      <sheetName val="March 07"/>
      <sheetName val="3Q-07"/>
      <sheetName val="3Q-07 (071607)"/>
      <sheetName val="April 07"/>
      <sheetName val="May 07"/>
      <sheetName val="June 07"/>
      <sheetName val="June 1-6"/>
      <sheetName val="June 2-6"/>
      <sheetName val="June 3-6"/>
      <sheetName val="4Q-07"/>
      <sheetName val="Jul08"/>
      <sheetName val="Aug07"/>
      <sheetName val="Sept07"/>
      <sheetName val="1Q-08"/>
      <sheetName val="Oct07"/>
      <sheetName val="Nov07"/>
      <sheetName val="Dec07"/>
      <sheetName val="2Q-08"/>
      <sheetName val="Jan08"/>
      <sheetName val="Feb08"/>
      <sheetName val="Mar08"/>
      <sheetName val="May08SA"/>
      <sheetName val="For Budget Grp"/>
      <sheetName val="Aug08"/>
      <sheetName val="Sept08"/>
      <sheetName val="ECA Variance"/>
      <sheetName val="Sch A-ECA"/>
      <sheetName val="Acc Unbilled Rev"/>
      <sheetName val="Sch 1 - Fuel &amp; PurchPower"/>
      <sheetName val="Fuel &amp; PurchPower Detail"/>
      <sheetName val="Sch 2 - RPS O&amp;M "/>
      <sheetName val="RPS O&amp;M Screenshots"/>
      <sheetName val="Sch 3 - Depreciation Summary"/>
      <sheetName val="Sch 4 - Bad Debt &amp; Settlements"/>
      <sheetName val="Sch 5 - C&amp;E Summary"/>
      <sheetName val="Sch 6 - Retail Cust (Praxair)"/>
      <sheetName val="Praxair Screenshots"/>
      <sheetName val="Sheet1"/>
      <sheetName val="Sch 7 - OEU"/>
      <sheetName val="Sch 8 - Hyperion Contract"/>
      <sheetName val="Sch 9 - LS1 &amp; CTC"/>
      <sheetName val="Sch 10 - DSM"/>
      <sheetName val="Sch 11 - Green Pwr Adj"/>
      <sheetName val="June 06 (2-6)"/>
      <sheetName val="Accrual-Jun06"/>
      <sheetName val="June 06"/>
      <sheetName val="May 06"/>
      <sheetName val="Apr 06"/>
      <sheetName val="Mar 06"/>
      <sheetName val="Feb 06"/>
      <sheetName val="Jan 06"/>
      <sheetName val="Acct 139 Balance"/>
      <sheetName val="Dec 05"/>
      <sheetName val="Nov 05"/>
      <sheetName val="Oct 05"/>
      <sheetName val="Sept 05"/>
      <sheetName val="August 05"/>
      <sheetName val="July   05"/>
      <sheetName val="June 05 - 3-6"/>
      <sheetName val="Accrual-Jun05"/>
      <sheetName val="June 05"/>
      <sheetName val="May 05"/>
      <sheetName val="April 05"/>
      <sheetName val="Accrual-Jun04"/>
      <sheetName val="Accrual-Jun03"/>
      <sheetName val="March 05"/>
      <sheetName val="February 05"/>
      <sheetName val="January 05"/>
      <sheetName val="December 04"/>
      <sheetName val="November 04"/>
      <sheetName val="October 04"/>
      <sheetName val="September 04"/>
      <sheetName val="August 04"/>
      <sheetName val="July 04"/>
      <sheetName val="Jun04 - 6-6"/>
      <sheetName val="Jun04 - 5-6"/>
      <sheetName val="Jun04 - 4-6 "/>
      <sheetName val="Jun04 - 4-6 OV-UN WQ&amp;DSM"/>
      <sheetName val="Jun04 - 4-6"/>
      <sheetName val="Jun04 - 3-6"/>
      <sheetName val="Jun04 - 2-6"/>
      <sheetName val="June 04 "/>
      <sheetName val="May 04"/>
      <sheetName val="April 04"/>
      <sheetName val="3rd Qtr-04"/>
      <sheetName val="March 04"/>
      <sheetName val="February 04"/>
      <sheetName val="January 04"/>
      <sheetName val="2nd Qtr-04"/>
      <sheetName val="December 03"/>
      <sheetName val="November 03"/>
      <sheetName val="October 03"/>
      <sheetName val="1st Qtr-04"/>
      <sheetName val="September 03"/>
      <sheetName val="August 03"/>
      <sheetName val="July 03"/>
      <sheetName val="Jun 03 (4-6)"/>
      <sheetName val="Jun 03 (3-6)"/>
      <sheetName val="Jun 03 (2-6)"/>
      <sheetName val="June 03"/>
      <sheetName val="May 03"/>
      <sheetName val="Apr 03"/>
      <sheetName val="3rd Qtr-03"/>
      <sheetName val="Mar 03"/>
      <sheetName val="Feb 03"/>
      <sheetName val="Jan 03"/>
      <sheetName val="2nd Qtr -02"/>
      <sheetName val="Dec 02"/>
      <sheetName val="Nov 02"/>
      <sheetName val="Oct 02"/>
      <sheetName val="1st Qtr-02"/>
      <sheetName val="Sep 02"/>
      <sheetName val="Aug02"/>
      <sheetName val="July02 -Corrected"/>
      <sheetName val="July02"/>
      <sheetName val="Qtr4- Jun 02 (3-6)REVISED AMTS"/>
      <sheetName val="Qtr4- Jun 02 (2-6) "/>
      <sheetName val="Accrual-Jun02"/>
      <sheetName val="Qtr4-Jun02 (1-6)"/>
      <sheetName val="June02"/>
      <sheetName val="May 02"/>
      <sheetName val="Apr02"/>
      <sheetName val="Qtr3"/>
      <sheetName val="Mar02"/>
      <sheetName val="Feb02"/>
      <sheetName val="Jan02"/>
      <sheetName val="Qtr2"/>
      <sheetName val="Dec01"/>
      <sheetName val="Nov01"/>
      <sheetName val="Oct01"/>
      <sheetName val="Qtr1"/>
      <sheetName val="Sep01"/>
      <sheetName val="June01"/>
      <sheetName val="Accrual-Jun01"/>
      <sheetName val="June00"/>
      <sheetName val="Accrual-Jun00"/>
      <sheetName val="Dist.of 6135"/>
      <sheetName val="WQ UnderRecovery"/>
      <sheetName val="ACTUAL BALAN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82">
          <cell r="A82" t="str">
            <v>:prsPAGE1~g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 Forecast October 2006"/>
      <sheetName val="Output"/>
      <sheetName val="DOF City"/>
      <sheetName val="DOF County"/>
      <sheetName val="Annual_numbers"/>
      <sheetName val="City_and_County_Permit _Data"/>
      <sheetName val="S&amp;P_Construction_Data"/>
      <sheetName val="Dept_of_Planning_Population"/>
      <sheetName val="City of LA Table"/>
      <sheetName val="DOF_Population_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A826"/>
      <sheetName val="C&amp;E Report"/>
      <sheetName val="LA"/>
      <sheetName val="Owens"/>
      <sheetName val="LA&amp;Owens"/>
      <sheetName val="Aptmts"/>
      <sheetName val="DefCredit"/>
      <sheetName val="Sales"/>
    </sheetNames>
    <sheetDataSet>
      <sheetData sheetId="0" refreshError="1"/>
      <sheetData sheetId="1"/>
      <sheetData sheetId="2" refreshError="1"/>
      <sheetData sheetId="3"/>
      <sheetData sheetId="4" refreshError="1">
        <row r="1">
          <cell r="A1" t="str">
            <v>Energy Services</v>
          </cell>
        </row>
        <row r="2">
          <cell r="A2" t="str">
            <v>C&amp;E Summary - Actual, Los Angeles &amp; Owens Valley</v>
          </cell>
        </row>
        <row r="3">
          <cell r="A3" t="str">
            <v>Fiscal Year 2003/2004</v>
          </cell>
        </row>
        <row r="5">
          <cell r="B5" t="str">
            <v>Jul-03</v>
          </cell>
          <cell r="C5" t="str">
            <v>Aug-03</v>
          </cell>
          <cell r="D5" t="str">
            <v>Sept-03</v>
          </cell>
          <cell r="E5" t="str">
            <v>Oct-03</v>
          </cell>
          <cell r="F5" t="str">
            <v>Nov-03</v>
          </cell>
          <cell r="G5" t="str">
            <v>Dec-03</v>
          </cell>
          <cell r="H5" t="str">
            <v>Jan-04</v>
          </cell>
          <cell r="I5" t="str">
            <v>Feb-04</v>
          </cell>
          <cell r="J5" t="str">
            <v>Mar-04</v>
          </cell>
          <cell r="K5" t="str">
            <v>Apr-04</v>
          </cell>
          <cell r="L5" t="str">
            <v>May-04</v>
          </cell>
          <cell r="M5" t="str">
            <v>Jul-04</v>
          </cell>
          <cell r="N5" t="str">
            <v>YTD Total</v>
          </cell>
        </row>
        <row r="6">
          <cell r="A6" t="str">
            <v>Consumption</v>
          </cell>
        </row>
        <row r="7">
          <cell r="A7" t="str">
            <v>Residential</v>
          </cell>
          <cell r="B7">
            <v>571446958</v>
          </cell>
          <cell r="C7">
            <v>701401583</v>
          </cell>
          <cell r="D7">
            <v>715948407</v>
          </cell>
          <cell r="E7">
            <v>677820859</v>
          </cell>
          <cell r="F7">
            <v>572079743</v>
          </cell>
          <cell r="G7">
            <v>610070418</v>
          </cell>
          <cell r="H7">
            <v>625590578.37</v>
          </cell>
          <cell r="I7">
            <v>619722299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5094080845.3699999</v>
          </cell>
        </row>
        <row r="8">
          <cell r="A8" t="str">
            <v>Commercial</v>
          </cell>
          <cell r="B8">
            <v>1098445799</v>
          </cell>
          <cell r="C8">
            <v>1220391543</v>
          </cell>
          <cell r="D8">
            <v>1232447421</v>
          </cell>
          <cell r="E8">
            <v>1176908044</v>
          </cell>
          <cell r="F8">
            <v>1160193847</v>
          </cell>
          <cell r="G8">
            <v>1045089582</v>
          </cell>
          <cell r="H8">
            <v>1156862103.02</v>
          </cell>
          <cell r="I8">
            <v>940382524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9030720863.0200005</v>
          </cell>
        </row>
        <row r="9">
          <cell r="A9" t="str">
            <v>Industrial</v>
          </cell>
          <cell r="B9">
            <v>237062153</v>
          </cell>
          <cell r="C9">
            <v>201962418</v>
          </cell>
          <cell r="D9">
            <v>209983909</v>
          </cell>
          <cell r="E9">
            <v>229199612</v>
          </cell>
          <cell r="F9">
            <v>242351141</v>
          </cell>
          <cell r="G9">
            <v>197364004</v>
          </cell>
          <cell r="H9">
            <v>185899975</v>
          </cell>
          <cell r="I9">
            <v>270411149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1774234361</v>
          </cell>
        </row>
        <row r="10">
          <cell r="A10" t="str">
            <v>Street Lighting</v>
          </cell>
          <cell r="B10">
            <v>24381016</v>
          </cell>
          <cell r="C10">
            <v>24246133</v>
          </cell>
          <cell r="D10">
            <v>24193370</v>
          </cell>
          <cell r="E10">
            <v>10431061</v>
          </cell>
          <cell r="F10">
            <v>38137961</v>
          </cell>
          <cell r="G10">
            <v>24354727</v>
          </cell>
          <cell r="H10">
            <v>24372800</v>
          </cell>
          <cell r="I10">
            <v>24211583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194328651</v>
          </cell>
        </row>
        <row r="11">
          <cell r="A11" t="str">
            <v>Intradepartmental</v>
          </cell>
          <cell r="B11">
            <v>16293544</v>
          </cell>
          <cell r="C11">
            <v>15958569</v>
          </cell>
          <cell r="D11">
            <v>17022958</v>
          </cell>
          <cell r="E11">
            <v>15431673</v>
          </cell>
          <cell r="F11">
            <v>14448975</v>
          </cell>
          <cell r="G11">
            <v>13948757</v>
          </cell>
          <cell r="H11">
            <v>13496674</v>
          </cell>
          <cell r="I11">
            <v>13113172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119714322</v>
          </cell>
        </row>
        <row r="12">
          <cell r="A12" t="str">
            <v>Ultimate Customers</v>
          </cell>
          <cell r="B12">
            <v>1947629470</v>
          </cell>
          <cell r="C12">
            <v>2163960246</v>
          </cell>
          <cell r="D12">
            <v>2199596065</v>
          </cell>
          <cell r="E12">
            <v>2109791249</v>
          </cell>
          <cell r="F12">
            <v>2027211667</v>
          </cell>
          <cell r="G12">
            <v>1890827488</v>
          </cell>
          <cell r="H12">
            <v>2006222130.3899999</v>
          </cell>
          <cell r="I12">
            <v>1867840727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16213079042.389999</v>
          </cell>
        </row>
        <row r="14">
          <cell r="A14" t="str">
            <v>Total Revenue</v>
          </cell>
        </row>
        <row r="15">
          <cell r="A15" t="str">
            <v>Residential</v>
          </cell>
          <cell r="B15">
            <v>58115801.980000004</v>
          </cell>
          <cell r="C15">
            <v>71490400</v>
          </cell>
          <cell r="D15">
            <v>73105702.109999999</v>
          </cell>
          <cell r="E15">
            <v>69065317</v>
          </cell>
          <cell r="F15">
            <v>58211380.93</v>
          </cell>
          <cell r="G15">
            <v>62037784.800000004</v>
          </cell>
          <cell r="H15">
            <v>63805876.93</v>
          </cell>
          <cell r="I15">
            <v>63069365.68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518901629.43000007</v>
          </cell>
        </row>
        <row r="16">
          <cell r="A16" t="str">
            <v>Commercial</v>
          </cell>
          <cell r="B16">
            <v>112537106.34</v>
          </cell>
          <cell r="C16">
            <v>117390938.31</v>
          </cell>
          <cell r="D16">
            <v>118642340.44</v>
          </cell>
          <cell r="E16">
            <v>113746762.10000001</v>
          </cell>
          <cell r="F16">
            <v>111548572.99000001</v>
          </cell>
          <cell r="G16">
            <v>99246591.129999995</v>
          </cell>
          <cell r="H16">
            <v>105194283.97</v>
          </cell>
          <cell r="I16">
            <v>94473877.620000005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872780472.9000001</v>
          </cell>
        </row>
        <row r="17">
          <cell r="A17" t="str">
            <v>Industrial</v>
          </cell>
          <cell r="B17">
            <v>19856326.82</v>
          </cell>
          <cell r="C17">
            <v>17606269.349999998</v>
          </cell>
          <cell r="D17">
            <v>18212587.140000001</v>
          </cell>
          <cell r="E17">
            <v>20261550.32</v>
          </cell>
          <cell r="F17">
            <v>20504283.219999999</v>
          </cell>
          <cell r="G17">
            <v>16581300</v>
          </cell>
          <cell r="H17">
            <v>15564889.960000001</v>
          </cell>
          <cell r="I17">
            <v>17942794.870000001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146530001.68000001</v>
          </cell>
        </row>
        <row r="18">
          <cell r="A18" t="str">
            <v>Street Lighting</v>
          </cell>
          <cell r="B18">
            <v>1542520.39</v>
          </cell>
          <cell r="C18">
            <v>1542257.65</v>
          </cell>
          <cell r="D18">
            <v>1539046.69</v>
          </cell>
          <cell r="E18">
            <v>442153.29000000004</v>
          </cell>
          <cell r="F18">
            <v>2636927.83</v>
          </cell>
          <cell r="G18">
            <v>1537548.02</v>
          </cell>
          <cell r="H18">
            <v>1538830.95</v>
          </cell>
          <cell r="I18">
            <v>1539598.54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12318883.359999999</v>
          </cell>
        </row>
        <row r="19">
          <cell r="A19" t="str">
            <v>Intradepartmental</v>
          </cell>
          <cell r="B19">
            <v>1439663.26</v>
          </cell>
          <cell r="C19">
            <v>1424764.26</v>
          </cell>
          <cell r="D19">
            <v>1498953.52</v>
          </cell>
          <cell r="E19">
            <v>1396084.27</v>
          </cell>
          <cell r="F19">
            <v>1310594.6400000001</v>
          </cell>
          <cell r="G19">
            <v>1240985.3400000001</v>
          </cell>
          <cell r="H19">
            <v>1221816.3799999999</v>
          </cell>
          <cell r="I19">
            <v>1194447.3599999999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10727309.030000001</v>
          </cell>
        </row>
        <row r="20">
          <cell r="A20" t="str">
            <v>Ultimate Customers</v>
          </cell>
          <cell r="B20">
            <v>193491418.78999999</v>
          </cell>
          <cell r="C20">
            <v>209454629.57000002</v>
          </cell>
          <cell r="D20">
            <v>212998629.90000001</v>
          </cell>
          <cell r="E20">
            <v>204911866.98000002</v>
          </cell>
          <cell r="F20">
            <v>194211759.61000001</v>
          </cell>
          <cell r="G20">
            <v>180644209.28999996</v>
          </cell>
          <cell r="H20">
            <v>187325698.19</v>
          </cell>
          <cell r="I20">
            <v>178220084.07000002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1561258296.4000001</v>
          </cell>
        </row>
        <row r="22">
          <cell r="A22" t="str">
            <v>ECAF Revenue</v>
          </cell>
        </row>
        <row r="23">
          <cell r="A23" t="str">
            <v>Residential</v>
          </cell>
          <cell r="B23">
            <v>16801313.210000001</v>
          </cell>
          <cell r="C23">
            <v>20621170.32</v>
          </cell>
          <cell r="D23">
            <v>21050020.050000001</v>
          </cell>
          <cell r="E23">
            <v>19928158.740000002</v>
          </cell>
          <cell r="F23">
            <v>16819322.870000001</v>
          </cell>
          <cell r="G23">
            <v>17936555.560000002</v>
          </cell>
          <cell r="H23">
            <v>18396236.25</v>
          </cell>
          <cell r="I23">
            <v>18307213.289999999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149859990.28999999</v>
          </cell>
        </row>
        <row r="24">
          <cell r="A24" t="str">
            <v>Commercial</v>
          </cell>
          <cell r="B24">
            <v>34182144.170000002</v>
          </cell>
          <cell r="C24">
            <v>35776171.779999994</v>
          </cell>
          <cell r="D24">
            <v>36098414.600000001</v>
          </cell>
          <cell r="E24">
            <v>34509434.82</v>
          </cell>
          <cell r="F24">
            <v>34009331.469999999</v>
          </cell>
          <cell r="G24">
            <v>30729287.240000002</v>
          </cell>
          <cell r="H24">
            <v>32880302.43</v>
          </cell>
          <cell r="I24">
            <v>28683670.969999999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266868757.47999999</v>
          </cell>
        </row>
        <row r="25">
          <cell r="A25" t="str">
            <v>Industrial</v>
          </cell>
          <cell r="B25">
            <v>4753879.9399999995</v>
          </cell>
          <cell r="C25">
            <v>4769958.6499999994</v>
          </cell>
          <cell r="D25">
            <v>4539639.8099999996</v>
          </cell>
          <cell r="E25">
            <v>4999169.83</v>
          </cell>
          <cell r="F25">
            <v>4550791.5199999996</v>
          </cell>
          <cell r="G25">
            <v>4277039.46</v>
          </cell>
          <cell r="H25">
            <v>4102161.75</v>
          </cell>
          <cell r="I25">
            <v>4445630.6899999995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36438271.649999999</v>
          </cell>
        </row>
        <row r="26">
          <cell r="A26" t="str">
            <v>Street Lighting</v>
          </cell>
          <cell r="B26">
            <v>526922.89</v>
          </cell>
          <cell r="C26">
            <v>527069.11</v>
          </cell>
          <cell r="D26">
            <v>525861.18000000005</v>
          </cell>
          <cell r="E26">
            <v>138762.63</v>
          </cell>
          <cell r="F26">
            <v>913660.23</v>
          </cell>
          <cell r="G26">
            <v>525493.70000000007</v>
          </cell>
          <cell r="H26">
            <v>525911.52</v>
          </cell>
          <cell r="I26">
            <v>541469.47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4225150.7300000004</v>
          </cell>
        </row>
        <row r="27">
          <cell r="A27" t="str">
            <v>Intradepartmental</v>
          </cell>
          <cell r="B27">
            <v>477871.61</v>
          </cell>
          <cell r="C27">
            <v>468065.73</v>
          </cell>
          <cell r="D27">
            <v>499221.13</v>
          </cell>
          <cell r="E27">
            <v>452518.36</v>
          </cell>
          <cell r="F27">
            <v>422754.29</v>
          </cell>
          <cell r="G27">
            <v>410785.47</v>
          </cell>
          <cell r="H27">
            <v>390441.95999999996</v>
          </cell>
          <cell r="I27">
            <v>406881.13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3528539.6799999997</v>
          </cell>
        </row>
        <row r="28">
          <cell r="A28" t="str">
            <v>Ultimate Customers</v>
          </cell>
          <cell r="B28">
            <v>56742131.82</v>
          </cell>
          <cell r="C28">
            <v>62162435.589999996</v>
          </cell>
          <cell r="D28">
            <v>62713156.770000003</v>
          </cell>
          <cell r="E28">
            <v>60028044.379999995</v>
          </cell>
          <cell r="F28">
            <v>56715860.38000001</v>
          </cell>
          <cell r="G28">
            <v>53879161.430000007</v>
          </cell>
          <cell r="H28">
            <v>56295053.910000004</v>
          </cell>
          <cell r="I28">
            <v>52384865.54999999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460920709.82999998</v>
          </cell>
        </row>
        <row r="30">
          <cell r="A30" t="str">
            <v>ECA-Base Rates</v>
          </cell>
        </row>
        <row r="31">
          <cell r="A31" t="str">
            <v>Residential</v>
          </cell>
          <cell r="B31">
            <v>11428939.16</v>
          </cell>
          <cell r="C31">
            <v>14028031.66</v>
          </cell>
          <cell r="D31">
            <v>14318968.140000001</v>
          </cell>
          <cell r="E31">
            <v>13556417.18</v>
          </cell>
          <cell r="F31">
            <v>11441594.859999999</v>
          </cell>
          <cell r="G31">
            <v>12201408.359999999</v>
          </cell>
          <cell r="H31">
            <v>12511811.57</v>
          </cell>
          <cell r="I31">
            <v>12394445.98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101881616.91000001</v>
          </cell>
        </row>
        <row r="32">
          <cell r="A32" t="str">
            <v>Commercial</v>
          </cell>
          <cell r="B32">
            <v>21968915.98</v>
          </cell>
          <cell r="C32">
            <v>24407830.859999999</v>
          </cell>
          <cell r="D32">
            <v>24648948.420000002</v>
          </cell>
          <cell r="E32">
            <v>23538160.879999999</v>
          </cell>
          <cell r="F32">
            <v>23203876.940000001</v>
          </cell>
          <cell r="G32">
            <v>20901791.640000001</v>
          </cell>
          <cell r="H32">
            <v>23137242.059999999</v>
          </cell>
          <cell r="I32">
            <v>18807650.48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180614417.25999999</v>
          </cell>
        </row>
        <row r="33">
          <cell r="A33" t="str">
            <v>Industrial</v>
          </cell>
          <cell r="B33">
            <v>4741243.0599999996</v>
          </cell>
          <cell r="C33">
            <v>4039248.36</v>
          </cell>
          <cell r="D33">
            <v>4199678.18</v>
          </cell>
          <cell r="E33">
            <v>4583992.24</v>
          </cell>
          <cell r="F33">
            <v>4847022.82</v>
          </cell>
          <cell r="G33">
            <v>3947280.08</v>
          </cell>
          <cell r="H33">
            <v>3717999.5</v>
          </cell>
          <cell r="I33">
            <v>5408222.9800000004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35484687.219999999</v>
          </cell>
        </row>
        <row r="34">
          <cell r="A34" t="str">
            <v>Street Lighting</v>
          </cell>
          <cell r="B34">
            <v>487620.32</v>
          </cell>
          <cell r="C34">
            <v>484922.66</v>
          </cell>
          <cell r="D34">
            <v>483867.4</v>
          </cell>
          <cell r="E34">
            <v>208621.22</v>
          </cell>
          <cell r="F34">
            <v>762759.22</v>
          </cell>
          <cell r="G34">
            <v>487094.54</v>
          </cell>
          <cell r="H34">
            <v>487456</v>
          </cell>
          <cell r="I34">
            <v>484231.66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3886573.02</v>
          </cell>
        </row>
        <row r="35">
          <cell r="A35" t="str">
            <v>Intradepartmental</v>
          </cell>
          <cell r="B35">
            <v>325870.88</v>
          </cell>
          <cell r="C35">
            <v>319171.38</v>
          </cell>
          <cell r="D35">
            <v>340459.16</v>
          </cell>
          <cell r="E35">
            <v>308633.46000000002</v>
          </cell>
          <cell r="F35">
            <v>288979.5</v>
          </cell>
          <cell r="G35">
            <v>278975.14</v>
          </cell>
          <cell r="H35">
            <v>269933.48</v>
          </cell>
          <cell r="I35">
            <v>262263.44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2394286.44</v>
          </cell>
        </row>
        <row r="36">
          <cell r="A36" t="str">
            <v>Ultimate Customers</v>
          </cell>
          <cell r="B36">
            <v>38952589.400000006</v>
          </cell>
          <cell r="C36">
            <v>43279204.919999994</v>
          </cell>
          <cell r="D36">
            <v>43991921.299999997</v>
          </cell>
          <cell r="E36">
            <v>42195824.980000004</v>
          </cell>
          <cell r="F36">
            <v>40544233.339999996</v>
          </cell>
          <cell r="G36">
            <v>37816549.759999998</v>
          </cell>
          <cell r="H36">
            <v>40124442.609999992</v>
          </cell>
          <cell r="I36">
            <v>37356814.539999992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324261580.84999996</v>
          </cell>
        </row>
        <row r="38">
          <cell r="A38" t="str">
            <v>Base Rate Revenue</v>
          </cell>
        </row>
        <row r="39">
          <cell r="A39" t="str">
            <v>Residential</v>
          </cell>
          <cell r="B39">
            <v>29885549.610000003</v>
          </cell>
          <cell r="C39">
            <v>36841198.019999996</v>
          </cell>
          <cell r="D39">
            <v>37736713.920000002</v>
          </cell>
          <cell r="E39">
            <v>35580741.079999998</v>
          </cell>
          <cell r="F39">
            <v>29950463.200000003</v>
          </cell>
          <cell r="G39">
            <v>31899820.880000003</v>
          </cell>
          <cell r="H39">
            <v>32897829.109999999</v>
          </cell>
          <cell r="I39">
            <v>32367706.41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267160022.22999999</v>
          </cell>
        </row>
        <row r="40">
          <cell r="A40" t="str">
            <v>Commercial</v>
          </cell>
          <cell r="B40">
            <v>56386046.189999998</v>
          </cell>
          <cell r="C40">
            <v>57206935.670000002</v>
          </cell>
          <cell r="D40">
            <v>57894977.420000002</v>
          </cell>
          <cell r="E40">
            <v>55699166.400000006</v>
          </cell>
          <cell r="F40">
            <v>54335364.580000013</v>
          </cell>
          <cell r="G40">
            <v>47615512.249999985</v>
          </cell>
          <cell r="H40">
            <v>49176739.479999989</v>
          </cell>
          <cell r="I40">
            <v>46982556.170000002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425297298.16000003</v>
          </cell>
        </row>
        <row r="41">
          <cell r="A41" t="str">
            <v>Industrial</v>
          </cell>
          <cell r="B41">
            <v>10361203.82</v>
          </cell>
          <cell r="C41">
            <v>8797062.3399999999</v>
          </cell>
          <cell r="D41">
            <v>9473269.1500000022</v>
          </cell>
          <cell r="E41">
            <v>10678388.25</v>
          </cell>
          <cell r="F41">
            <v>11106468.879999999</v>
          </cell>
          <cell r="G41">
            <v>8356980.459999999</v>
          </cell>
          <cell r="H41">
            <v>7744728.7100000009</v>
          </cell>
          <cell r="I41">
            <v>8088941.2000000011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74607042.810000002</v>
          </cell>
        </row>
        <row r="42">
          <cell r="A42" t="str">
            <v>Street Lighting</v>
          </cell>
          <cell r="B42">
            <v>527977.17999999993</v>
          </cell>
          <cell r="C42">
            <v>530265.87999999989</v>
          </cell>
          <cell r="D42">
            <v>529318.10999999987</v>
          </cell>
          <cell r="E42">
            <v>94769.440000000031</v>
          </cell>
          <cell r="F42">
            <v>960508.38000000012</v>
          </cell>
          <cell r="G42">
            <v>524959.78</v>
          </cell>
          <cell r="H42">
            <v>525463.42999999993</v>
          </cell>
          <cell r="I42">
            <v>513897.41000000009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4207159.6099999994</v>
          </cell>
        </row>
        <row r="43">
          <cell r="A43" t="str">
            <v>Intradepartmental</v>
          </cell>
          <cell r="B43">
            <v>635920.77</v>
          </cell>
          <cell r="C43">
            <v>637527.15</v>
          </cell>
          <cell r="D43">
            <v>659273.23</v>
          </cell>
          <cell r="E43">
            <v>634932.44999999995</v>
          </cell>
          <cell r="F43">
            <v>598860.85000000009</v>
          </cell>
          <cell r="G43">
            <v>551224.7300000001</v>
          </cell>
          <cell r="H43">
            <v>561440.93999999994</v>
          </cell>
          <cell r="I43">
            <v>525302.7899999998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4804482.9099999992</v>
          </cell>
        </row>
        <row r="44">
          <cell r="A44" t="str">
            <v>Ultimate Customers</v>
          </cell>
          <cell r="B44">
            <v>97796697.570000008</v>
          </cell>
          <cell r="C44">
            <v>104012989.06</v>
          </cell>
          <cell r="D44">
            <v>106293551.83000001</v>
          </cell>
          <cell r="E44">
            <v>102687997.62</v>
          </cell>
          <cell r="F44">
            <v>96951665.890000001</v>
          </cell>
          <cell r="G44">
            <v>88948498.099999994</v>
          </cell>
          <cell r="H44">
            <v>90906201.669999987</v>
          </cell>
          <cell r="I44">
            <v>88478403.980000004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776076005.72000003</v>
          </cell>
        </row>
        <row r="46">
          <cell r="A46" t="str">
            <v>Other Electric Utilities</v>
          </cell>
        </row>
        <row r="47">
          <cell r="A47" t="str">
            <v xml:space="preserve">  Consumption</v>
          </cell>
          <cell r="B47">
            <v>216235000</v>
          </cell>
          <cell r="C47">
            <v>128604000</v>
          </cell>
          <cell r="D47">
            <v>84000000</v>
          </cell>
          <cell r="E47">
            <v>72530000</v>
          </cell>
          <cell r="F47">
            <v>111447000</v>
          </cell>
          <cell r="G47">
            <v>163903000</v>
          </cell>
          <cell r="H47">
            <v>50295000</v>
          </cell>
          <cell r="I47">
            <v>84465000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911479000</v>
          </cell>
        </row>
        <row r="49">
          <cell r="A49" t="str">
            <v xml:space="preserve">  Energy Sales</v>
          </cell>
          <cell r="B49">
            <v>13551541.720000001</v>
          </cell>
          <cell r="C49">
            <v>6512585.29</v>
          </cell>
          <cell r="D49">
            <v>4380850.21</v>
          </cell>
          <cell r="E49">
            <v>2892162.03</v>
          </cell>
          <cell r="F49">
            <v>3337508.77</v>
          </cell>
          <cell r="G49">
            <v>4889603.6399999997</v>
          </cell>
          <cell r="H49">
            <v>2845241.08</v>
          </cell>
          <cell r="I49">
            <v>2616664.7999999998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41026157.539999999</v>
          </cell>
        </row>
        <row r="50">
          <cell r="A50" t="str">
            <v xml:space="preserve">  Capacity Sales</v>
          </cell>
          <cell r="B50">
            <v>742960</v>
          </cell>
          <cell r="C50">
            <v>604410</v>
          </cell>
          <cell r="D50">
            <v>651058</v>
          </cell>
          <cell r="E50">
            <v>102116.25</v>
          </cell>
          <cell r="F50">
            <v>94752.5</v>
          </cell>
          <cell r="G50">
            <v>169410</v>
          </cell>
          <cell r="H50">
            <v>213171</v>
          </cell>
          <cell r="I50">
            <v>163053.5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2740931.25</v>
          </cell>
        </row>
        <row r="51">
          <cell r="A51" t="str">
            <v xml:space="preserve">  Total Revenue</v>
          </cell>
          <cell r="B51">
            <v>14294501.720000001</v>
          </cell>
          <cell r="C51">
            <v>7116995.29</v>
          </cell>
          <cell r="D51">
            <v>5031908.21</v>
          </cell>
          <cell r="E51">
            <v>2994278.28</v>
          </cell>
          <cell r="F51">
            <v>3432261.27</v>
          </cell>
          <cell r="G51">
            <v>5059013.6399999997</v>
          </cell>
          <cell r="H51">
            <v>3058412.08</v>
          </cell>
          <cell r="I51">
            <v>2779718.3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43767088.789999999</v>
          </cell>
        </row>
        <row r="53">
          <cell r="A53" t="str">
            <v>Total Consumption</v>
          </cell>
          <cell r="B53">
            <v>2163864470</v>
          </cell>
          <cell r="C53">
            <v>2292564246</v>
          </cell>
          <cell r="D53">
            <v>2283596065</v>
          </cell>
          <cell r="E53">
            <v>2182321249</v>
          </cell>
          <cell r="F53">
            <v>2138658667</v>
          </cell>
          <cell r="G53">
            <v>2054730488</v>
          </cell>
          <cell r="H53">
            <v>2056517130.3899999</v>
          </cell>
          <cell r="I53">
            <v>1952305727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17124558042.389999</v>
          </cell>
        </row>
        <row r="54">
          <cell r="A54" t="str">
            <v>Total Sales Revenue</v>
          </cell>
          <cell r="B54">
            <v>207785920.50999999</v>
          </cell>
          <cell r="C54">
            <v>216571624.86000001</v>
          </cell>
          <cell r="D54">
            <v>218030538.11000001</v>
          </cell>
          <cell r="E54">
            <v>207906145.26000002</v>
          </cell>
          <cell r="F54">
            <v>197644020.88000003</v>
          </cell>
          <cell r="G54">
            <v>185703222.92999995</v>
          </cell>
          <cell r="H54">
            <v>190384110.27000001</v>
          </cell>
          <cell r="I54">
            <v>180999802.37000003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1605025385.1900001</v>
          </cell>
        </row>
        <row r="56">
          <cell r="A56" t="str">
            <v>Purpose of Enterprise /Miscellaneous Revenue</v>
          </cell>
        </row>
        <row r="57">
          <cell r="A57" t="str">
            <v xml:space="preserve">   Consumption</v>
          </cell>
          <cell r="B57">
            <v>16280645</v>
          </cell>
          <cell r="C57">
            <v>14484167</v>
          </cell>
          <cell r="D57">
            <v>14459597</v>
          </cell>
          <cell r="E57">
            <v>-45923644</v>
          </cell>
          <cell r="F57">
            <v>28165317</v>
          </cell>
          <cell r="G57">
            <v>10747912</v>
          </cell>
          <cell r="H57">
            <v>11229264</v>
          </cell>
          <cell r="I57">
            <v>10050454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59493712</v>
          </cell>
        </row>
        <row r="58">
          <cell r="A58" t="str">
            <v xml:space="preserve">   Revenue</v>
          </cell>
          <cell r="B58">
            <v>67399.789999999994</v>
          </cell>
          <cell r="C58">
            <v>2404.4499999999998</v>
          </cell>
          <cell r="D58">
            <v>140089.24</v>
          </cell>
          <cell r="E58">
            <v>354859.45</v>
          </cell>
          <cell r="F58">
            <v>43724.3</v>
          </cell>
          <cell r="G58">
            <v>78396.45</v>
          </cell>
          <cell r="H58">
            <v>722817.55</v>
          </cell>
          <cell r="I58">
            <v>1594266.39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3003957.62</v>
          </cell>
        </row>
        <row r="63">
          <cell r="N63">
            <v>38058.373776967594</v>
          </cell>
        </row>
        <row r="83">
          <cell r="A83" t="str">
            <v>:prsPAGE1~g</v>
          </cell>
        </row>
        <row r="86">
          <cell r="A86" t="str">
            <v>:plp1qcopqrsQTR~g</v>
          </cell>
        </row>
      </sheetData>
      <sheetData sheetId="5" refreshError="1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A826"/>
      <sheetName val="C&amp;E Report"/>
      <sheetName val="LA"/>
      <sheetName val="Owens"/>
      <sheetName val="LA&amp;Owens"/>
      <sheetName val="Aptmts"/>
      <sheetName val="DefCredit"/>
      <sheetName val="Sales"/>
    </sheetNames>
    <sheetDataSet>
      <sheetData sheetId="0" refreshError="1"/>
      <sheetData sheetId="1"/>
      <sheetData sheetId="2"/>
      <sheetData sheetId="3"/>
      <sheetData sheetId="4" refreshError="1">
        <row r="1">
          <cell r="A1" t="str">
            <v>Energy Services</v>
          </cell>
        </row>
        <row r="2">
          <cell r="A2" t="str">
            <v>C&amp;E Summary - Actual, Los Angeles &amp; Owens Valley</v>
          </cell>
        </row>
        <row r="3">
          <cell r="A3" t="str">
            <v>Fiscal Year 2002/2003</v>
          </cell>
        </row>
        <row r="5">
          <cell r="B5" t="str">
            <v>July 2002</v>
          </cell>
          <cell r="C5" t="str">
            <v>Aug. 2002</v>
          </cell>
          <cell r="D5" t="str">
            <v>Sept. 02</v>
          </cell>
          <cell r="E5" t="str">
            <v>Oct. 02</v>
          </cell>
          <cell r="F5" t="str">
            <v>Nov. 02</v>
          </cell>
          <cell r="G5" t="str">
            <v>Dec. 02</v>
          </cell>
          <cell r="H5" t="str">
            <v>Jan. 03</v>
          </cell>
          <cell r="I5" t="str">
            <v>Feb. 03</v>
          </cell>
          <cell r="J5" t="str">
            <v>Mar. 03</v>
          </cell>
          <cell r="K5" t="str">
            <v>Apr. 03</v>
          </cell>
          <cell r="L5" t="str">
            <v>May 03</v>
          </cell>
          <cell r="M5" t="str">
            <v>Jun 03</v>
          </cell>
          <cell r="N5" t="str">
            <v>YTD Total</v>
          </cell>
        </row>
        <row r="6">
          <cell r="A6" t="str">
            <v>Consumption</v>
          </cell>
        </row>
        <row r="7">
          <cell r="A7" t="str">
            <v>Residential</v>
          </cell>
          <cell r="B7">
            <v>531989839</v>
          </cell>
          <cell r="C7">
            <v>607163592</v>
          </cell>
          <cell r="D7">
            <v>602608723</v>
          </cell>
          <cell r="E7">
            <v>610355088</v>
          </cell>
          <cell r="F7">
            <v>527596917</v>
          </cell>
          <cell r="G7">
            <v>548766985</v>
          </cell>
          <cell r="H7">
            <v>580038790</v>
          </cell>
          <cell r="I7">
            <v>577453806</v>
          </cell>
          <cell r="J7">
            <v>494582011</v>
          </cell>
          <cell r="K7">
            <v>497501366</v>
          </cell>
          <cell r="L7">
            <v>467402497</v>
          </cell>
          <cell r="M7">
            <v>510778025</v>
          </cell>
          <cell r="N7">
            <v>6556237639</v>
          </cell>
        </row>
        <row r="8">
          <cell r="A8" t="str">
            <v>Commercial</v>
          </cell>
          <cell r="B8">
            <v>1216799408</v>
          </cell>
          <cell r="C8">
            <v>1058366285</v>
          </cell>
          <cell r="D8">
            <v>1125893470</v>
          </cell>
          <cell r="E8">
            <v>1165928186</v>
          </cell>
          <cell r="F8">
            <v>1063407657</v>
          </cell>
          <cell r="G8">
            <v>1142100552</v>
          </cell>
          <cell r="H8">
            <v>1030624040</v>
          </cell>
          <cell r="I8">
            <v>1046328544</v>
          </cell>
          <cell r="J8">
            <v>956741911</v>
          </cell>
          <cell r="K8">
            <v>1029616767</v>
          </cell>
          <cell r="L8">
            <v>1027073065</v>
          </cell>
          <cell r="M8">
            <v>1109126671</v>
          </cell>
          <cell r="N8">
            <v>12972006556</v>
          </cell>
        </row>
        <row r="9">
          <cell r="A9" t="str">
            <v>Industrial</v>
          </cell>
          <cell r="B9">
            <v>187118416</v>
          </cell>
          <cell r="C9">
            <v>224880057</v>
          </cell>
          <cell r="D9">
            <v>205187057</v>
          </cell>
          <cell r="E9">
            <v>218688287</v>
          </cell>
          <cell r="F9">
            <v>188847500</v>
          </cell>
          <cell r="G9">
            <v>199570819</v>
          </cell>
          <cell r="H9">
            <v>191606663</v>
          </cell>
          <cell r="I9">
            <v>212332506</v>
          </cell>
          <cell r="J9">
            <v>194809860</v>
          </cell>
          <cell r="K9">
            <v>194768711</v>
          </cell>
          <cell r="L9">
            <v>163529332</v>
          </cell>
          <cell r="M9">
            <v>202817455</v>
          </cell>
          <cell r="N9">
            <v>2384156663</v>
          </cell>
        </row>
        <row r="10">
          <cell r="A10" t="str">
            <v>Street Lighting</v>
          </cell>
          <cell r="B10">
            <v>19755686</v>
          </cell>
          <cell r="C10">
            <v>19737572</v>
          </cell>
          <cell r="D10">
            <v>20291889</v>
          </cell>
          <cell r="E10">
            <v>19709044</v>
          </cell>
          <cell r="F10">
            <v>19820418</v>
          </cell>
          <cell r="G10">
            <v>9125747</v>
          </cell>
          <cell r="H10">
            <v>30322920</v>
          </cell>
          <cell r="I10">
            <v>19666607</v>
          </cell>
          <cell r="J10">
            <v>19590747</v>
          </cell>
          <cell r="K10">
            <v>19537059</v>
          </cell>
          <cell r="L10">
            <v>19430288</v>
          </cell>
          <cell r="M10">
            <v>19479123</v>
          </cell>
          <cell r="N10">
            <v>236467100</v>
          </cell>
        </row>
        <row r="11">
          <cell r="A11" t="str">
            <v>Intradepartmental</v>
          </cell>
          <cell r="B11">
            <v>15958250</v>
          </cell>
          <cell r="C11">
            <v>16631768</v>
          </cell>
          <cell r="D11">
            <v>18442192</v>
          </cell>
          <cell r="E11">
            <v>17318043</v>
          </cell>
          <cell r="F11">
            <v>14231602</v>
          </cell>
          <cell r="G11">
            <v>13594118</v>
          </cell>
          <cell r="H11">
            <v>11963648</v>
          </cell>
          <cell r="I11">
            <v>11332904</v>
          </cell>
          <cell r="J11">
            <v>7366451</v>
          </cell>
          <cell r="K11">
            <v>8301797</v>
          </cell>
          <cell r="L11">
            <v>8724017</v>
          </cell>
          <cell r="M11">
            <v>12856647</v>
          </cell>
          <cell r="N11">
            <v>156721437</v>
          </cell>
        </row>
        <row r="12">
          <cell r="A12" t="str">
            <v>Ultimate Customers</v>
          </cell>
          <cell r="B12">
            <v>1971621599</v>
          </cell>
          <cell r="C12">
            <v>1926779274</v>
          </cell>
          <cell r="D12">
            <v>1972423331</v>
          </cell>
          <cell r="E12">
            <v>2031998648</v>
          </cell>
          <cell r="F12">
            <v>1813904094</v>
          </cell>
          <cell r="G12">
            <v>1913158221</v>
          </cell>
          <cell r="H12">
            <v>1844556061</v>
          </cell>
          <cell r="I12">
            <v>1867114367</v>
          </cell>
          <cell r="J12">
            <v>1673090980</v>
          </cell>
          <cell r="K12">
            <v>1749725700</v>
          </cell>
          <cell r="L12">
            <v>1686159199</v>
          </cell>
          <cell r="M12">
            <v>1855057921</v>
          </cell>
          <cell r="N12">
            <v>22305589395</v>
          </cell>
        </row>
        <row r="14">
          <cell r="A14" t="str">
            <v>Total Revenue</v>
          </cell>
        </row>
        <row r="15">
          <cell r="A15" t="str">
            <v>Residential</v>
          </cell>
          <cell r="B15">
            <v>53656506.089999996</v>
          </cell>
          <cell r="C15">
            <v>61376868.399999999</v>
          </cell>
          <cell r="D15">
            <v>61002594.979999997</v>
          </cell>
          <cell r="E15">
            <v>61686981.560000002</v>
          </cell>
          <cell r="F15">
            <v>53203494.770000003</v>
          </cell>
          <cell r="G15">
            <v>55324818.700000003</v>
          </cell>
          <cell r="H15">
            <v>58640839.310000002</v>
          </cell>
          <cell r="I15">
            <v>58305599.159999996</v>
          </cell>
          <cell r="J15">
            <v>50322792.460000001</v>
          </cell>
          <cell r="K15">
            <v>50466828.630000003</v>
          </cell>
          <cell r="L15">
            <v>47453763.390000001</v>
          </cell>
          <cell r="M15">
            <v>51424365.739999995</v>
          </cell>
          <cell r="N15">
            <v>662865453.19000006</v>
          </cell>
        </row>
        <row r="16">
          <cell r="A16" t="str">
            <v>Commercial</v>
          </cell>
          <cell r="B16">
            <v>113583979.55</v>
          </cell>
          <cell r="C16">
            <v>108778608.28</v>
          </cell>
          <cell r="D16">
            <v>110980272.31999999</v>
          </cell>
          <cell r="E16">
            <v>113731409.27</v>
          </cell>
          <cell r="F16">
            <v>102871752.22</v>
          </cell>
          <cell r="G16">
            <v>103388114.74000001</v>
          </cell>
          <cell r="H16">
            <v>102606849.21000001</v>
          </cell>
          <cell r="I16">
            <v>100751628.64</v>
          </cell>
          <cell r="J16">
            <v>93480020.800000012</v>
          </cell>
          <cell r="K16">
            <v>97648049.370000005</v>
          </cell>
          <cell r="L16">
            <v>98706805.25</v>
          </cell>
          <cell r="M16">
            <v>104015240.03</v>
          </cell>
          <cell r="N16">
            <v>1250542729.6800001</v>
          </cell>
        </row>
        <row r="17">
          <cell r="A17" t="str">
            <v>Industrial</v>
          </cell>
          <cell r="B17">
            <v>17223650.5</v>
          </cell>
          <cell r="C17">
            <v>17459583.380000003</v>
          </cell>
          <cell r="D17">
            <v>16965475.860000003</v>
          </cell>
          <cell r="E17">
            <v>18718796.540000003</v>
          </cell>
          <cell r="F17">
            <v>15947293.91</v>
          </cell>
          <cell r="G17">
            <v>16259514.700000001</v>
          </cell>
          <cell r="H17">
            <v>16327136.529999999</v>
          </cell>
          <cell r="I17">
            <v>17641953.059999999</v>
          </cell>
          <cell r="J17">
            <v>16828758.27</v>
          </cell>
          <cell r="K17">
            <v>18495014.119999997</v>
          </cell>
          <cell r="L17">
            <v>14554959.039999999</v>
          </cell>
          <cell r="M17">
            <v>15664814.92</v>
          </cell>
          <cell r="N17">
            <v>202086950.83000001</v>
          </cell>
        </row>
        <row r="18">
          <cell r="A18" t="str">
            <v>Street Lighting</v>
          </cell>
          <cell r="B18">
            <v>1559677.8699999999</v>
          </cell>
          <cell r="C18">
            <v>1558612.26</v>
          </cell>
          <cell r="D18">
            <v>1614211.1300000001</v>
          </cell>
          <cell r="E18">
            <v>1555961.48</v>
          </cell>
          <cell r="F18">
            <v>1557156.53</v>
          </cell>
          <cell r="G18">
            <v>783286.01</v>
          </cell>
          <cell r="H18">
            <v>2330894.9900000002</v>
          </cell>
          <cell r="I18">
            <v>1552684.6199999999</v>
          </cell>
          <cell r="J18">
            <v>1546628.47</v>
          </cell>
          <cell r="K18">
            <v>1543474.67</v>
          </cell>
          <cell r="L18">
            <v>1535305.07</v>
          </cell>
          <cell r="M18">
            <v>1511460.07</v>
          </cell>
          <cell r="N18">
            <v>18649353.170000002</v>
          </cell>
        </row>
        <row r="19">
          <cell r="A19" t="str">
            <v>Intradepartmental</v>
          </cell>
          <cell r="B19">
            <v>1351999.1300000001</v>
          </cell>
          <cell r="C19">
            <v>1458686.7899999998</v>
          </cell>
          <cell r="D19">
            <v>1569410.6800000002</v>
          </cell>
          <cell r="E19">
            <v>1515777.93</v>
          </cell>
          <cell r="F19">
            <v>1294290.81</v>
          </cell>
          <cell r="G19">
            <v>1232362.45</v>
          </cell>
          <cell r="H19">
            <v>1106146.3500000001</v>
          </cell>
          <cell r="I19">
            <v>1053484.75</v>
          </cell>
          <cell r="J19">
            <v>767878.04999999993</v>
          </cell>
          <cell r="K19">
            <v>845791.53</v>
          </cell>
          <cell r="L19">
            <v>892583.83</v>
          </cell>
          <cell r="M19">
            <v>1197499.1200000001</v>
          </cell>
          <cell r="N19">
            <v>14285911.419999998</v>
          </cell>
        </row>
        <row r="20">
          <cell r="A20" t="str">
            <v>Ultimate Customers</v>
          </cell>
          <cell r="B20">
            <v>187375813.13999999</v>
          </cell>
          <cell r="C20">
            <v>190632359.10999998</v>
          </cell>
          <cell r="D20">
            <v>192131964.97000003</v>
          </cell>
          <cell r="E20">
            <v>197208926.78</v>
          </cell>
          <cell r="F20">
            <v>174873988.24000001</v>
          </cell>
          <cell r="G20">
            <v>176988096.60000002</v>
          </cell>
          <cell r="H20">
            <v>181011866.38999999</v>
          </cell>
          <cell r="I20">
            <v>179305350.23000002</v>
          </cell>
          <cell r="J20">
            <v>162946078.05000004</v>
          </cell>
          <cell r="K20">
            <v>168999158.32000002</v>
          </cell>
          <cell r="L20">
            <v>163143416.57999998</v>
          </cell>
          <cell r="M20">
            <v>173813379.88</v>
          </cell>
          <cell r="N20">
            <v>2148430398.29</v>
          </cell>
        </row>
        <row r="22">
          <cell r="A22" t="str">
            <v>ECAF Revenue</v>
          </cell>
        </row>
        <row r="23">
          <cell r="A23" t="str">
            <v>Residential</v>
          </cell>
          <cell r="B23">
            <v>15638815.98</v>
          </cell>
          <cell r="C23">
            <v>17849821.52</v>
          </cell>
          <cell r="D23">
            <v>17722986.049999997</v>
          </cell>
          <cell r="E23">
            <v>17943318.700000003</v>
          </cell>
          <cell r="F23">
            <v>15509627.430000002</v>
          </cell>
          <cell r="G23">
            <v>16132730.569999998</v>
          </cell>
          <cell r="H23">
            <v>17050153.780000001</v>
          </cell>
          <cell r="I23">
            <v>16975414.550000001</v>
          </cell>
          <cell r="J23">
            <v>14541517.98</v>
          </cell>
          <cell r="K23">
            <v>14623447.43</v>
          </cell>
          <cell r="L23">
            <v>13742165.15</v>
          </cell>
          <cell r="M23">
            <v>15017431.84</v>
          </cell>
          <cell r="N23">
            <v>192747430.98000002</v>
          </cell>
        </row>
        <row r="24">
          <cell r="A24" t="str">
            <v>Commercial</v>
          </cell>
          <cell r="B24">
            <v>34790443.299999997</v>
          </cell>
          <cell r="C24">
            <v>33030901.609999999</v>
          </cell>
          <cell r="D24">
            <v>33012159.190000001</v>
          </cell>
          <cell r="E24">
            <v>34187178.920000002</v>
          </cell>
          <cell r="F24">
            <v>31150781.689999998</v>
          </cell>
          <cell r="G24">
            <v>32488086.370000001</v>
          </cell>
          <cell r="H24">
            <v>31211348.689999998</v>
          </cell>
          <cell r="I24">
            <v>30681622.48</v>
          </cell>
          <cell r="J24">
            <v>28007569.57</v>
          </cell>
          <cell r="K24">
            <v>29066069.010000002</v>
          </cell>
          <cell r="L24">
            <v>30100124.34</v>
          </cell>
          <cell r="M24">
            <v>31518186.23</v>
          </cell>
          <cell r="N24">
            <v>379244471.39999998</v>
          </cell>
        </row>
        <row r="25">
          <cell r="A25" t="str">
            <v>Industrial</v>
          </cell>
          <cell r="B25">
            <v>4538312.54</v>
          </cell>
          <cell r="C25">
            <v>4779084.8100000005</v>
          </cell>
          <cell r="D25">
            <v>4509836.01</v>
          </cell>
          <cell r="E25">
            <v>4532238.76</v>
          </cell>
          <cell r="F25">
            <v>4389581.88</v>
          </cell>
          <cell r="G25">
            <v>4305099.1399999997</v>
          </cell>
          <cell r="H25">
            <v>4089930.72</v>
          </cell>
          <cell r="I25">
            <v>4148045.1399999997</v>
          </cell>
          <cell r="J25">
            <v>4110012.4200000004</v>
          </cell>
          <cell r="K25">
            <v>5647068.6499999994</v>
          </cell>
          <cell r="L25">
            <v>3346411.38</v>
          </cell>
          <cell r="M25">
            <v>4232255.68</v>
          </cell>
          <cell r="N25">
            <v>52627877.130000003</v>
          </cell>
        </row>
        <row r="26">
          <cell r="A26" t="str">
            <v>Street Lighting</v>
          </cell>
          <cell r="B26">
            <v>533834.69000000006</v>
          </cell>
          <cell r="C26">
            <v>533307.61</v>
          </cell>
          <cell r="D26">
            <v>549615.54999999993</v>
          </cell>
          <cell r="E26">
            <v>532494.74</v>
          </cell>
          <cell r="F26">
            <v>532956.4</v>
          </cell>
          <cell r="G26">
            <v>252425.56000000003</v>
          </cell>
          <cell r="H26">
            <v>813388.57000000007</v>
          </cell>
          <cell r="I26">
            <v>531221.21</v>
          </cell>
          <cell r="J26">
            <v>528995.62</v>
          </cell>
          <cell r="K26">
            <v>527442.72</v>
          </cell>
          <cell r="L26">
            <v>524223.36</v>
          </cell>
          <cell r="M26">
            <v>525656.67000000004</v>
          </cell>
          <cell r="N26">
            <v>6385562.7000000002</v>
          </cell>
        </row>
        <row r="27">
          <cell r="A27" t="str">
            <v>Intradepartmental</v>
          </cell>
          <cell r="B27">
            <v>460926.15</v>
          </cell>
          <cell r="C27">
            <v>487892.96</v>
          </cell>
          <cell r="D27">
            <v>541084.18999999994</v>
          </cell>
          <cell r="E27">
            <v>507938.91</v>
          </cell>
          <cell r="F27">
            <v>416859.61</v>
          </cell>
          <cell r="G27">
            <v>396824.75</v>
          </cell>
          <cell r="H27">
            <v>350346.94999999995</v>
          </cell>
          <cell r="I27">
            <v>332106.32</v>
          </cell>
          <cell r="J27">
            <v>215499.7</v>
          </cell>
          <cell r="K27">
            <v>242949.51</v>
          </cell>
          <cell r="L27">
            <v>255331.02000000002</v>
          </cell>
          <cell r="M27">
            <v>376742.14</v>
          </cell>
          <cell r="N27">
            <v>4584502.21</v>
          </cell>
        </row>
        <row r="28">
          <cell r="A28" t="str">
            <v>Ultimate Customers</v>
          </cell>
          <cell r="B28">
            <v>55962332.659999996</v>
          </cell>
          <cell r="C28">
            <v>56681008.509999998</v>
          </cell>
          <cell r="D28">
            <v>56335680.989999995</v>
          </cell>
          <cell r="E28">
            <v>57703170.030000001</v>
          </cell>
          <cell r="F28">
            <v>51999807.010000005</v>
          </cell>
          <cell r="G28">
            <v>53575166.389999993</v>
          </cell>
          <cell r="H28">
            <v>53515168.710000001</v>
          </cell>
          <cell r="I28">
            <v>52668409.699999996</v>
          </cell>
          <cell r="J28">
            <v>47403595.289999999</v>
          </cell>
          <cell r="K28">
            <v>50106977.32</v>
          </cell>
          <cell r="L28">
            <v>47968255.249999993</v>
          </cell>
          <cell r="M28">
            <v>51670272.559999995</v>
          </cell>
          <cell r="N28">
            <v>635589844.42000008</v>
          </cell>
        </row>
        <row r="30">
          <cell r="A30" t="str">
            <v>ECA-Base Rates</v>
          </cell>
        </row>
        <row r="31">
          <cell r="A31" t="str">
            <v>Residential</v>
          </cell>
          <cell r="B31">
            <v>10639796.779999999</v>
          </cell>
          <cell r="C31">
            <v>12143271.84</v>
          </cell>
          <cell r="D31">
            <v>12052174.460000001</v>
          </cell>
          <cell r="E31">
            <v>12207101.76</v>
          </cell>
          <cell r="F31">
            <v>10551938.34</v>
          </cell>
          <cell r="G31">
            <v>10975339.699999999</v>
          </cell>
          <cell r="H31">
            <v>11600775.800000001</v>
          </cell>
          <cell r="I31">
            <v>11549076.119999999</v>
          </cell>
          <cell r="J31">
            <v>9891640.2200000007</v>
          </cell>
          <cell r="K31">
            <v>9950027.3200000003</v>
          </cell>
          <cell r="L31">
            <v>9348049.9399999995</v>
          </cell>
          <cell r="M31">
            <v>10215560.5</v>
          </cell>
          <cell r="N31">
            <v>131124752.78</v>
          </cell>
        </row>
        <row r="32">
          <cell r="A32" t="str">
            <v>Commercial</v>
          </cell>
          <cell r="B32">
            <v>24335988.16</v>
          </cell>
          <cell r="C32">
            <v>21167325.699999999</v>
          </cell>
          <cell r="D32">
            <v>22517869.399999999</v>
          </cell>
          <cell r="E32">
            <v>23318563.719999999</v>
          </cell>
          <cell r="F32">
            <v>21268153.140000001</v>
          </cell>
          <cell r="G32">
            <v>22842011.039999999</v>
          </cell>
          <cell r="H32">
            <v>20612480.800000001</v>
          </cell>
          <cell r="I32">
            <v>20926570.879999999</v>
          </cell>
          <cell r="J32">
            <v>19134838.219999999</v>
          </cell>
          <cell r="K32">
            <v>20592335.34</v>
          </cell>
          <cell r="L32">
            <v>20541461.300000001</v>
          </cell>
          <cell r="M32">
            <v>22182533.420000002</v>
          </cell>
          <cell r="N32">
            <v>259440131.12</v>
          </cell>
        </row>
        <row r="33">
          <cell r="A33" t="str">
            <v>Industrial</v>
          </cell>
          <cell r="B33">
            <v>3742368.32</v>
          </cell>
          <cell r="C33">
            <v>4497601.1399999997</v>
          </cell>
          <cell r="D33">
            <v>4103741.14</v>
          </cell>
          <cell r="E33">
            <v>4373765.74</v>
          </cell>
          <cell r="F33">
            <v>3776950</v>
          </cell>
          <cell r="G33">
            <v>3991416.38</v>
          </cell>
          <cell r="H33">
            <v>3832133.26</v>
          </cell>
          <cell r="I33">
            <v>4246650.12</v>
          </cell>
          <cell r="J33">
            <v>3896197.2</v>
          </cell>
          <cell r="K33">
            <v>3895374.22</v>
          </cell>
          <cell r="L33">
            <v>3270586.64</v>
          </cell>
          <cell r="M33">
            <v>4056349.1</v>
          </cell>
          <cell r="N33">
            <v>47683133.259999998</v>
          </cell>
        </row>
        <row r="34">
          <cell r="A34" t="str">
            <v>Street Lighting</v>
          </cell>
          <cell r="B34">
            <v>395113.72</v>
          </cell>
          <cell r="C34">
            <v>394751.44</v>
          </cell>
          <cell r="D34">
            <v>405837.78</v>
          </cell>
          <cell r="E34">
            <v>394180.88</v>
          </cell>
          <cell r="F34">
            <v>396408.36</v>
          </cell>
          <cell r="G34">
            <v>182514.94</v>
          </cell>
          <cell r="H34">
            <v>606458.4</v>
          </cell>
          <cell r="I34">
            <v>393332.14</v>
          </cell>
          <cell r="J34">
            <v>391814.94</v>
          </cell>
          <cell r="K34">
            <v>390741.18</v>
          </cell>
          <cell r="L34">
            <v>388605.76</v>
          </cell>
          <cell r="M34">
            <v>389582.46</v>
          </cell>
          <cell r="N34">
            <v>4729342</v>
          </cell>
        </row>
        <row r="35">
          <cell r="A35" t="str">
            <v>Intradepartmental</v>
          </cell>
          <cell r="B35">
            <v>319165</v>
          </cell>
          <cell r="C35">
            <v>332635.36</v>
          </cell>
          <cell r="D35">
            <v>368843.84</v>
          </cell>
          <cell r="E35">
            <v>346360.86</v>
          </cell>
          <cell r="F35">
            <v>284632.03999999998</v>
          </cell>
          <cell r="G35">
            <v>271882.36</v>
          </cell>
          <cell r="H35">
            <v>239272.95999999999</v>
          </cell>
          <cell r="I35">
            <v>226658.08</v>
          </cell>
          <cell r="J35">
            <v>147329.01999999999</v>
          </cell>
          <cell r="K35">
            <v>166035.94</v>
          </cell>
          <cell r="L35">
            <v>174480.34</v>
          </cell>
          <cell r="M35">
            <v>257132.94</v>
          </cell>
          <cell r="N35">
            <v>3134428.7399999998</v>
          </cell>
        </row>
        <row r="36">
          <cell r="A36" t="str">
            <v>Ultimate Customers</v>
          </cell>
          <cell r="B36">
            <v>39432431.979999997</v>
          </cell>
          <cell r="C36">
            <v>38535585.479999997</v>
          </cell>
          <cell r="D36">
            <v>39448466.620000005</v>
          </cell>
          <cell r="E36">
            <v>40639972.960000001</v>
          </cell>
          <cell r="F36">
            <v>36278081.880000003</v>
          </cell>
          <cell r="G36">
            <v>38263164.419999994</v>
          </cell>
          <cell r="H36">
            <v>36891121.219999999</v>
          </cell>
          <cell r="I36">
            <v>37342287.339999996</v>
          </cell>
          <cell r="J36">
            <v>33461819.599999998</v>
          </cell>
          <cell r="K36">
            <v>34994514</v>
          </cell>
          <cell r="L36">
            <v>33723183.980000004</v>
          </cell>
          <cell r="M36">
            <v>37101158.420000002</v>
          </cell>
          <cell r="N36">
            <v>446111787.89999998</v>
          </cell>
        </row>
        <row r="38">
          <cell r="A38" t="str">
            <v>Base Rate Revenue</v>
          </cell>
        </row>
        <row r="39">
          <cell r="A39" t="str">
            <v>Residential</v>
          </cell>
          <cell r="B39">
            <v>27377893.329999998</v>
          </cell>
          <cell r="C39">
            <v>31383775.039999995</v>
          </cell>
          <cell r="D39">
            <v>31227434.469999999</v>
          </cell>
          <cell r="E39">
            <v>31536561.100000001</v>
          </cell>
          <cell r="F39">
            <v>27141929.000000004</v>
          </cell>
          <cell r="G39">
            <v>28216748.430000003</v>
          </cell>
          <cell r="H39">
            <v>29989909.73</v>
          </cell>
          <cell r="I39">
            <v>29781108.490000002</v>
          </cell>
          <cell r="J39">
            <v>25889634.260000005</v>
          </cell>
          <cell r="K39">
            <v>25893353.880000003</v>
          </cell>
          <cell r="L39">
            <v>24363548.300000004</v>
          </cell>
          <cell r="M39">
            <v>26191373.399999991</v>
          </cell>
          <cell r="N39">
            <v>338993269.43000001</v>
          </cell>
        </row>
        <row r="40">
          <cell r="A40" t="str">
            <v>Commercial</v>
          </cell>
          <cell r="B40">
            <v>54457548.090000004</v>
          </cell>
          <cell r="C40">
            <v>54580380.969999999</v>
          </cell>
          <cell r="D40">
            <v>55450243.729999997</v>
          </cell>
          <cell r="E40">
            <v>56225666.629999995</v>
          </cell>
          <cell r="F40">
            <v>50452817.390000001</v>
          </cell>
          <cell r="G40">
            <v>48058017.330000006</v>
          </cell>
          <cell r="H40">
            <v>50783019.720000014</v>
          </cell>
          <cell r="I40">
            <v>49143435.280000001</v>
          </cell>
          <cell r="J40">
            <v>46337613.010000013</v>
          </cell>
          <cell r="K40">
            <v>47989645.019999996</v>
          </cell>
          <cell r="L40">
            <v>48065219.609999999</v>
          </cell>
          <cell r="M40">
            <v>50314520.379999995</v>
          </cell>
          <cell r="N40">
            <v>611858127.15999997</v>
          </cell>
        </row>
        <row r="41">
          <cell r="A41" t="str">
            <v>Industrial</v>
          </cell>
          <cell r="B41">
            <v>8942969.6400000006</v>
          </cell>
          <cell r="C41">
            <v>8182897.4300000025</v>
          </cell>
          <cell r="D41">
            <v>8351898.7100000028</v>
          </cell>
          <cell r="E41">
            <v>9812792.0400000028</v>
          </cell>
          <cell r="F41">
            <v>7780762.0300000012</v>
          </cell>
          <cell r="G41">
            <v>7962999.1800000025</v>
          </cell>
          <cell r="H41">
            <v>8405072.5499999989</v>
          </cell>
          <cell r="I41">
            <v>9247257.799999997</v>
          </cell>
          <cell r="J41">
            <v>8822548.6499999985</v>
          </cell>
          <cell r="K41">
            <v>8952571.2499999981</v>
          </cell>
          <cell r="L41">
            <v>7937961.0199999996</v>
          </cell>
          <cell r="M41">
            <v>7376210.1400000006</v>
          </cell>
          <cell r="N41">
            <v>101775940.44</v>
          </cell>
        </row>
        <row r="42">
          <cell r="A42" t="str">
            <v>Street Lighting</v>
          </cell>
          <cell r="B42">
            <v>630729.45999999985</v>
          </cell>
          <cell r="C42">
            <v>630553.21</v>
          </cell>
          <cell r="D42">
            <v>658757.80000000005</v>
          </cell>
          <cell r="E42">
            <v>629285.86</v>
          </cell>
          <cell r="F42">
            <v>627791.77</v>
          </cell>
          <cell r="G42">
            <v>348345.50999999995</v>
          </cell>
          <cell r="H42">
            <v>911048.02000000014</v>
          </cell>
          <cell r="I42">
            <v>628131.2699999999</v>
          </cell>
          <cell r="J42">
            <v>625817.90999999992</v>
          </cell>
          <cell r="K42">
            <v>625290.77</v>
          </cell>
          <cell r="L42">
            <v>622475.95000000007</v>
          </cell>
          <cell r="M42">
            <v>596220.93999999994</v>
          </cell>
          <cell r="N42">
            <v>7534448.4700000007</v>
          </cell>
        </row>
        <row r="43">
          <cell r="A43" t="str">
            <v>Intradepartmental</v>
          </cell>
          <cell r="B43">
            <v>571907.9800000001</v>
          </cell>
          <cell r="C43">
            <v>638158.46999999986</v>
          </cell>
          <cell r="D43">
            <v>659482.65000000014</v>
          </cell>
          <cell r="E43">
            <v>661478.16</v>
          </cell>
          <cell r="F43">
            <v>592799.16000000015</v>
          </cell>
          <cell r="G43">
            <v>563655.34</v>
          </cell>
          <cell r="H43">
            <v>516526.44000000018</v>
          </cell>
          <cell r="I43">
            <v>494720.35</v>
          </cell>
          <cell r="J43">
            <v>405049.32999999984</v>
          </cell>
          <cell r="K43">
            <v>436806.08</v>
          </cell>
          <cell r="L43">
            <v>462772.47</v>
          </cell>
          <cell r="M43">
            <v>563624.04</v>
          </cell>
          <cell r="N43">
            <v>6566980.4699999997</v>
          </cell>
        </row>
        <row r="44">
          <cell r="A44" t="str">
            <v>Ultimate Customers</v>
          </cell>
          <cell r="B44">
            <v>91981048.5</v>
          </cell>
          <cell r="C44">
            <v>95415765.11999999</v>
          </cell>
          <cell r="D44">
            <v>96347817.359999999</v>
          </cell>
          <cell r="E44">
            <v>98865783.789999992</v>
          </cell>
          <cell r="F44">
            <v>86596099.349999994</v>
          </cell>
          <cell r="G44">
            <v>85149765.790000021</v>
          </cell>
          <cell r="H44">
            <v>90605576.460000008</v>
          </cell>
          <cell r="I44">
            <v>89294653.189999998</v>
          </cell>
          <cell r="J44">
            <v>82080663.160000011</v>
          </cell>
          <cell r="K44">
            <v>83897667</v>
          </cell>
          <cell r="L44">
            <v>81451977.349999994</v>
          </cell>
          <cell r="M44">
            <v>85041948.899999991</v>
          </cell>
          <cell r="N44">
            <v>1066728765.97</v>
          </cell>
        </row>
        <row r="46">
          <cell r="A46" t="str">
            <v>Other Electric Utilities</v>
          </cell>
        </row>
        <row r="47">
          <cell r="A47" t="str">
            <v xml:space="preserve">  Consumption</v>
          </cell>
          <cell r="B47">
            <v>377599000</v>
          </cell>
          <cell r="C47">
            <v>335876000</v>
          </cell>
          <cell r="D47">
            <v>269271000</v>
          </cell>
          <cell r="E47">
            <v>36284000</v>
          </cell>
          <cell r="F47">
            <v>53244000</v>
          </cell>
          <cell r="G47">
            <v>33169000</v>
          </cell>
          <cell r="H47">
            <v>23208000</v>
          </cell>
          <cell r="I47">
            <v>24235000</v>
          </cell>
          <cell r="J47">
            <v>65161000</v>
          </cell>
          <cell r="K47">
            <v>35118000</v>
          </cell>
          <cell r="L47">
            <v>73028000</v>
          </cell>
          <cell r="M47">
            <v>112447000</v>
          </cell>
          <cell r="N47">
            <v>1438640000</v>
          </cell>
        </row>
        <row r="49">
          <cell r="A49" t="str">
            <v xml:space="preserve">  Energy Sales</v>
          </cell>
          <cell r="B49">
            <v>15107092</v>
          </cell>
          <cell r="C49">
            <v>11680513.84</v>
          </cell>
          <cell r="D49">
            <v>9695613.4499999993</v>
          </cell>
          <cell r="E49">
            <v>850389.5</v>
          </cell>
          <cell r="F49">
            <v>1673867.5</v>
          </cell>
          <cell r="G49">
            <v>-364714</v>
          </cell>
          <cell r="H49">
            <v>2760406</v>
          </cell>
          <cell r="I49">
            <v>1410694.1</v>
          </cell>
          <cell r="J49">
            <v>3793276.69</v>
          </cell>
          <cell r="K49">
            <v>1476808.81</v>
          </cell>
          <cell r="L49">
            <v>4048252</v>
          </cell>
          <cell r="M49">
            <v>5698326.0600000005</v>
          </cell>
          <cell r="N49">
            <v>57830525.950000003</v>
          </cell>
        </row>
        <row r="50">
          <cell r="A50" t="str">
            <v xml:space="preserve">  Capacity Sales</v>
          </cell>
          <cell r="B50">
            <v>2126390</v>
          </cell>
          <cell r="C50">
            <v>2526358.34</v>
          </cell>
          <cell r="D50">
            <v>2075947.67</v>
          </cell>
          <cell r="E50">
            <v>-423987</v>
          </cell>
          <cell r="F50">
            <v>22955</v>
          </cell>
          <cell r="G50">
            <v>28660</v>
          </cell>
          <cell r="H50">
            <v>64560</v>
          </cell>
          <cell r="I50">
            <v>53316</v>
          </cell>
          <cell r="J50">
            <v>4226.5</v>
          </cell>
          <cell r="K50">
            <v>52083.5</v>
          </cell>
          <cell r="L50">
            <v>83504</v>
          </cell>
          <cell r="M50">
            <v>118169.5</v>
          </cell>
          <cell r="N50">
            <v>6732183.5099999998</v>
          </cell>
        </row>
        <row r="51">
          <cell r="A51" t="str">
            <v xml:space="preserve">  Total Revenue</v>
          </cell>
          <cell r="B51">
            <v>17233482</v>
          </cell>
          <cell r="C51">
            <v>14206872.18</v>
          </cell>
          <cell r="D51">
            <v>11771561.119999999</v>
          </cell>
          <cell r="E51">
            <v>426402.5</v>
          </cell>
          <cell r="F51">
            <v>1696822.5</v>
          </cell>
          <cell r="G51">
            <v>-336054</v>
          </cell>
          <cell r="H51">
            <v>2824966</v>
          </cell>
          <cell r="I51">
            <v>1464010.1</v>
          </cell>
          <cell r="J51">
            <v>3797503.19</v>
          </cell>
          <cell r="K51">
            <v>1528892.31</v>
          </cell>
          <cell r="L51">
            <v>4131756</v>
          </cell>
          <cell r="M51">
            <v>5816495.5600000005</v>
          </cell>
          <cell r="N51">
            <v>64562709.460000001</v>
          </cell>
        </row>
        <row r="53">
          <cell r="A53" t="str">
            <v>Total Consumption</v>
          </cell>
          <cell r="B53">
            <v>2349220599</v>
          </cell>
          <cell r="C53">
            <v>2262655274</v>
          </cell>
          <cell r="D53">
            <v>2241694331</v>
          </cell>
          <cell r="E53">
            <v>2068282648</v>
          </cell>
          <cell r="F53">
            <v>1867148094</v>
          </cell>
          <cell r="G53">
            <v>1946327221</v>
          </cell>
          <cell r="H53">
            <v>1867764061</v>
          </cell>
          <cell r="I53">
            <v>1891349367</v>
          </cell>
          <cell r="J53">
            <v>1738251980</v>
          </cell>
          <cell r="K53">
            <v>1784843700</v>
          </cell>
          <cell r="L53">
            <v>1759187199</v>
          </cell>
          <cell r="M53">
            <v>1967504921</v>
          </cell>
          <cell r="N53">
            <v>23744229395</v>
          </cell>
        </row>
        <row r="54">
          <cell r="A54" t="str">
            <v>Total Sales Revenue</v>
          </cell>
          <cell r="B54">
            <v>204609295.13999999</v>
          </cell>
          <cell r="C54">
            <v>204839231.28999999</v>
          </cell>
          <cell r="D54">
            <v>203903526.09000003</v>
          </cell>
          <cell r="E54">
            <v>197635329.28</v>
          </cell>
          <cell r="F54">
            <v>176570810.74000001</v>
          </cell>
          <cell r="G54">
            <v>176652042.60000002</v>
          </cell>
          <cell r="H54">
            <v>183836832.38999999</v>
          </cell>
          <cell r="I54">
            <v>180769360.33000001</v>
          </cell>
          <cell r="J54">
            <v>166743581.24000004</v>
          </cell>
          <cell r="K54">
            <v>170528050.63000003</v>
          </cell>
          <cell r="L54">
            <v>167275172.57999998</v>
          </cell>
          <cell r="M54">
            <v>179629875.44</v>
          </cell>
          <cell r="N54">
            <v>2212993107.75</v>
          </cell>
        </row>
        <row r="56">
          <cell r="A56" t="str">
            <v>Purpose of Enterprise /Miscellaneous Revenue</v>
          </cell>
        </row>
        <row r="57">
          <cell r="A57" t="str">
            <v xml:space="preserve">   Consumption</v>
          </cell>
          <cell r="B57">
            <v>29568955</v>
          </cell>
          <cell r="C57">
            <v>-2738899</v>
          </cell>
          <cell r="D57">
            <v>72614236</v>
          </cell>
          <cell r="E57">
            <v>19444211</v>
          </cell>
          <cell r="F57">
            <v>16105055</v>
          </cell>
          <cell r="G57">
            <v>25213322</v>
          </cell>
          <cell r="H57">
            <v>6803696</v>
          </cell>
          <cell r="I57">
            <v>10378184</v>
          </cell>
          <cell r="J57">
            <v>9815602</v>
          </cell>
          <cell r="K57">
            <v>10347885</v>
          </cell>
          <cell r="L57">
            <v>10473198</v>
          </cell>
          <cell r="M57">
            <v>13086124</v>
          </cell>
          <cell r="N57">
            <v>221111569</v>
          </cell>
        </row>
        <row r="58">
          <cell r="A58" t="str">
            <v xml:space="preserve">   Revenue</v>
          </cell>
          <cell r="B58">
            <v>2290.5700000000002</v>
          </cell>
          <cell r="C58">
            <v>2170.7199999999998</v>
          </cell>
          <cell r="D58">
            <v>2290.5700000000002</v>
          </cell>
          <cell r="E58">
            <v>2170.7199999999998</v>
          </cell>
          <cell r="F58">
            <v>431936</v>
          </cell>
          <cell r="G58">
            <v>4461.29</v>
          </cell>
          <cell r="H58">
            <v>2260.5700000000002</v>
          </cell>
          <cell r="I58">
            <v>445125.72</v>
          </cell>
          <cell r="J58">
            <v>297917.57</v>
          </cell>
          <cell r="K58">
            <v>200929.03</v>
          </cell>
          <cell r="L58">
            <v>179439.44</v>
          </cell>
          <cell r="M58">
            <v>1757079.9</v>
          </cell>
          <cell r="N58">
            <v>3328072.0999999996</v>
          </cell>
        </row>
        <row r="63">
          <cell r="N63">
            <v>38058.34898599537</v>
          </cell>
        </row>
      </sheetData>
      <sheetData sheetId="5" refreshError="1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Scale"/>
      <sheetName val="Principal Schedule"/>
      <sheetName val="Bond Genco"/>
      <sheetName val="Bond Transco"/>
      <sheetName val="Bond Disco"/>
      <sheetName val="New Bond Proceed"/>
      <sheetName val="Public Benefit"/>
      <sheetName val="SCPPA DEBT SERVICE"/>
      <sheetName val="Aggregate Debt Service "/>
      <sheetName val="Current Debts Detail"/>
      <sheetName val="Refunded Bonds"/>
      <sheetName val="Current DWP Debt Services"/>
      <sheetName val="Restructing Bond issues"/>
      <sheetName val="IPA_investment"/>
      <sheetName val="IPA Debt Service"/>
      <sheetName val="RATING AGENCY"/>
      <sheetName val="T &amp; D REV. REQ."/>
      <sheetName val="graphs"/>
      <sheetName val="SELL , OUT,WROFF"/>
      <sheetName val="GEN CO FIN STAT"/>
      <sheetName val="TRANSCO FIN ST"/>
      <sheetName val="DISCO FIN ST"/>
      <sheetName val="Bond Sizing"/>
      <sheetName val="BOND_CT_PAY"/>
      <sheetName val="Amortization Schedule"/>
      <sheetName val="RATIO CALCULATION"/>
      <sheetName val="Depreciation"/>
      <sheetName val="CWIP"/>
      <sheetName val="Other Income"/>
      <sheetName val="Department Debt"/>
      <sheetName val="Cash Flow Statement"/>
      <sheetName val="DRTF"/>
      <sheetName val="OPERATING RESULT"/>
      <sheetName val="SOURCE OF FUNDS"/>
      <sheetName val="Balance Sheet"/>
      <sheetName val="Income Statement"/>
      <sheetName val="SUMMARY REPORT"/>
      <sheetName val="Monthly Income(04-05)  Budget"/>
      <sheetName val="Monthly Income(03-04)"/>
      <sheetName val="Monthly IncomStatement(02-03)"/>
      <sheetName val="Monthly Income Statement(01-02)"/>
      <sheetName val="Monthly Income Statement(00-01)"/>
      <sheetName val="Summary_Pie Charts"/>
      <sheetName val="Revenue Summary"/>
      <sheetName val="Revenue Calculation"/>
      <sheetName val="Base Rate"/>
      <sheetName val="Sales &amp; DSM"/>
      <sheetName val="GEN_COSTS"/>
      <sheetName val="Cover Sheet"/>
      <sheetName val="RPS Revenue"/>
      <sheetName val="interpara"/>
      <sheetName val="Diag_Print"/>
      <sheetName val="Diag_RateCap"/>
      <sheetName val="Diag_Pv"/>
      <sheetName val="Diag_Gen"/>
      <sheetName val="Diag_Dist"/>
      <sheetName val="Diag_Trans"/>
      <sheetName val="Diag_Stranded"/>
      <sheetName val="Diag_Asset"/>
      <sheetName val="Diag_MaintECA"/>
      <sheetName val="Diag_planopt"/>
      <sheetName val="Diag_Bond"/>
      <sheetName val="Diag_CovRatio"/>
      <sheetName val="Diag_DebtRatio"/>
      <sheetName val="Diag_City"/>
      <sheetName val="Diag_ResRate"/>
      <sheetName val="Diag_A1Rate"/>
      <sheetName val="Diag_A2Rate"/>
      <sheetName val="Diag_A3Rate"/>
      <sheetName val="Diag_Escl"/>
      <sheetName val="Diag_FinRate"/>
      <sheetName val="Diag_CTCTime"/>
      <sheetName val="Diag_Allocate"/>
      <sheetName val="Diag_Debt"/>
      <sheetName val="Diag_EnfCov"/>
      <sheetName val="Diag_EnfDebt"/>
      <sheetName val="Diag_EnfCity"/>
      <sheetName val="Deferred Revenue"/>
      <sheetName val="STUDY PARAMETERS"/>
      <sheetName val="Instruction"/>
      <sheetName val="SCENARIO"/>
      <sheetName val="New Input Data"/>
      <sheetName val="INPUT DATA"/>
      <sheetName val="M_Input_data"/>
      <sheetName val="Module1"/>
      <sheetName val="Module3"/>
      <sheetName val="Module2"/>
      <sheetName val="Test"/>
      <sheetName val="Monthly Income(04-05)"/>
      <sheetName val="Revenue Actuals 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 1.1"/>
      <sheetName val="Form 1.2"/>
      <sheetName val="Form 1.3"/>
      <sheetName val="Form 1.4"/>
      <sheetName val="Form 1.5"/>
      <sheetName val="Form 1.6a"/>
      <sheetName val="Form 1.6b"/>
      <sheetName val="Form 1.7a &amp; b"/>
      <sheetName val="Form 1.7c"/>
      <sheetName val="Form 2.1"/>
      <sheetName val="Form 2.2"/>
      <sheetName val="Form 2.3"/>
      <sheetName val="Form 2.4"/>
      <sheetName val="Form 3.1a"/>
      <sheetName val="Form 3.1b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0" refreshError="1"/>
      <sheetData sheetId="1" refreshError="1">
        <row r="2">
          <cell r="B2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 1.1a"/>
      <sheetName val="Form 1.1b"/>
      <sheetName val="Form 1.2"/>
      <sheetName val="Form 1.3"/>
      <sheetName val="Form 1.4"/>
      <sheetName val="Form 1.5"/>
      <sheetName val="Form 1.6a"/>
      <sheetName val="Form 1.6b"/>
      <sheetName val="Form 1.7a"/>
      <sheetName val="Form 1.7b"/>
      <sheetName val="Form 1.7c"/>
      <sheetName val="Form 1.7d"/>
      <sheetName val="Form 2.1"/>
      <sheetName val="Form 2.2 (Nominal)"/>
      <sheetName val="Form 2.2"/>
      <sheetName val="Form 2.3"/>
      <sheetName val="Form 3.1a"/>
      <sheetName val="Form 3.1b"/>
      <sheetName val="Form 3.1c"/>
      <sheetName val="Form 3.2"/>
      <sheetName val="Form 3.3"/>
      <sheetName val="Form 3.4"/>
      <sheetName val="Form 7"/>
      <sheetName val="Form 8.1a (IOU)"/>
      <sheetName val="Form 8.1a (POU-Nominal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0" refreshError="1"/>
      <sheetData sheetId="1">
        <row r="2">
          <cell r="B2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 (2)"/>
      <sheetName val="Analysis OV-UN WQ &amp; DSM"/>
      <sheetName val="Analysis"/>
      <sheetName val="Sch 1 - Fuel &amp; Purchased Po (2)"/>
      <sheetName val="FYTD Test-Actual"/>
      <sheetName val="FYTD Test-Updated"/>
      <sheetName val="Acc Unbilled Rev (2)"/>
      <sheetName val="October 2006"/>
      <sheetName val="Correct Oct 2006"/>
      <sheetName val="November 06"/>
      <sheetName val="November 06 (2)"/>
      <sheetName val="December 06"/>
      <sheetName val="2Q-07"/>
      <sheetName val="January 07"/>
      <sheetName val="February 07"/>
      <sheetName val="March 07"/>
      <sheetName val="3Q-07"/>
      <sheetName val="3Q-07 (071607)"/>
      <sheetName val="April 07"/>
      <sheetName val="May 07"/>
      <sheetName val="June 07"/>
      <sheetName val="June 1-6"/>
      <sheetName val="June 2-6"/>
      <sheetName val="June 3-6"/>
      <sheetName val="4Q-07"/>
      <sheetName val="Jul07"/>
      <sheetName val="Aug07"/>
      <sheetName val="Sept07"/>
      <sheetName val="1Q-08"/>
      <sheetName val="Oct07"/>
      <sheetName val="Nov07"/>
      <sheetName val="Dec07"/>
      <sheetName val="2Q-08"/>
      <sheetName val="Jan08"/>
      <sheetName val="Feb08"/>
      <sheetName val="Mar08"/>
      <sheetName val="May08SA"/>
      <sheetName val="For Budget Grp"/>
      <sheetName val="June08 Prelim"/>
      <sheetName val="June08 (1-6)"/>
      <sheetName val="June08 (2-6)"/>
      <sheetName val="June08 (3-6)"/>
      <sheetName val="ECA Variance thru June08 2-6"/>
      <sheetName val="Energy Efficiency"/>
      <sheetName val="Acc Unbilled Rev"/>
      <sheetName val="Sch A-ECA"/>
      <sheetName val="Sch 1 - Fuel &amp; PurchPower"/>
      <sheetName val="Fuel &amp; PurchPower Detail"/>
      <sheetName val="Fuel &amp; PurchPower 1stQtr"/>
      <sheetName val="Fuel &amp; PurchPower 2nd Qtr"/>
      <sheetName val="Sch 2 - RPS O&amp;M "/>
      <sheetName val="RPS O&amp;M Screenshots"/>
      <sheetName val="Sch 3 - Depreciation Summary"/>
      <sheetName val="Sch 4 - Bad Debt &amp; Settlements"/>
      <sheetName val="Sch 5 - C&amp;E Summary"/>
      <sheetName val="Sch 6 - Retail Cust (Praxair)"/>
      <sheetName val="Praxair Screenshots"/>
      <sheetName val="Sheet1"/>
      <sheetName val="Sch 7 - OEU"/>
      <sheetName val="Sch 8 - Hyperion Contract"/>
      <sheetName val="Sch 9 - LS1 &amp; CTC"/>
      <sheetName val="Sch 10 - DSM"/>
      <sheetName val="June 06 (2-6)"/>
      <sheetName val="Accrual-Jun06"/>
      <sheetName val="June 06"/>
      <sheetName val="May 06"/>
      <sheetName val="Apr 06"/>
      <sheetName val="Mar 06"/>
      <sheetName val="Feb 06"/>
      <sheetName val="Jan 06"/>
      <sheetName val="Acct 139 Balance"/>
      <sheetName val="Dec 05"/>
      <sheetName val="Nov 05"/>
      <sheetName val="Oct 05"/>
      <sheetName val="Sept 05"/>
      <sheetName val="August 05"/>
      <sheetName val="July   05"/>
      <sheetName val="June 05 - 3-6"/>
      <sheetName val="Accrual-Jun05"/>
      <sheetName val="June 05"/>
      <sheetName val="May 05"/>
      <sheetName val="April 05"/>
      <sheetName val="Accrual-Jun04"/>
      <sheetName val="Accrual-Jun03"/>
      <sheetName val="March 05"/>
      <sheetName val="February 05"/>
      <sheetName val="January 05"/>
      <sheetName val="December 04"/>
      <sheetName val="November 04"/>
      <sheetName val="October 04"/>
      <sheetName val="September 04"/>
      <sheetName val="August 04"/>
      <sheetName val="July 04"/>
      <sheetName val="Jun04 - 6-6"/>
      <sheetName val="Jun04 - 5-6"/>
      <sheetName val="Jun04 - 4-6 "/>
      <sheetName val="Jun04 - 4-6 OV-UN WQ&amp;DSM"/>
      <sheetName val="Jun04 - 4-6"/>
      <sheetName val="Jun04 - 3-6"/>
      <sheetName val="Jun04 - 2-6"/>
      <sheetName val="June 04 "/>
      <sheetName val="May 04"/>
      <sheetName val="April 04"/>
      <sheetName val="3rd Qtr-04"/>
      <sheetName val="March 04"/>
      <sheetName val="February 04"/>
      <sheetName val="January 04"/>
      <sheetName val="2nd Qtr-04"/>
      <sheetName val="December 03"/>
      <sheetName val="November 03"/>
      <sheetName val="October 03"/>
      <sheetName val="1st Qtr-04"/>
      <sheetName val="September 03"/>
      <sheetName val="August 03"/>
      <sheetName val="July 03"/>
      <sheetName val="Jun 03 (4-6)"/>
      <sheetName val="Jun 03 (3-6)"/>
      <sheetName val="Jun 03 (2-6)"/>
      <sheetName val="June 03"/>
      <sheetName val="May 03"/>
      <sheetName val="Apr 03"/>
      <sheetName val="3rd Qtr-03"/>
      <sheetName val="Mar 03"/>
      <sheetName val="Feb 03"/>
      <sheetName val="Jan 03"/>
      <sheetName val="2nd Qtr -02"/>
      <sheetName val="Dec 02"/>
      <sheetName val="Nov 02"/>
      <sheetName val="Oct 02"/>
      <sheetName val="1st Qtr-02"/>
      <sheetName val="Sep 02"/>
      <sheetName val="Aug02"/>
      <sheetName val="July02 -Corrected"/>
      <sheetName val="July02"/>
      <sheetName val="Qtr4- Jun 02 (3-6)REVISED AMTS"/>
      <sheetName val="Qtr4- Jun 02 (2-6) "/>
      <sheetName val="Accrual-Jun02"/>
      <sheetName val="Qtr4-Jun02 (1-6)"/>
      <sheetName val="June02"/>
      <sheetName val="May 02"/>
      <sheetName val="Apr02"/>
      <sheetName val="Qtr3"/>
      <sheetName val="Mar02"/>
      <sheetName val="Feb02"/>
      <sheetName val="Jan02"/>
      <sheetName val="Qtr2"/>
      <sheetName val="Dec01"/>
      <sheetName val="Nov01"/>
      <sheetName val="Oct01"/>
      <sheetName val="Qtr1"/>
      <sheetName val="Sep01"/>
      <sheetName val="June01"/>
      <sheetName val="Accrual-Jun01"/>
      <sheetName val="June00"/>
      <sheetName val="Accrual-Jun00"/>
      <sheetName val="Dist.of 6135"/>
      <sheetName val="WQ UnderRecovery"/>
      <sheetName val="ACTUAL BAL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">
          <cell r="A1" t="str">
            <v>Energy Services</v>
          </cell>
        </row>
        <row r="2">
          <cell r="A2" t="str">
            <v>C&amp;E Summary - Actual, Los Angeles &amp; Owens Valley</v>
          </cell>
        </row>
        <row r="3">
          <cell r="A3" t="str">
            <v>Fiscal Year 2006/07</v>
          </cell>
        </row>
        <row r="4">
          <cell r="M4" t="str">
            <v>Prelim (Revised)</v>
          </cell>
        </row>
        <row r="5">
          <cell r="B5">
            <v>38904</v>
          </cell>
          <cell r="C5">
            <v>38935</v>
          </cell>
          <cell r="D5">
            <v>38966</v>
          </cell>
          <cell r="E5">
            <v>38997</v>
          </cell>
          <cell r="F5">
            <v>39028</v>
          </cell>
          <cell r="G5">
            <v>39059</v>
          </cell>
          <cell r="H5">
            <v>39090</v>
          </cell>
          <cell r="I5">
            <v>39121</v>
          </cell>
          <cell r="J5">
            <v>39152</v>
          </cell>
          <cell r="K5">
            <v>39183</v>
          </cell>
          <cell r="L5">
            <v>39214</v>
          </cell>
          <cell r="M5">
            <v>39245</v>
          </cell>
          <cell r="N5" t="str">
            <v>Oct 2006 thru
Current Month</v>
          </cell>
        </row>
        <row r="6">
          <cell r="A6" t="str">
            <v>Consumption</v>
          </cell>
        </row>
        <row r="7">
          <cell r="A7" t="str">
            <v>Residential</v>
          </cell>
          <cell r="B7">
            <v>700470843</v>
          </cell>
          <cell r="C7">
            <v>843392817</v>
          </cell>
          <cell r="D7">
            <v>763794775</v>
          </cell>
          <cell r="E7">
            <v>677371307</v>
          </cell>
          <cell r="F7">
            <v>558389578</v>
          </cell>
          <cell r="G7">
            <v>598958939</v>
          </cell>
          <cell r="H7">
            <v>646715516</v>
          </cell>
          <cell r="I7">
            <v>662033255</v>
          </cell>
          <cell r="J7">
            <v>560887001</v>
          </cell>
          <cell r="K7">
            <v>552003550</v>
          </cell>
          <cell r="L7">
            <v>501800728</v>
          </cell>
          <cell r="M7">
            <v>569914363</v>
          </cell>
          <cell r="N7">
            <v>5328074237</v>
          </cell>
        </row>
        <row r="8">
          <cell r="A8" t="str">
            <v>Commercial</v>
          </cell>
          <cell r="B8">
            <v>1285466369</v>
          </cell>
          <cell r="C8">
            <v>1302842745</v>
          </cell>
          <cell r="D8">
            <v>1265436249</v>
          </cell>
          <cell r="E8">
            <v>1214528065</v>
          </cell>
          <cell r="F8">
            <v>1168653377</v>
          </cell>
          <cell r="G8">
            <v>1160907828</v>
          </cell>
          <cell r="H8">
            <v>1094753319</v>
          </cell>
          <cell r="I8">
            <v>1047556370</v>
          </cell>
          <cell r="J8">
            <v>1076733372</v>
          </cell>
          <cell r="K8">
            <v>1077485817</v>
          </cell>
          <cell r="L8">
            <v>1120794703</v>
          </cell>
          <cell r="M8">
            <v>1131008921</v>
          </cell>
          <cell r="N8">
            <v>10092421772</v>
          </cell>
        </row>
        <row r="9">
          <cell r="A9" t="str">
            <v>Industrial</v>
          </cell>
          <cell r="B9">
            <v>208998387</v>
          </cell>
          <cell r="C9">
            <v>204768046</v>
          </cell>
          <cell r="D9">
            <v>233308395</v>
          </cell>
          <cell r="E9">
            <v>202917521</v>
          </cell>
          <cell r="F9">
            <v>187337076</v>
          </cell>
          <cell r="G9">
            <v>166502296</v>
          </cell>
          <cell r="H9">
            <v>203657906</v>
          </cell>
          <cell r="I9">
            <v>187649415</v>
          </cell>
          <cell r="J9">
            <v>175154075</v>
          </cell>
          <cell r="K9">
            <v>185937127</v>
          </cell>
          <cell r="L9">
            <v>186693009</v>
          </cell>
          <cell r="M9">
            <v>189801489</v>
          </cell>
          <cell r="N9">
            <v>1685649914</v>
          </cell>
        </row>
        <row r="10">
          <cell r="A10" t="str">
            <v>Street Lighting</v>
          </cell>
          <cell r="B10">
            <v>24634815</v>
          </cell>
          <cell r="C10">
            <v>23258941</v>
          </cell>
          <cell r="D10">
            <v>24665862</v>
          </cell>
          <cell r="E10">
            <v>24844475</v>
          </cell>
          <cell r="F10">
            <v>24321048</v>
          </cell>
          <cell r="G10">
            <v>24010660</v>
          </cell>
          <cell r="H10">
            <v>24517204</v>
          </cell>
          <cell r="I10">
            <v>24036863</v>
          </cell>
          <cell r="J10">
            <v>24577295</v>
          </cell>
          <cell r="K10">
            <v>24418696</v>
          </cell>
          <cell r="L10">
            <v>24622230</v>
          </cell>
          <cell r="M10">
            <v>24489836</v>
          </cell>
          <cell r="N10">
            <v>219838307</v>
          </cell>
        </row>
        <row r="11">
          <cell r="A11" t="str">
            <v>Intradepartmental</v>
          </cell>
          <cell r="B11">
            <v>14059491</v>
          </cell>
          <cell r="C11">
            <v>15945670</v>
          </cell>
          <cell r="D11">
            <v>17833945</v>
          </cell>
          <cell r="E11">
            <v>16914581</v>
          </cell>
          <cell r="F11">
            <v>14153054</v>
          </cell>
          <cell r="G11">
            <v>8761849</v>
          </cell>
          <cell r="H11">
            <v>13039381</v>
          </cell>
          <cell r="I11">
            <v>11137819</v>
          </cell>
          <cell r="J11">
            <v>14177963</v>
          </cell>
          <cell r="K11">
            <v>12869512</v>
          </cell>
          <cell r="L11">
            <v>15912626</v>
          </cell>
          <cell r="M11">
            <v>16823631</v>
          </cell>
          <cell r="N11">
            <v>123790416</v>
          </cell>
        </row>
        <row r="12">
          <cell r="A12" t="str">
            <v>Outdoor Area Lighting</v>
          </cell>
        </row>
        <row r="13">
          <cell r="A13" t="str">
            <v>Ultimate Customers</v>
          </cell>
          <cell r="B13">
            <v>2233629905</v>
          </cell>
          <cell r="C13">
            <v>2390208219</v>
          </cell>
          <cell r="D13">
            <v>2305039226</v>
          </cell>
          <cell r="E13">
            <v>2136575949</v>
          </cell>
          <cell r="F13">
            <v>1952854133</v>
          </cell>
          <cell r="G13">
            <v>1959141572</v>
          </cell>
          <cell r="H13">
            <v>1982683326</v>
          </cell>
          <cell r="I13">
            <v>1932413722</v>
          </cell>
          <cell r="J13">
            <v>1851529706</v>
          </cell>
          <cell r="K13">
            <v>1852714702</v>
          </cell>
          <cell r="L13">
            <v>1849823296</v>
          </cell>
          <cell r="M13">
            <v>1932038240</v>
          </cell>
          <cell r="N13">
            <v>17449774646</v>
          </cell>
        </row>
        <row r="15">
          <cell r="A15" t="str">
            <v>Total Revenue</v>
          </cell>
        </row>
        <row r="16">
          <cell r="A16" t="str">
            <v>Residential</v>
          </cell>
          <cell r="B16">
            <v>71733258</v>
          </cell>
          <cell r="C16">
            <v>86394262.099999994</v>
          </cell>
          <cell r="D16">
            <v>78357136.120000005</v>
          </cell>
          <cell r="E16">
            <v>69362930.170000002</v>
          </cell>
          <cell r="F16">
            <v>57512082.109999999</v>
          </cell>
          <cell r="G16">
            <v>61404983.289999999</v>
          </cell>
          <cell r="H16">
            <v>66922801.829999998</v>
          </cell>
          <cell r="I16">
            <v>68730804.340000004</v>
          </cell>
          <cell r="J16">
            <v>58402527.32</v>
          </cell>
          <cell r="K16">
            <v>57463583.280000001</v>
          </cell>
          <cell r="L16">
            <v>53717101.039999999</v>
          </cell>
          <cell r="M16">
            <v>58618698.75</v>
          </cell>
          <cell r="N16">
            <v>552135512.13000011</v>
          </cell>
        </row>
        <row r="17">
          <cell r="A17" t="str">
            <v>Commercial</v>
          </cell>
          <cell r="B17">
            <v>122108952.70999999</v>
          </cell>
          <cell r="C17">
            <v>124301214.08</v>
          </cell>
          <cell r="D17">
            <v>121782879.94</v>
          </cell>
          <cell r="E17">
            <v>118017946.62</v>
          </cell>
          <cell r="F17">
            <v>113412110.68000001</v>
          </cell>
          <cell r="G17">
            <v>110735850.95</v>
          </cell>
          <cell r="H17">
            <v>106730735.84</v>
          </cell>
          <cell r="I17">
            <v>104020336.8</v>
          </cell>
          <cell r="J17">
            <v>106097326.53</v>
          </cell>
          <cell r="K17">
            <v>106573767.55</v>
          </cell>
          <cell r="L17">
            <v>110417237.08999999</v>
          </cell>
          <cell r="M17">
            <v>113173925.41999999</v>
          </cell>
          <cell r="N17">
            <v>989179237.4799999</v>
          </cell>
        </row>
        <row r="18">
          <cell r="A18" t="str">
            <v>Industrial</v>
          </cell>
          <cell r="B18">
            <v>17774219.640000001</v>
          </cell>
          <cell r="C18">
            <v>18234894.829999998</v>
          </cell>
          <cell r="D18">
            <v>19800978.07</v>
          </cell>
          <cell r="E18">
            <v>17618291.039999999</v>
          </cell>
          <cell r="F18">
            <v>16799760.5</v>
          </cell>
          <cell r="G18">
            <v>14898092.020000001</v>
          </cell>
          <cell r="H18">
            <v>17886275.989999998</v>
          </cell>
          <cell r="I18">
            <v>16900525.669999998</v>
          </cell>
          <cell r="J18">
            <v>16119617.040000001</v>
          </cell>
          <cell r="K18">
            <v>16736249.800000001</v>
          </cell>
          <cell r="L18">
            <v>17045894.120000001</v>
          </cell>
          <cell r="M18">
            <v>16713714.299999999</v>
          </cell>
          <cell r="N18">
            <v>150718420.48000002</v>
          </cell>
        </row>
        <row r="19">
          <cell r="A19" t="str">
            <v>Street Lighting</v>
          </cell>
          <cell r="B19">
            <v>1540568.89</v>
          </cell>
          <cell r="C19">
            <v>1256162.31</v>
          </cell>
          <cell r="D19">
            <v>1238024.28</v>
          </cell>
          <cell r="E19">
            <v>1379454.08</v>
          </cell>
          <cell r="F19">
            <v>1530170.72</v>
          </cell>
          <cell r="G19">
            <v>709046.73</v>
          </cell>
          <cell r="H19">
            <v>1219898.73</v>
          </cell>
          <cell r="I19">
            <v>1232108.21</v>
          </cell>
          <cell r="J19">
            <v>1231350.9099999999</v>
          </cell>
          <cell r="K19">
            <v>1236868.81</v>
          </cell>
          <cell r="L19">
            <v>1251302.07</v>
          </cell>
          <cell r="M19">
            <v>1252836.8700000001</v>
          </cell>
          <cell r="N19">
            <v>11043037.129999999</v>
          </cell>
        </row>
        <row r="20">
          <cell r="A20" t="str">
            <v>Intradepartmental</v>
          </cell>
          <cell r="B20">
            <v>1303385.72</v>
          </cell>
          <cell r="C20">
            <v>1505567.47</v>
          </cell>
          <cell r="D20">
            <v>1617712.09</v>
          </cell>
          <cell r="E20">
            <v>1524828.83</v>
          </cell>
          <cell r="F20">
            <v>1427236.14</v>
          </cell>
          <cell r="G20">
            <v>1050529.29</v>
          </cell>
          <cell r="H20">
            <v>1392517.27</v>
          </cell>
          <cell r="I20">
            <v>1223755.93</v>
          </cell>
          <cell r="J20">
            <v>1372451.41</v>
          </cell>
          <cell r="K20">
            <v>1309368.8</v>
          </cell>
          <cell r="L20">
            <v>1539769.56</v>
          </cell>
          <cell r="M20">
            <v>1605190.88</v>
          </cell>
          <cell r="N20">
            <v>12445648.109999999</v>
          </cell>
        </row>
        <row r="21">
          <cell r="A21" t="str">
            <v>Outdoor Area Lighting</v>
          </cell>
        </row>
        <row r="22">
          <cell r="A22" t="str">
            <v>Ultimate Customers</v>
          </cell>
          <cell r="B22">
            <v>214460384.95999995</v>
          </cell>
          <cell r="C22">
            <v>231692100.78999999</v>
          </cell>
          <cell r="D22">
            <v>222796730.5</v>
          </cell>
          <cell r="E22">
            <v>207903450.74000004</v>
          </cell>
          <cell r="F22">
            <v>190681360.15000001</v>
          </cell>
          <cell r="G22">
            <v>188798502.28</v>
          </cell>
          <cell r="H22">
            <v>194152229.66000003</v>
          </cell>
          <cell r="I22">
            <v>192107530.94999999</v>
          </cell>
          <cell r="J22">
            <v>183223273.20999998</v>
          </cell>
          <cell r="K22">
            <v>183319838.24000001</v>
          </cell>
          <cell r="L22">
            <v>183971303.88</v>
          </cell>
          <cell r="M22">
            <v>191364366.22</v>
          </cell>
          <cell r="N22">
            <v>1715521855.3300002</v>
          </cell>
        </row>
        <row r="24">
          <cell r="A24" t="str">
            <v>ECAF Revenue</v>
          </cell>
        </row>
        <row r="25">
          <cell r="A25" t="str">
            <v>Residential</v>
          </cell>
          <cell r="B25">
            <v>20325192.25</v>
          </cell>
          <cell r="C25">
            <v>24802079.739999998</v>
          </cell>
          <cell r="D25">
            <v>22474634.100000001</v>
          </cell>
          <cell r="E25">
            <v>20066878.850000001</v>
          </cell>
          <cell r="F25">
            <v>16829374.520000003</v>
          </cell>
          <cell r="G25">
            <v>18124749.600000001</v>
          </cell>
          <cell r="H25">
            <v>19813935.900000002</v>
          </cell>
          <cell r="I25">
            <v>20596800.5</v>
          </cell>
          <cell r="J25">
            <v>17606282.82</v>
          </cell>
          <cell r="K25">
            <v>17460228.800000001</v>
          </cell>
          <cell r="L25">
            <v>16480696.76</v>
          </cell>
          <cell r="M25">
            <v>18101431.16</v>
          </cell>
          <cell r="N25">
            <v>165080378.91</v>
          </cell>
        </row>
        <row r="26">
          <cell r="A26" t="str">
            <v>Commercial</v>
          </cell>
          <cell r="B26">
            <v>37669707.369999997</v>
          </cell>
          <cell r="C26">
            <v>38193984.020000003</v>
          </cell>
          <cell r="D26">
            <v>37062818.700000003</v>
          </cell>
          <cell r="E26">
            <v>36191594.740000002</v>
          </cell>
          <cell r="F26">
            <v>35444661.600000001</v>
          </cell>
          <cell r="G26">
            <v>35480172.480000004</v>
          </cell>
          <cell r="H26">
            <v>33802731.579999998</v>
          </cell>
          <cell r="I26">
            <v>32832038.560000002</v>
          </cell>
          <cell r="J26">
            <v>33792453.280000001</v>
          </cell>
          <cell r="K26">
            <v>34306755.149999999</v>
          </cell>
          <cell r="L26">
            <v>35885488.260000005</v>
          </cell>
          <cell r="M26">
            <v>37001283.980000004</v>
          </cell>
          <cell r="N26">
            <v>314737179.63000005</v>
          </cell>
        </row>
        <row r="27">
          <cell r="A27" t="str">
            <v>Industrial</v>
          </cell>
          <cell r="B27">
            <v>4470740.6500000004</v>
          </cell>
          <cell r="C27">
            <v>4703089.04</v>
          </cell>
          <cell r="D27">
            <v>4766022.1900000004</v>
          </cell>
          <cell r="E27">
            <v>4322488.08</v>
          </cell>
          <cell r="F27">
            <v>4294842.22</v>
          </cell>
          <cell r="G27">
            <v>4060085.5</v>
          </cell>
          <cell r="H27">
            <v>4380145.58</v>
          </cell>
          <cell r="I27">
            <v>4185589.24</v>
          </cell>
          <cell r="J27">
            <v>4613054.1100000003</v>
          </cell>
          <cell r="K27">
            <v>4791958.49</v>
          </cell>
          <cell r="L27">
            <v>5004049.7300000004</v>
          </cell>
          <cell r="M27">
            <v>5089569.63</v>
          </cell>
          <cell r="N27">
            <v>40741782.580000006</v>
          </cell>
        </row>
        <row r="28">
          <cell r="A28" t="str">
            <v>Street Lighting</v>
          </cell>
          <cell r="B28">
            <v>530429.88</v>
          </cell>
          <cell r="C28">
            <v>490101.76000000001</v>
          </cell>
          <cell r="D28">
            <v>535716.87</v>
          </cell>
          <cell r="E28">
            <v>554407.25</v>
          </cell>
          <cell r="F28">
            <v>525533.31000000006</v>
          </cell>
          <cell r="G28">
            <v>535917.31999999995</v>
          </cell>
          <cell r="H28">
            <v>549836.34</v>
          </cell>
          <cell r="I28">
            <v>562002.82999999996</v>
          </cell>
          <cell r="J28">
            <v>563455.93000000005</v>
          </cell>
          <cell r="K28">
            <v>569171.34</v>
          </cell>
          <cell r="L28">
            <v>582454.76</v>
          </cell>
          <cell r="M28">
            <v>583799.79</v>
          </cell>
          <cell r="N28">
            <v>5026578.87</v>
          </cell>
        </row>
        <row r="29">
          <cell r="A29" t="str">
            <v>Intradepartmental</v>
          </cell>
          <cell r="B29">
            <v>394384.11</v>
          </cell>
          <cell r="C29">
            <v>455725.21</v>
          </cell>
          <cell r="D29">
            <v>507739.57</v>
          </cell>
          <cell r="E29">
            <v>491243.84</v>
          </cell>
          <cell r="F29">
            <v>417023.63</v>
          </cell>
          <cell r="G29">
            <v>331955.57</v>
          </cell>
          <cell r="H29">
            <v>401101.55</v>
          </cell>
          <cell r="I29">
            <v>348481.42</v>
          </cell>
          <cell r="J29">
            <v>443974.57</v>
          </cell>
          <cell r="K29">
            <v>409564.33</v>
          </cell>
          <cell r="L29">
            <v>514362.13</v>
          </cell>
          <cell r="M29">
            <v>543971.6</v>
          </cell>
          <cell r="N29">
            <v>3901678.64</v>
          </cell>
        </row>
        <row r="30">
          <cell r="A30" t="str">
            <v>Outdoor Area Lighting</v>
          </cell>
        </row>
        <row r="31">
          <cell r="A31" t="str">
            <v>Ultimate Customers</v>
          </cell>
          <cell r="B31">
            <v>63390454.259999998</v>
          </cell>
          <cell r="C31">
            <v>68644979.770000011</v>
          </cell>
          <cell r="D31">
            <v>65346931.43</v>
          </cell>
          <cell r="E31">
            <v>61626612.760000005</v>
          </cell>
          <cell r="F31">
            <v>57511435.280000009</v>
          </cell>
          <cell r="G31">
            <v>58532880.470000006</v>
          </cell>
          <cell r="H31">
            <v>58947750.950000003</v>
          </cell>
          <cell r="I31">
            <v>58524912.550000004</v>
          </cell>
          <cell r="J31">
            <v>57019220.710000001</v>
          </cell>
          <cell r="K31">
            <v>57537678.110000007</v>
          </cell>
          <cell r="L31">
            <v>58467051.640000001</v>
          </cell>
          <cell r="M31">
            <v>61320056.160000004</v>
          </cell>
          <cell r="N31">
            <v>529487598.63000005</v>
          </cell>
        </row>
        <row r="33">
          <cell r="A33" t="str">
            <v>ECA-Base Rates</v>
          </cell>
        </row>
        <row r="34">
          <cell r="A34" t="str">
            <v>Residential</v>
          </cell>
          <cell r="B34">
            <v>14009416.859999999</v>
          </cell>
          <cell r="C34">
            <v>16867856.34</v>
          </cell>
          <cell r="D34">
            <v>15275895.5</v>
          </cell>
          <cell r="E34">
            <v>13547426.140000001</v>
          </cell>
          <cell r="F34">
            <v>11167791.560000001</v>
          </cell>
          <cell r="G34">
            <v>11979178.779999999</v>
          </cell>
          <cell r="H34">
            <v>12934310.32</v>
          </cell>
          <cell r="I34">
            <v>13240665.1</v>
          </cell>
          <cell r="J34">
            <v>11217740.02</v>
          </cell>
          <cell r="K34">
            <v>11040071</v>
          </cell>
          <cell r="L34">
            <v>10036014.560000001</v>
          </cell>
          <cell r="M34">
            <v>11398287.26</v>
          </cell>
          <cell r="N34">
            <v>106561484.74000001</v>
          </cell>
        </row>
        <row r="35">
          <cell r="A35" t="str">
            <v>Commercial</v>
          </cell>
          <cell r="B35">
            <v>25709327.379999999</v>
          </cell>
          <cell r="C35">
            <v>26056854.899999999</v>
          </cell>
          <cell r="D35">
            <v>25308724.98</v>
          </cell>
          <cell r="E35">
            <v>24290561.300000001</v>
          </cell>
          <cell r="F35">
            <v>23373067.539999999</v>
          </cell>
          <cell r="G35">
            <v>23218156.559999999</v>
          </cell>
          <cell r="H35">
            <v>21895066.379999999</v>
          </cell>
          <cell r="I35">
            <v>20951127.399999999</v>
          </cell>
          <cell r="J35">
            <v>21534667.440000001</v>
          </cell>
          <cell r="K35">
            <v>21549716.34</v>
          </cell>
          <cell r="L35">
            <v>22415894.059999999</v>
          </cell>
          <cell r="M35">
            <v>22620178.420000002</v>
          </cell>
          <cell r="N35">
            <v>278923342.69999999</v>
          </cell>
        </row>
        <row r="36">
          <cell r="A36" t="str">
            <v>Industrial</v>
          </cell>
          <cell r="B36">
            <v>4179967.74</v>
          </cell>
          <cell r="C36">
            <v>4095360.92</v>
          </cell>
          <cell r="D36">
            <v>4666167.9000000004</v>
          </cell>
          <cell r="E36">
            <v>4058350.42</v>
          </cell>
          <cell r="F36">
            <v>3746741.52</v>
          </cell>
          <cell r="G36">
            <v>3330045.92</v>
          </cell>
          <cell r="H36">
            <v>4073158.12</v>
          </cell>
          <cell r="I36">
            <v>3752988.3</v>
          </cell>
          <cell r="J36">
            <v>3503081.5</v>
          </cell>
          <cell r="K36">
            <v>3718742.54</v>
          </cell>
          <cell r="L36">
            <v>3733860.18</v>
          </cell>
          <cell r="M36">
            <v>3796029.78</v>
          </cell>
          <cell r="N36">
            <v>46654494.840000004</v>
          </cell>
        </row>
        <row r="37">
          <cell r="A37" t="str">
            <v>Street Lighting</v>
          </cell>
          <cell r="B37">
            <v>492696.3</v>
          </cell>
          <cell r="C37">
            <v>465178.82</v>
          </cell>
          <cell r="D37">
            <v>493317.24</v>
          </cell>
          <cell r="E37">
            <v>496889.5</v>
          </cell>
          <cell r="F37">
            <v>486420.96</v>
          </cell>
          <cell r="G37">
            <v>480213.2</v>
          </cell>
          <cell r="H37">
            <v>490344.08</v>
          </cell>
          <cell r="I37">
            <v>480737.26</v>
          </cell>
          <cell r="J37">
            <v>491545.9</v>
          </cell>
          <cell r="K37">
            <v>488373.92</v>
          </cell>
          <cell r="L37">
            <v>492444.6</v>
          </cell>
          <cell r="M37">
            <v>489796.72</v>
          </cell>
          <cell r="N37">
            <v>5847958.5</v>
          </cell>
        </row>
        <row r="38">
          <cell r="A38" t="str">
            <v>Intradepartmental</v>
          </cell>
          <cell r="B38">
            <v>281189.82</v>
          </cell>
          <cell r="C38">
            <v>318913.40000000002</v>
          </cell>
          <cell r="D38">
            <v>356678.9</v>
          </cell>
          <cell r="E38">
            <v>338291.62</v>
          </cell>
          <cell r="F38">
            <v>283061.08</v>
          </cell>
          <cell r="G38">
            <v>175236.98</v>
          </cell>
          <cell r="H38">
            <v>260787.62</v>
          </cell>
          <cell r="I38">
            <v>222756.38</v>
          </cell>
          <cell r="J38">
            <v>283559.26</v>
          </cell>
          <cell r="K38">
            <v>257390.24</v>
          </cell>
          <cell r="L38">
            <v>318252.52</v>
          </cell>
          <cell r="M38">
            <v>336472.62</v>
          </cell>
          <cell r="N38">
            <v>3432590.44</v>
          </cell>
        </row>
        <row r="39">
          <cell r="A39" t="str">
            <v>Ultimate Customers</v>
          </cell>
          <cell r="B39">
            <v>44672598.099999994</v>
          </cell>
          <cell r="C39">
            <v>47804164.379999995</v>
          </cell>
          <cell r="D39">
            <v>46100784.520000003</v>
          </cell>
          <cell r="E39">
            <v>42731518.979999997</v>
          </cell>
          <cell r="F39">
            <v>39057082.660000004</v>
          </cell>
          <cell r="G39">
            <v>39182831.439999998</v>
          </cell>
          <cell r="H39">
            <v>39653666.519999996</v>
          </cell>
          <cell r="I39">
            <v>38648274.439999998</v>
          </cell>
          <cell r="J39">
            <v>37030594.119999997</v>
          </cell>
          <cell r="K39">
            <v>37054294.040000007</v>
          </cell>
          <cell r="L39">
            <v>36996465.920000002</v>
          </cell>
          <cell r="M39">
            <v>38640764.799999997</v>
          </cell>
          <cell r="N39">
            <v>441419871.21999997</v>
          </cell>
        </row>
        <row r="41">
          <cell r="A41" t="str">
            <v>Base Rate Revenue</v>
          </cell>
        </row>
        <row r="42">
          <cell r="A42" t="str">
            <v>Residential</v>
          </cell>
          <cell r="B42">
            <v>37398648.890000001</v>
          </cell>
          <cell r="C42">
            <v>44724326.019999996</v>
          </cell>
          <cell r="D42">
            <v>40606606.520000003</v>
          </cell>
          <cell r="E42">
            <v>35748625.18</v>
          </cell>
          <cell r="F42">
            <v>29514916.029999994</v>
          </cell>
          <cell r="G42">
            <v>31301054.909999996</v>
          </cell>
          <cell r="H42">
            <v>34174555.609999992</v>
          </cell>
          <cell r="I42">
            <v>34893338.740000002</v>
          </cell>
          <cell r="J42">
            <v>29578504.48</v>
          </cell>
          <cell r="K42">
            <v>28963283.480000004</v>
          </cell>
          <cell r="L42">
            <v>27200389.719999999</v>
          </cell>
          <cell r="M42">
            <v>29118980.330000006</v>
          </cell>
          <cell r="N42">
            <v>280493648.48000002</v>
          </cell>
        </row>
        <row r="43">
          <cell r="A43" t="str">
            <v>Commercial</v>
          </cell>
          <cell r="B43">
            <v>58729917.960000008</v>
          </cell>
          <cell r="C43">
            <v>60050375.160000004</v>
          </cell>
          <cell r="D43">
            <v>59411336.25999999</v>
          </cell>
          <cell r="E43">
            <v>57535790.579999998</v>
          </cell>
          <cell r="F43">
            <v>54594381.540000014</v>
          </cell>
          <cell r="G43">
            <v>52037521.909999996</v>
          </cell>
          <cell r="H43">
            <v>51032937.88000001</v>
          </cell>
          <cell r="I43">
            <v>50237170.839999996</v>
          </cell>
          <cell r="J43">
            <v>50770205.810000002</v>
          </cell>
          <cell r="K43">
            <v>50717296.060000002</v>
          </cell>
          <cell r="L43">
            <v>52115854.769999981</v>
          </cell>
          <cell r="M43">
            <v>53552463.019999981</v>
          </cell>
          <cell r="N43">
            <v>650785251.78999996</v>
          </cell>
        </row>
        <row r="44">
          <cell r="A44" t="str">
            <v>Industrial</v>
          </cell>
          <cell r="B44">
            <v>9123511.25</v>
          </cell>
          <cell r="C44">
            <v>9436444.8699999992</v>
          </cell>
          <cell r="D44">
            <v>10368787.979999999</v>
          </cell>
          <cell r="E44">
            <v>9237452.5399999991</v>
          </cell>
          <cell r="F44">
            <v>8758176.7600000016</v>
          </cell>
          <cell r="G44">
            <v>7507960.6000000015</v>
          </cell>
          <cell r="H44">
            <v>9432972.2899999991</v>
          </cell>
          <cell r="I44">
            <v>8961948.129999999</v>
          </cell>
          <cell r="J44">
            <v>8003481.4299999997</v>
          </cell>
          <cell r="K44">
            <v>8225548.7700000005</v>
          </cell>
          <cell r="L44">
            <v>8307984.2100000009</v>
          </cell>
          <cell r="M44">
            <v>7828114.8899999987</v>
          </cell>
          <cell r="N44">
            <v>105192383.71999998</v>
          </cell>
        </row>
        <row r="45">
          <cell r="A45" t="str">
            <v>Street Lighting</v>
          </cell>
          <cell r="B45">
            <v>517442.7099999999</v>
          </cell>
          <cell r="C45">
            <v>300881.73000000004</v>
          </cell>
          <cell r="D45">
            <v>208990.17000000004</v>
          </cell>
          <cell r="E45">
            <v>328157.33000000007</v>
          </cell>
          <cell r="F45">
            <v>518216.4499999999</v>
          </cell>
          <cell r="G45">
            <v>-307083.78999999998</v>
          </cell>
          <cell r="H45">
            <v>179718.31</v>
          </cell>
          <cell r="I45">
            <v>189368.12</v>
          </cell>
          <cell r="J45">
            <v>176349.08</v>
          </cell>
          <cell r="K45">
            <v>179323.55</v>
          </cell>
          <cell r="L45">
            <v>176402.71</v>
          </cell>
          <cell r="M45">
            <v>179240.36</v>
          </cell>
          <cell r="N45">
            <v>2647006.7299999995</v>
          </cell>
        </row>
        <row r="46">
          <cell r="A46" t="str">
            <v>Intradepartmental</v>
          </cell>
          <cell r="B46">
            <v>627811.79</v>
          </cell>
          <cell r="C46">
            <v>730928.86</v>
          </cell>
          <cell r="D46">
            <v>753293.62</v>
          </cell>
          <cell r="E46">
            <v>695293.37</v>
          </cell>
          <cell r="F46">
            <v>727151.42999999993</v>
          </cell>
          <cell r="G46">
            <v>543336.74</v>
          </cell>
          <cell r="H46">
            <v>730628.1</v>
          </cell>
          <cell r="I46">
            <v>652518.13</v>
          </cell>
          <cell r="J46">
            <v>644917.57999999996</v>
          </cell>
          <cell r="K46">
            <v>642414.23</v>
          </cell>
          <cell r="L46">
            <v>707154.91</v>
          </cell>
          <cell r="M46">
            <v>724746.66</v>
          </cell>
          <cell r="N46">
            <v>8180195.4199999999</v>
          </cell>
        </row>
        <row r="47">
          <cell r="A47" t="str">
            <v>Ultimate Customers</v>
          </cell>
          <cell r="B47">
            <v>106397332.60000001</v>
          </cell>
          <cell r="C47">
            <v>115242956.64000002</v>
          </cell>
          <cell r="D47">
            <v>111349014.55000001</v>
          </cell>
          <cell r="E47">
            <v>103545318.99999999</v>
          </cell>
          <cell r="F47">
            <v>94112842.210000023</v>
          </cell>
          <cell r="G47">
            <v>91082790.369999975</v>
          </cell>
          <cell r="H47">
            <v>95550812.189999998</v>
          </cell>
          <cell r="I47">
            <v>94934343.959999993</v>
          </cell>
          <cell r="J47">
            <v>89173458.379999995</v>
          </cell>
          <cell r="K47">
            <v>88727866.090000004</v>
          </cell>
          <cell r="L47">
            <v>88507786.319999978</v>
          </cell>
          <cell r="M47">
            <v>91403545.25999999</v>
          </cell>
          <cell r="N47">
            <v>1047298486.14</v>
          </cell>
        </row>
        <row r="49">
          <cell r="A49" t="str">
            <v>Other Electric Utilities</v>
          </cell>
        </row>
        <row r="50">
          <cell r="A50" t="str">
            <v xml:space="preserve">  Consumption</v>
          </cell>
          <cell r="B50">
            <v>206887000</v>
          </cell>
          <cell r="C50">
            <v>132272000</v>
          </cell>
          <cell r="D50">
            <v>131820000</v>
          </cell>
          <cell r="E50">
            <v>168545000</v>
          </cell>
          <cell r="F50">
            <v>208071000</v>
          </cell>
          <cell r="G50">
            <v>303569000</v>
          </cell>
          <cell r="H50">
            <v>216833000</v>
          </cell>
          <cell r="I50">
            <v>117988000</v>
          </cell>
          <cell r="J50">
            <v>120314000</v>
          </cell>
          <cell r="K50">
            <v>160993000</v>
          </cell>
          <cell r="L50">
            <v>164862000</v>
          </cell>
          <cell r="M50">
            <v>158866000</v>
          </cell>
          <cell r="N50">
            <v>2091020000</v>
          </cell>
        </row>
        <row r="52">
          <cell r="A52" t="str">
            <v xml:space="preserve">  Energy Sales</v>
          </cell>
          <cell r="B52">
            <v>6315916.7000000002</v>
          </cell>
          <cell r="C52">
            <v>12095554</v>
          </cell>
          <cell r="D52">
            <v>4935200.5</v>
          </cell>
          <cell r="E52">
            <v>4900131.05</v>
          </cell>
          <cell r="F52">
            <v>9737554.9800000004</v>
          </cell>
          <cell r="G52">
            <v>7797801.0999999996</v>
          </cell>
          <cell r="H52">
            <v>13684524.1</v>
          </cell>
          <cell r="I52">
            <v>4084957.75</v>
          </cell>
          <cell r="J52">
            <v>5984140.4000000004</v>
          </cell>
          <cell r="K52">
            <v>5329213.3499999996</v>
          </cell>
          <cell r="L52">
            <v>8873893.2799999993</v>
          </cell>
          <cell r="M52">
            <v>7301928.0700000003</v>
          </cell>
          <cell r="N52">
            <v>91040815.280000001</v>
          </cell>
        </row>
        <row r="53">
          <cell r="A53" t="str">
            <v xml:space="preserve">  Capacity Sales</v>
          </cell>
          <cell r="B53">
            <v>2159393.7599999998</v>
          </cell>
          <cell r="C53">
            <v>1363013.45</v>
          </cell>
          <cell r="D53">
            <v>648682.37</v>
          </cell>
          <cell r="E53">
            <v>232097.35</v>
          </cell>
          <cell r="F53">
            <v>231078.61</v>
          </cell>
          <cell r="G53">
            <v>84544.52</v>
          </cell>
          <cell r="H53">
            <v>49054</v>
          </cell>
          <cell r="I53">
            <v>13397</v>
          </cell>
          <cell r="J53">
            <v>48777</v>
          </cell>
          <cell r="K53">
            <v>255112</v>
          </cell>
          <cell r="L53">
            <v>521743.73</v>
          </cell>
          <cell r="M53">
            <v>399542.94</v>
          </cell>
          <cell r="N53">
            <v>6006436.7299999995</v>
          </cell>
        </row>
        <row r="54">
          <cell r="A54" t="str">
            <v xml:space="preserve">  Total Revenue</v>
          </cell>
          <cell r="B54">
            <v>8475310.4600000009</v>
          </cell>
          <cell r="C54">
            <v>13458567.449999999</v>
          </cell>
          <cell r="D54">
            <v>5583882.8700000001</v>
          </cell>
          <cell r="E54">
            <v>5132228.3999999994</v>
          </cell>
          <cell r="F54">
            <v>9968633.5899999999</v>
          </cell>
          <cell r="G54">
            <v>7882345.6199999992</v>
          </cell>
          <cell r="H54">
            <v>13733578.1</v>
          </cell>
          <cell r="I54">
            <v>4098354.75</v>
          </cell>
          <cell r="J54">
            <v>6032917.4000000004</v>
          </cell>
          <cell r="K54">
            <v>5584325.3499999996</v>
          </cell>
          <cell r="L54">
            <v>9395637.0099999998</v>
          </cell>
          <cell r="M54">
            <v>7701471.0100000007</v>
          </cell>
          <cell r="N54">
            <v>97047252.010000005</v>
          </cell>
        </row>
        <row r="55">
          <cell r="A55" t="str">
            <v>Source: C&amp;E Summary, Los Angeles &amp; Owens Valley
Electronic Version Includes Banner &amp; LS-1 Data
3/17: Outdoor Street Lighting Revenue was reclassified starting Feb 08, effective for the entire fiscal year.</v>
          </cell>
        </row>
        <row r="56">
          <cell r="A56" t="str">
            <v>Total Consumption</v>
          </cell>
          <cell r="B56">
            <v>2440516905</v>
          </cell>
          <cell r="C56">
            <v>2522480219</v>
          </cell>
          <cell r="D56">
            <v>2436859226</v>
          </cell>
          <cell r="E56">
            <v>2305120949</v>
          </cell>
          <cell r="F56">
            <v>2160925133</v>
          </cell>
          <cell r="G56">
            <v>2262710572</v>
          </cell>
          <cell r="H56">
            <v>2199516326</v>
          </cell>
          <cell r="I56">
            <v>2050401722</v>
          </cell>
          <cell r="J56">
            <v>1971843706</v>
          </cell>
          <cell r="K56">
            <v>2013707702</v>
          </cell>
          <cell r="L56">
            <v>2014685296</v>
          </cell>
          <cell r="M56">
            <v>2090904240</v>
          </cell>
          <cell r="N56">
            <v>19540794646</v>
          </cell>
        </row>
        <row r="57">
          <cell r="A57" t="str">
            <v>Total Sales Revenue</v>
          </cell>
          <cell r="B57">
            <v>222935695.41999996</v>
          </cell>
          <cell r="C57">
            <v>245150668.23999998</v>
          </cell>
          <cell r="D57">
            <v>228380613.37</v>
          </cell>
          <cell r="E57">
            <v>213035679.14000005</v>
          </cell>
          <cell r="F57">
            <v>200649993.74000001</v>
          </cell>
          <cell r="G57">
            <v>196680847.90000001</v>
          </cell>
          <cell r="H57">
            <v>207885807.76000002</v>
          </cell>
          <cell r="I57">
            <v>196205885.69999999</v>
          </cell>
          <cell r="J57">
            <v>189256190.60999998</v>
          </cell>
          <cell r="K57">
            <v>188904163.59</v>
          </cell>
          <cell r="L57">
            <v>193366940.88999999</v>
          </cell>
          <cell r="M57">
            <v>199065837.22999999</v>
          </cell>
          <cell r="N57">
            <v>1812569107.3400002</v>
          </cell>
        </row>
        <row r="59">
          <cell r="A59" t="str">
            <v>Purpose of Enterprise /Miscellaneous Revenue</v>
          </cell>
        </row>
        <row r="60">
          <cell r="A60" t="str">
            <v xml:space="preserve">   Consumption</v>
          </cell>
          <cell r="B60">
            <v>12290400</v>
          </cell>
          <cell r="C60">
            <v>11688329</v>
          </cell>
          <cell r="D60">
            <v>11283039</v>
          </cell>
          <cell r="E60">
            <v>11061408</v>
          </cell>
          <cell r="F60">
            <v>9581166</v>
          </cell>
          <cell r="G60">
            <v>10039400</v>
          </cell>
          <cell r="H60">
            <v>10344681</v>
          </cell>
          <cell r="I60">
            <v>9158891</v>
          </cell>
          <cell r="J60">
            <v>8978979</v>
          </cell>
          <cell r="K60">
            <v>9428391</v>
          </cell>
          <cell r="L60">
            <v>9921589</v>
          </cell>
          <cell r="M60">
            <v>10570531</v>
          </cell>
          <cell r="N60">
            <v>124346804</v>
          </cell>
        </row>
        <row r="61">
          <cell r="A61" t="str">
            <v xml:space="preserve">   Revenue</v>
          </cell>
          <cell r="B61">
            <v>4538.6099999999997</v>
          </cell>
          <cell r="C61">
            <v>4395.3900000000003</v>
          </cell>
          <cell r="D61">
            <v>4399.22</v>
          </cell>
          <cell r="E61">
            <v>4896</v>
          </cell>
          <cell r="F61">
            <v>4919.22</v>
          </cell>
          <cell r="G61">
            <v>5181</v>
          </cell>
          <cell r="H61">
            <v>5484.22</v>
          </cell>
          <cell r="I61">
            <v>5353.8</v>
          </cell>
          <cell r="J61">
            <v>5674.88</v>
          </cell>
          <cell r="K61">
            <v>5947.33</v>
          </cell>
          <cell r="L61">
            <v>5895.26</v>
          </cell>
          <cell r="M61">
            <v>5853</v>
          </cell>
          <cell r="N61">
            <v>62537.930000000008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&amp;E Report"/>
      <sheetName val="Los Angeles"/>
      <sheetName val="Owens Valley"/>
      <sheetName val="L.A. &amp; Owens Valley"/>
      <sheetName val="EIA-826"/>
      <sheetName val="Aptmts"/>
      <sheetName val="DefCredit"/>
      <sheetName val="Sales"/>
    </sheetNames>
    <sheetDataSet>
      <sheetData sheetId="0" refreshError="1"/>
      <sheetData sheetId="1"/>
      <sheetData sheetId="2"/>
      <sheetData sheetId="3">
        <row r="85">
          <cell r="A85" t="str">
            <v>:prsPAGE1~g</v>
          </cell>
        </row>
      </sheetData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B1:V44"/>
  <sheetViews>
    <sheetView tabSelected="1" workbookViewId="0">
      <selection activeCell="Z9" sqref="Z9"/>
    </sheetView>
  </sheetViews>
  <sheetFormatPr defaultColWidth="5.5703125" defaultRowHeight="11.25" x14ac:dyDescent="0.2"/>
  <cols>
    <col min="1" max="1" width="1.42578125" style="10" customWidth="1"/>
    <col min="2" max="2" width="10" style="10" customWidth="1"/>
    <col min="3" max="3" width="11.28515625" style="10" customWidth="1"/>
    <col min="4" max="4" width="10.85546875" style="10" customWidth="1"/>
    <col min="5" max="5" width="12.140625" style="10" customWidth="1"/>
    <col min="6" max="6" width="10.85546875" style="10" customWidth="1"/>
    <col min="7" max="7" width="13" style="10" customWidth="1"/>
    <col min="8" max="10" width="10.28515625" style="10" customWidth="1"/>
    <col min="11" max="11" width="5.5703125" style="10"/>
    <col min="12" max="12" width="0" style="10" hidden="1" customWidth="1"/>
    <col min="13" max="13" width="10" style="10" hidden="1" customWidth="1"/>
    <col min="14" max="14" width="11.28515625" style="10" hidden="1" customWidth="1"/>
    <col min="15" max="15" width="10.85546875" style="10" hidden="1" customWidth="1"/>
    <col min="16" max="16" width="12.140625" style="10" hidden="1" customWidth="1"/>
    <col min="17" max="17" width="10.85546875" style="10" hidden="1" customWidth="1"/>
    <col min="18" max="18" width="13" style="10" hidden="1" customWidth="1"/>
    <col min="19" max="22" width="10.28515625" style="10" hidden="1" customWidth="1"/>
    <col min="23" max="24" width="0" style="10" hidden="1" customWidth="1"/>
    <col min="25" max="256" width="5.5703125" style="10"/>
    <col min="257" max="257" width="1.42578125" style="10" customWidth="1"/>
    <col min="258" max="258" width="10" style="10" customWidth="1"/>
    <col min="259" max="259" width="11.28515625" style="10" customWidth="1"/>
    <col min="260" max="260" width="10.85546875" style="10" customWidth="1"/>
    <col min="261" max="261" width="12.140625" style="10" customWidth="1"/>
    <col min="262" max="262" width="10.85546875" style="10" customWidth="1"/>
    <col min="263" max="263" width="13" style="10" customWidth="1"/>
    <col min="264" max="266" width="10.28515625" style="10" customWidth="1"/>
    <col min="267" max="268" width="5.5703125" style="10"/>
    <col min="269" max="269" width="10" style="10" customWidth="1"/>
    <col min="270" max="270" width="11.28515625" style="10" customWidth="1"/>
    <col min="271" max="271" width="10.85546875" style="10" customWidth="1"/>
    <col min="272" max="272" width="12.140625" style="10" customWidth="1"/>
    <col min="273" max="273" width="10.85546875" style="10" customWidth="1"/>
    <col min="274" max="274" width="13" style="10" customWidth="1"/>
    <col min="275" max="278" width="10.28515625" style="10" customWidth="1"/>
    <col min="279" max="512" width="5.5703125" style="10"/>
    <col min="513" max="513" width="1.42578125" style="10" customWidth="1"/>
    <col min="514" max="514" width="10" style="10" customWidth="1"/>
    <col min="515" max="515" width="11.28515625" style="10" customWidth="1"/>
    <col min="516" max="516" width="10.85546875" style="10" customWidth="1"/>
    <col min="517" max="517" width="12.140625" style="10" customWidth="1"/>
    <col min="518" max="518" width="10.85546875" style="10" customWidth="1"/>
    <col min="519" max="519" width="13" style="10" customWidth="1"/>
    <col min="520" max="522" width="10.28515625" style="10" customWidth="1"/>
    <col min="523" max="524" width="5.5703125" style="10"/>
    <col min="525" max="525" width="10" style="10" customWidth="1"/>
    <col min="526" max="526" width="11.28515625" style="10" customWidth="1"/>
    <col min="527" max="527" width="10.85546875" style="10" customWidth="1"/>
    <col min="528" max="528" width="12.140625" style="10" customWidth="1"/>
    <col min="529" max="529" width="10.85546875" style="10" customWidth="1"/>
    <col min="530" max="530" width="13" style="10" customWidth="1"/>
    <col min="531" max="534" width="10.28515625" style="10" customWidth="1"/>
    <col min="535" max="768" width="5.5703125" style="10"/>
    <col min="769" max="769" width="1.42578125" style="10" customWidth="1"/>
    <col min="770" max="770" width="10" style="10" customWidth="1"/>
    <col min="771" max="771" width="11.28515625" style="10" customWidth="1"/>
    <col min="772" max="772" width="10.85546875" style="10" customWidth="1"/>
    <col min="773" max="773" width="12.140625" style="10" customWidth="1"/>
    <col min="774" max="774" width="10.85546875" style="10" customWidth="1"/>
    <col min="775" max="775" width="13" style="10" customWidth="1"/>
    <col min="776" max="778" width="10.28515625" style="10" customWidth="1"/>
    <col min="779" max="780" width="5.5703125" style="10"/>
    <col min="781" max="781" width="10" style="10" customWidth="1"/>
    <col min="782" max="782" width="11.28515625" style="10" customWidth="1"/>
    <col min="783" max="783" width="10.85546875" style="10" customWidth="1"/>
    <col min="784" max="784" width="12.140625" style="10" customWidth="1"/>
    <col min="785" max="785" width="10.85546875" style="10" customWidth="1"/>
    <col min="786" max="786" width="13" style="10" customWidth="1"/>
    <col min="787" max="790" width="10.28515625" style="10" customWidth="1"/>
    <col min="791" max="1024" width="5.5703125" style="10"/>
    <col min="1025" max="1025" width="1.42578125" style="10" customWidth="1"/>
    <col min="1026" max="1026" width="10" style="10" customWidth="1"/>
    <col min="1027" max="1027" width="11.28515625" style="10" customWidth="1"/>
    <col min="1028" max="1028" width="10.85546875" style="10" customWidth="1"/>
    <col min="1029" max="1029" width="12.140625" style="10" customWidth="1"/>
    <col min="1030" max="1030" width="10.85546875" style="10" customWidth="1"/>
    <col min="1031" max="1031" width="13" style="10" customWidth="1"/>
    <col min="1032" max="1034" width="10.28515625" style="10" customWidth="1"/>
    <col min="1035" max="1036" width="5.5703125" style="10"/>
    <col min="1037" max="1037" width="10" style="10" customWidth="1"/>
    <col min="1038" max="1038" width="11.28515625" style="10" customWidth="1"/>
    <col min="1039" max="1039" width="10.85546875" style="10" customWidth="1"/>
    <col min="1040" max="1040" width="12.140625" style="10" customWidth="1"/>
    <col min="1041" max="1041" width="10.85546875" style="10" customWidth="1"/>
    <col min="1042" max="1042" width="13" style="10" customWidth="1"/>
    <col min="1043" max="1046" width="10.28515625" style="10" customWidth="1"/>
    <col min="1047" max="1280" width="5.5703125" style="10"/>
    <col min="1281" max="1281" width="1.42578125" style="10" customWidth="1"/>
    <col min="1282" max="1282" width="10" style="10" customWidth="1"/>
    <col min="1283" max="1283" width="11.28515625" style="10" customWidth="1"/>
    <col min="1284" max="1284" width="10.85546875" style="10" customWidth="1"/>
    <col min="1285" max="1285" width="12.140625" style="10" customWidth="1"/>
    <col min="1286" max="1286" width="10.85546875" style="10" customWidth="1"/>
    <col min="1287" max="1287" width="13" style="10" customWidth="1"/>
    <col min="1288" max="1290" width="10.28515625" style="10" customWidth="1"/>
    <col min="1291" max="1292" width="5.5703125" style="10"/>
    <col min="1293" max="1293" width="10" style="10" customWidth="1"/>
    <col min="1294" max="1294" width="11.28515625" style="10" customWidth="1"/>
    <col min="1295" max="1295" width="10.85546875" style="10" customWidth="1"/>
    <col min="1296" max="1296" width="12.140625" style="10" customWidth="1"/>
    <col min="1297" max="1297" width="10.85546875" style="10" customWidth="1"/>
    <col min="1298" max="1298" width="13" style="10" customWidth="1"/>
    <col min="1299" max="1302" width="10.28515625" style="10" customWidth="1"/>
    <col min="1303" max="1536" width="5.5703125" style="10"/>
    <col min="1537" max="1537" width="1.42578125" style="10" customWidth="1"/>
    <col min="1538" max="1538" width="10" style="10" customWidth="1"/>
    <col min="1539" max="1539" width="11.28515625" style="10" customWidth="1"/>
    <col min="1540" max="1540" width="10.85546875" style="10" customWidth="1"/>
    <col min="1541" max="1541" width="12.140625" style="10" customWidth="1"/>
    <col min="1542" max="1542" width="10.85546875" style="10" customWidth="1"/>
    <col min="1543" max="1543" width="13" style="10" customWidth="1"/>
    <col min="1544" max="1546" width="10.28515625" style="10" customWidth="1"/>
    <col min="1547" max="1548" width="5.5703125" style="10"/>
    <col min="1549" max="1549" width="10" style="10" customWidth="1"/>
    <col min="1550" max="1550" width="11.28515625" style="10" customWidth="1"/>
    <col min="1551" max="1551" width="10.85546875" style="10" customWidth="1"/>
    <col min="1552" max="1552" width="12.140625" style="10" customWidth="1"/>
    <col min="1553" max="1553" width="10.85546875" style="10" customWidth="1"/>
    <col min="1554" max="1554" width="13" style="10" customWidth="1"/>
    <col min="1555" max="1558" width="10.28515625" style="10" customWidth="1"/>
    <col min="1559" max="1792" width="5.5703125" style="10"/>
    <col min="1793" max="1793" width="1.42578125" style="10" customWidth="1"/>
    <col min="1794" max="1794" width="10" style="10" customWidth="1"/>
    <col min="1795" max="1795" width="11.28515625" style="10" customWidth="1"/>
    <col min="1796" max="1796" width="10.85546875" style="10" customWidth="1"/>
    <col min="1797" max="1797" width="12.140625" style="10" customWidth="1"/>
    <col min="1798" max="1798" width="10.85546875" style="10" customWidth="1"/>
    <col min="1799" max="1799" width="13" style="10" customWidth="1"/>
    <col min="1800" max="1802" width="10.28515625" style="10" customWidth="1"/>
    <col min="1803" max="1804" width="5.5703125" style="10"/>
    <col min="1805" max="1805" width="10" style="10" customWidth="1"/>
    <col min="1806" max="1806" width="11.28515625" style="10" customWidth="1"/>
    <col min="1807" max="1807" width="10.85546875" style="10" customWidth="1"/>
    <col min="1808" max="1808" width="12.140625" style="10" customWidth="1"/>
    <col min="1809" max="1809" width="10.85546875" style="10" customWidth="1"/>
    <col min="1810" max="1810" width="13" style="10" customWidth="1"/>
    <col min="1811" max="1814" width="10.28515625" style="10" customWidth="1"/>
    <col min="1815" max="2048" width="5.5703125" style="10"/>
    <col min="2049" max="2049" width="1.42578125" style="10" customWidth="1"/>
    <col min="2050" max="2050" width="10" style="10" customWidth="1"/>
    <col min="2051" max="2051" width="11.28515625" style="10" customWidth="1"/>
    <col min="2052" max="2052" width="10.85546875" style="10" customWidth="1"/>
    <col min="2053" max="2053" width="12.140625" style="10" customWidth="1"/>
    <col min="2054" max="2054" width="10.85546875" style="10" customWidth="1"/>
    <col min="2055" max="2055" width="13" style="10" customWidth="1"/>
    <col min="2056" max="2058" width="10.28515625" style="10" customWidth="1"/>
    <col min="2059" max="2060" width="5.5703125" style="10"/>
    <col min="2061" max="2061" width="10" style="10" customWidth="1"/>
    <col min="2062" max="2062" width="11.28515625" style="10" customWidth="1"/>
    <col min="2063" max="2063" width="10.85546875" style="10" customWidth="1"/>
    <col min="2064" max="2064" width="12.140625" style="10" customWidth="1"/>
    <col min="2065" max="2065" width="10.85546875" style="10" customWidth="1"/>
    <col min="2066" max="2066" width="13" style="10" customWidth="1"/>
    <col min="2067" max="2070" width="10.28515625" style="10" customWidth="1"/>
    <col min="2071" max="2304" width="5.5703125" style="10"/>
    <col min="2305" max="2305" width="1.42578125" style="10" customWidth="1"/>
    <col min="2306" max="2306" width="10" style="10" customWidth="1"/>
    <col min="2307" max="2307" width="11.28515625" style="10" customWidth="1"/>
    <col min="2308" max="2308" width="10.85546875" style="10" customWidth="1"/>
    <col min="2309" max="2309" width="12.140625" style="10" customWidth="1"/>
    <col min="2310" max="2310" width="10.85546875" style="10" customWidth="1"/>
    <col min="2311" max="2311" width="13" style="10" customWidth="1"/>
    <col min="2312" max="2314" width="10.28515625" style="10" customWidth="1"/>
    <col min="2315" max="2316" width="5.5703125" style="10"/>
    <col min="2317" max="2317" width="10" style="10" customWidth="1"/>
    <col min="2318" max="2318" width="11.28515625" style="10" customWidth="1"/>
    <col min="2319" max="2319" width="10.85546875" style="10" customWidth="1"/>
    <col min="2320" max="2320" width="12.140625" style="10" customWidth="1"/>
    <col min="2321" max="2321" width="10.85546875" style="10" customWidth="1"/>
    <col min="2322" max="2322" width="13" style="10" customWidth="1"/>
    <col min="2323" max="2326" width="10.28515625" style="10" customWidth="1"/>
    <col min="2327" max="2560" width="5.5703125" style="10"/>
    <col min="2561" max="2561" width="1.42578125" style="10" customWidth="1"/>
    <col min="2562" max="2562" width="10" style="10" customWidth="1"/>
    <col min="2563" max="2563" width="11.28515625" style="10" customWidth="1"/>
    <col min="2564" max="2564" width="10.85546875" style="10" customWidth="1"/>
    <col min="2565" max="2565" width="12.140625" style="10" customWidth="1"/>
    <col min="2566" max="2566" width="10.85546875" style="10" customWidth="1"/>
    <col min="2567" max="2567" width="13" style="10" customWidth="1"/>
    <col min="2568" max="2570" width="10.28515625" style="10" customWidth="1"/>
    <col min="2571" max="2572" width="5.5703125" style="10"/>
    <col min="2573" max="2573" width="10" style="10" customWidth="1"/>
    <col min="2574" max="2574" width="11.28515625" style="10" customWidth="1"/>
    <col min="2575" max="2575" width="10.85546875" style="10" customWidth="1"/>
    <col min="2576" max="2576" width="12.140625" style="10" customWidth="1"/>
    <col min="2577" max="2577" width="10.85546875" style="10" customWidth="1"/>
    <col min="2578" max="2578" width="13" style="10" customWidth="1"/>
    <col min="2579" max="2582" width="10.28515625" style="10" customWidth="1"/>
    <col min="2583" max="2816" width="5.5703125" style="10"/>
    <col min="2817" max="2817" width="1.42578125" style="10" customWidth="1"/>
    <col min="2818" max="2818" width="10" style="10" customWidth="1"/>
    <col min="2819" max="2819" width="11.28515625" style="10" customWidth="1"/>
    <col min="2820" max="2820" width="10.85546875" style="10" customWidth="1"/>
    <col min="2821" max="2821" width="12.140625" style="10" customWidth="1"/>
    <col min="2822" max="2822" width="10.85546875" style="10" customWidth="1"/>
    <col min="2823" max="2823" width="13" style="10" customWidth="1"/>
    <col min="2824" max="2826" width="10.28515625" style="10" customWidth="1"/>
    <col min="2827" max="2828" width="5.5703125" style="10"/>
    <col min="2829" max="2829" width="10" style="10" customWidth="1"/>
    <col min="2830" max="2830" width="11.28515625" style="10" customWidth="1"/>
    <col min="2831" max="2831" width="10.85546875" style="10" customWidth="1"/>
    <col min="2832" max="2832" width="12.140625" style="10" customWidth="1"/>
    <col min="2833" max="2833" width="10.85546875" style="10" customWidth="1"/>
    <col min="2834" max="2834" width="13" style="10" customWidth="1"/>
    <col min="2835" max="2838" width="10.28515625" style="10" customWidth="1"/>
    <col min="2839" max="3072" width="5.5703125" style="10"/>
    <col min="3073" max="3073" width="1.42578125" style="10" customWidth="1"/>
    <col min="3074" max="3074" width="10" style="10" customWidth="1"/>
    <col min="3075" max="3075" width="11.28515625" style="10" customWidth="1"/>
    <col min="3076" max="3076" width="10.85546875" style="10" customWidth="1"/>
    <col min="3077" max="3077" width="12.140625" style="10" customWidth="1"/>
    <col min="3078" max="3078" width="10.85546875" style="10" customWidth="1"/>
    <col min="3079" max="3079" width="13" style="10" customWidth="1"/>
    <col min="3080" max="3082" width="10.28515625" style="10" customWidth="1"/>
    <col min="3083" max="3084" width="5.5703125" style="10"/>
    <col min="3085" max="3085" width="10" style="10" customWidth="1"/>
    <col min="3086" max="3086" width="11.28515625" style="10" customWidth="1"/>
    <col min="3087" max="3087" width="10.85546875" style="10" customWidth="1"/>
    <col min="3088" max="3088" width="12.140625" style="10" customWidth="1"/>
    <col min="3089" max="3089" width="10.85546875" style="10" customWidth="1"/>
    <col min="3090" max="3090" width="13" style="10" customWidth="1"/>
    <col min="3091" max="3094" width="10.28515625" style="10" customWidth="1"/>
    <col min="3095" max="3328" width="5.5703125" style="10"/>
    <col min="3329" max="3329" width="1.42578125" style="10" customWidth="1"/>
    <col min="3330" max="3330" width="10" style="10" customWidth="1"/>
    <col min="3331" max="3331" width="11.28515625" style="10" customWidth="1"/>
    <col min="3332" max="3332" width="10.85546875" style="10" customWidth="1"/>
    <col min="3333" max="3333" width="12.140625" style="10" customWidth="1"/>
    <col min="3334" max="3334" width="10.85546875" style="10" customWidth="1"/>
    <col min="3335" max="3335" width="13" style="10" customWidth="1"/>
    <col min="3336" max="3338" width="10.28515625" style="10" customWidth="1"/>
    <col min="3339" max="3340" width="5.5703125" style="10"/>
    <col min="3341" max="3341" width="10" style="10" customWidth="1"/>
    <col min="3342" max="3342" width="11.28515625" style="10" customWidth="1"/>
    <col min="3343" max="3343" width="10.85546875" style="10" customWidth="1"/>
    <col min="3344" max="3344" width="12.140625" style="10" customWidth="1"/>
    <col min="3345" max="3345" width="10.85546875" style="10" customWidth="1"/>
    <col min="3346" max="3346" width="13" style="10" customWidth="1"/>
    <col min="3347" max="3350" width="10.28515625" style="10" customWidth="1"/>
    <col min="3351" max="3584" width="5.5703125" style="10"/>
    <col min="3585" max="3585" width="1.42578125" style="10" customWidth="1"/>
    <col min="3586" max="3586" width="10" style="10" customWidth="1"/>
    <col min="3587" max="3587" width="11.28515625" style="10" customWidth="1"/>
    <col min="3588" max="3588" width="10.85546875" style="10" customWidth="1"/>
    <col min="3589" max="3589" width="12.140625" style="10" customWidth="1"/>
    <col min="3590" max="3590" width="10.85546875" style="10" customWidth="1"/>
    <col min="3591" max="3591" width="13" style="10" customWidth="1"/>
    <col min="3592" max="3594" width="10.28515625" style="10" customWidth="1"/>
    <col min="3595" max="3596" width="5.5703125" style="10"/>
    <col min="3597" max="3597" width="10" style="10" customWidth="1"/>
    <col min="3598" max="3598" width="11.28515625" style="10" customWidth="1"/>
    <col min="3599" max="3599" width="10.85546875" style="10" customWidth="1"/>
    <col min="3600" max="3600" width="12.140625" style="10" customWidth="1"/>
    <col min="3601" max="3601" width="10.85546875" style="10" customWidth="1"/>
    <col min="3602" max="3602" width="13" style="10" customWidth="1"/>
    <col min="3603" max="3606" width="10.28515625" style="10" customWidth="1"/>
    <col min="3607" max="3840" width="5.5703125" style="10"/>
    <col min="3841" max="3841" width="1.42578125" style="10" customWidth="1"/>
    <col min="3842" max="3842" width="10" style="10" customWidth="1"/>
    <col min="3843" max="3843" width="11.28515625" style="10" customWidth="1"/>
    <col min="3844" max="3844" width="10.85546875" style="10" customWidth="1"/>
    <col min="3845" max="3845" width="12.140625" style="10" customWidth="1"/>
    <col min="3846" max="3846" width="10.85546875" style="10" customWidth="1"/>
    <col min="3847" max="3847" width="13" style="10" customWidth="1"/>
    <col min="3848" max="3850" width="10.28515625" style="10" customWidth="1"/>
    <col min="3851" max="3852" width="5.5703125" style="10"/>
    <col min="3853" max="3853" width="10" style="10" customWidth="1"/>
    <col min="3854" max="3854" width="11.28515625" style="10" customWidth="1"/>
    <col min="3855" max="3855" width="10.85546875" style="10" customWidth="1"/>
    <col min="3856" max="3856" width="12.140625" style="10" customWidth="1"/>
    <col min="3857" max="3857" width="10.85546875" style="10" customWidth="1"/>
    <col min="3858" max="3858" width="13" style="10" customWidth="1"/>
    <col min="3859" max="3862" width="10.28515625" style="10" customWidth="1"/>
    <col min="3863" max="4096" width="5.5703125" style="10"/>
    <col min="4097" max="4097" width="1.42578125" style="10" customWidth="1"/>
    <col min="4098" max="4098" width="10" style="10" customWidth="1"/>
    <col min="4099" max="4099" width="11.28515625" style="10" customWidth="1"/>
    <col min="4100" max="4100" width="10.85546875" style="10" customWidth="1"/>
    <col min="4101" max="4101" width="12.140625" style="10" customWidth="1"/>
    <col min="4102" max="4102" width="10.85546875" style="10" customWidth="1"/>
    <col min="4103" max="4103" width="13" style="10" customWidth="1"/>
    <col min="4104" max="4106" width="10.28515625" style="10" customWidth="1"/>
    <col min="4107" max="4108" width="5.5703125" style="10"/>
    <col min="4109" max="4109" width="10" style="10" customWidth="1"/>
    <col min="4110" max="4110" width="11.28515625" style="10" customWidth="1"/>
    <col min="4111" max="4111" width="10.85546875" style="10" customWidth="1"/>
    <col min="4112" max="4112" width="12.140625" style="10" customWidth="1"/>
    <col min="4113" max="4113" width="10.85546875" style="10" customWidth="1"/>
    <col min="4114" max="4114" width="13" style="10" customWidth="1"/>
    <col min="4115" max="4118" width="10.28515625" style="10" customWidth="1"/>
    <col min="4119" max="4352" width="5.5703125" style="10"/>
    <col min="4353" max="4353" width="1.42578125" style="10" customWidth="1"/>
    <col min="4354" max="4354" width="10" style="10" customWidth="1"/>
    <col min="4355" max="4355" width="11.28515625" style="10" customWidth="1"/>
    <col min="4356" max="4356" width="10.85546875" style="10" customWidth="1"/>
    <col min="4357" max="4357" width="12.140625" style="10" customWidth="1"/>
    <col min="4358" max="4358" width="10.85546875" style="10" customWidth="1"/>
    <col min="4359" max="4359" width="13" style="10" customWidth="1"/>
    <col min="4360" max="4362" width="10.28515625" style="10" customWidth="1"/>
    <col min="4363" max="4364" width="5.5703125" style="10"/>
    <col min="4365" max="4365" width="10" style="10" customWidth="1"/>
    <col min="4366" max="4366" width="11.28515625" style="10" customWidth="1"/>
    <col min="4367" max="4367" width="10.85546875" style="10" customWidth="1"/>
    <col min="4368" max="4368" width="12.140625" style="10" customWidth="1"/>
    <col min="4369" max="4369" width="10.85546875" style="10" customWidth="1"/>
    <col min="4370" max="4370" width="13" style="10" customWidth="1"/>
    <col min="4371" max="4374" width="10.28515625" style="10" customWidth="1"/>
    <col min="4375" max="4608" width="5.5703125" style="10"/>
    <col min="4609" max="4609" width="1.42578125" style="10" customWidth="1"/>
    <col min="4610" max="4610" width="10" style="10" customWidth="1"/>
    <col min="4611" max="4611" width="11.28515625" style="10" customWidth="1"/>
    <col min="4612" max="4612" width="10.85546875" style="10" customWidth="1"/>
    <col min="4613" max="4613" width="12.140625" style="10" customWidth="1"/>
    <col min="4614" max="4614" width="10.85546875" style="10" customWidth="1"/>
    <col min="4615" max="4615" width="13" style="10" customWidth="1"/>
    <col min="4616" max="4618" width="10.28515625" style="10" customWidth="1"/>
    <col min="4619" max="4620" width="5.5703125" style="10"/>
    <col min="4621" max="4621" width="10" style="10" customWidth="1"/>
    <col min="4622" max="4622" width="11.28515625" style="10" customWidth="1"/>
    <col min="4623" max="4623" width="10.85546875" style="10" customWidth="1"/>
    <col min="4624" max="4624" width="12.140625" style="10" customWidth="1"/>
    <col min="4625" max="4625" width="10.85546875" style="10" customWidth="1"/>
    <col min="4626" max="4626" width="13" style="10" customWidth="1"/>
    <col min="4627" max="4630" width="10.28515625" style="10" customWidth="1"/>
    <col min="4631" max="4864" width="5.5703125" style="10"/>
    <col min="4865" max="4865" width="1.42578125" style="10" customWidth="1"/>
    <col min="4866" max="4866" width="10" style="10" customWidth="1"/>
    <col min="4867" max="4867" width="11.28515625" style="10" customWidth="1"/>
    <col min="4868" max="4868" width="10.85546875" style="10" customWidth="1"/>
    <col min="4869" max="4869" width="12.140625" style="10" customWidth="1"/>
    <col min="4870" max="4870" width="10.85546875" style="10" customWidth="1"/>
    <col min="4871" max="4871" width="13" style="10" customWidth="1"/>
    <col min="4872" max="4874" width="10.28515625" style="10" customWidth="1"/>
    <col min="4875" max="4876" width="5.5703125" style="10"/>
    <col min="4877" max="4877" width="10" style="10" customWidth="1"/>
    <col min="4878" max="4878" width="11.28515625" style="10" customWidth="1"/>
    <col min="4879" max="4879" width="10.85546875" style="10" customWidth="1"/>
    <col min="4880" max="4880" width="12.140625" style="10" customWidth="1"/>
    <col min="4881" max="4881" width="10.85546875" style="10" customWidth="1"/>
    <col min="4882" max="4882" width="13" style="10" customWidth="1"/>
    <col min="4883" max="4886" width="10.28515625" style="10" customWidth="1"/>
    <col min="4887" max="5120" width="5.5703125" style="10"/>
    <col min="5121" max="5121" width="1.42578125" style="10" customWidth="1"/>
    <col min="5122" max="5122" width="10" style="10" customWidth="1"/>
    <col min="5123" max="5123" width="11.28515625" style="10" customWidth="1"/>
    <col min="5124" max="5124" width="10.85546875" style="10" customWidth="1"/>
    <col min="5125" max="5125" width="12.140625" style="10" customWidth="1"/>
    <col min="5126" max="5126" width="10.85546875" style="10" customWidth="1"/>
    <col min="5127" max="5127" width="13" style="10" customWidth="1"/>
    <col min="5128" max="5130" width="10.28515625" style="10" customWidth="1"/>
    <col min="5131" max="5132" width="5.5703125" style="10"/>
    <col min="5133" max="5133" width="10" style="10" customWidth="1"/>
    <col min="5134" max="5134" width="11.28515625" style="10" customWidth="1"/>
    <col min="5135" max="5135" width="10.85546875" style="10" customWidth="1"/>
    <col min="5136" max="5136" width="12.140625" style="10" customWidth="1"/>
    <col min="5137" max="5137" width="10.85546875" style="10" customWidth="1"/>
    <col min="5138" max="5138" width="13" style="10" customWidth="1"/>
    <col min="5139" max="5142" width="10.28515625" style="10" customWidth="1"/>
    <col min="5143" max="5376" width="5.5703125" style="10"/>
    <col min="5377" max="5377" width="1.42578125" style="10" customWidth="1"/>
    <col min="5378" max="5378" width="10" style="10" customWidth="1"/>
    <col min="5379" max="5379" width="11.28515625" style="10" customWidth="1"/>
    <col min="5380" max="5380" width="10.85546875" style="10" customWidth="1"/>
    <col min="5381" max="5381" width="12.140625" style="10" customWidth="1"/>
    <col min="5382" max="5382" width="10.85546875" style="10" customWidth="1"/>
    <col min="5383" max="5383" width="13" style="10" customWidth="1"/>
    <col min="5384" max="5386" width="10.28515625" style="10" customWidth="1"/>
    <col min="5387" max="5388" width="5.5703125" style="10"/>
    <col min="5389" max="5389" width="10" style="10" customWidth="1"/>
    <col min="5390" max="5390" width="11.28515625" style="10" customWidth="1"/>
    <col min="5391" max="5391" width="10.85546875" style="10" customWidth="1"/>
    <col min="5392" max="5392" width="12.140625" style="10" customWidth="1"/>
    <col min="5393" max="5393" width="10.85546875" style="10" customWidth="1"/>
    <col min="5394" max="5394" width="13" style="10" customWidth="1"/>
    <col min="5395" max="5398" width="10.28515625" style="10" customWidth="1"/>
    <col min="5399" max="5632" width="5.5703125" style="10"/>
    <col min="5633" max="5633" width="1.42578125" style="10" customWidth="1"/>
    <col min="5634" max="5634" width="10" style="10" customWidth="1"/>
    <col min="5635" max="5635" width="11.28515625" style="10" customWidth="1"/>
    <col min="5636" max="5636" width="10.85546875" style="10" customWidth="1"/>
    <col min="5637" max="5637" width="12.140625" style="10" customWidth="1"/>
    <col min="5638" max="5638" width="10.85546875" style="10" customWidth="1"/>
    <col min="5639" max="5639" width="13" style="10" customWidth="1"/>
    <col min="5640" max="5642" width="10.28515625" style="10" customWidth="1"/>
    <col min="5643" max="5644" width="5.5703125" style="10"/>
    <col min="5645" max="5645" width="10" style="10" customWidth="1"/>
    <col min="5646" max="5646" width="11.28515625" style="10" customWidth="1"/>
    <col min="5647" max="5647" width="10.85546875" style="10" customWidth="1"/>
    <col min="5648" max="5648" width="12.140625" style="10" customWidth="1"/>
    <col min="5649" max="5649" width="10.85546875" style="10" customWidth="1"/>
    <col min="5650" max="5650" width="13" style="10" customWidth="1"/>
    <col min="5651" max="5654" width="10.28515625" style="10" customWidth="1"/>
    <col min="5655" max="5888" width="5.5703125" style="10"/>
    <col min="5889" max="5889" width="1.42578125" style="10" customWidth="1"/>
    <col min="5890" max="5890" width="10" style="10" customWidth="1"/>
    <col min="5891" max="5891" width="11.28515625" style="10" customWidth="1"/>
    <col min="5892" max="5892" width="10.85546875" style="10" customWidth="1"/>
    <col min="5893" max="5893" width="12.140625" style="10" customWidth="1"/>
    <col min="5894" max="5894" width="10.85546875" style="10" customWidth="1"/>
    <col min="5895" max="5895" width="13" style="10" customWidth="1"/>
    <col min="5896" max="5898" width="10.28515625" style="10" customWidth="1"/>
    <col min="5899" max="5900" width="5.5703125" style="10"/>
    <col min="5901" max="5901" width="10" style="10" customWidth="1"/>
    <col min="5902" max="5902" width="11.28515625" style="10" customWidth="1"/>
    <col min="5903" max="5903" width="10.85546875" style="10" customWidth="1"/>
    <col min="5904" max="5904" width="12.140625" style="10" customWidth="1"/>
    <col min="5905" max="5905" width="10.85546875" style="10" customWidth="1"/>
    <col min="5906" max="5906" width="13" style="10" customWidth="1"/>
    <col min="5907" max="5910" width="10.28515625" style="10" customWidth="1"/>
    <col min="5911" max="6144" width="5.5703125" style="10"/>
    <col min="6145" max="6145" width="1.42578125" style="10" customWidth="1"/>
    <col min="6146" max="6146" width="10" style="10" customWidth="1"/>
    <col min="6147" max="6147" width="11.28515625" style="10" customWidth="1"/>
    <col min="6148" max="6148" width="10.85546875" style="10" customWidth="1"/>
    <col min="6149" max="6149" width="12.140625" style="10" customWidth="1"/>
    <col min="6150" max="6150" width="10.85546875" style="10" customWidth="1"/>
    <col min="6151" max="6151" width="13" style="10" customWidth="1"/>
    <col min="6152" max="6154" width="10.28515625" style="10" customWidth="1"/>
    <col min="6155" max="6156" width="5.5703125" style="10"/>
    <col min="6157" max="6157" width="10" style="10" customWidth="1"/>
    <col min="6158" max="6158" width="11.28515625" style="10" customWidth="1"/>
    <col min="6159" max="6159" width="10.85546875" style="10" customWidth="1"/>
    <col min="6160" max="6160" width="12.140625" style="10" customWidth="1"/>
    <col min="6161" max="6161" width="10.85546875" style="10" customWidth="1"/>
    <col min="6162" max="6162" width="13" style="10" customWidth="1"/>
    <col min="6163" max="6166" width="10.28515625" style="10" customWidth="1"/>
    <col min="6167" max="6400" width="5.5703125" style="10"/>
    <col min="6401" max="6401" width="1.42578125" style="10" customWidth="1"/>
    <col min="6402" max="6402" width="10" style="10" customWidth="1"/>
    <col min="6403" max="6403" width="11.28515625" style="10" customWidth="1"/>
    <col min="6404" max="6404" width="10.85546875" style="10" customWidth="1"/>
    <col min="6405" max="6405" width="12.140625" style="10" customWidth="1"/>
    <col min="6406" max="6406" width="10.85546875" style="10" customWidth="1"/>
    <col min="6407" max="6407" width="13" style="10" customWidth="1"/>
    <col min="6408" max="6410" width="10.28515625" style="10" customWidth="1"/>
    <col min="6411" max="6412" width="5.5703125" style="10"/>
    <col min="6413" max="6413" width="10" style="10" customWidth="1"/>
    <col min="6414" max="6414" width="11.28515625" style="10" customWidth="1"/>
    <col min="6415" max="6415" width="10.85546875" style="10" customWidth="1"/>
    <col min="6416" max="6416" width="12.140625" style="10" customWidth="1"/>
    <col min="6417" max="6417" width="10.85546875" style="10" customWidth="1"/>
    <col min="6418" max="6418" width="13" style="10" customWidth="1"/>
    <col min="6419" max="6422" width="10.28515625" style="10" customWidth="1"/>
    <col min="6423" max="6656" width="5.5703125" style="10"/>
    <col min="6657" max="6657" width="1.42578125" style="10" customWidth="1"/>
    <col min="6658" max="6658" width="10" style="10" customWidth="1"/>
    <col min="6659" max="6659" width="11.28515625" style="10" customWidth="1"/>
    <col min="6660" max="6660" width="10.85546875" style="10" customWidth="1"/>
    <col min="6661" max="6661" width="12.140625" style="10" customWidth="1"/>
    <col min="6662" max="6662" width="10.85546875" style="10" customWidth="1"/>
    <col min="6663" max="6663" width="13" style="10" customWidth="1"/>
    <col min="6664" max="6666" width="10.28515625" style="10" customWidth="1"/>
    <col min="6667" max="6668" width="5.5703125" style="10"/>
    <col min="6669" max="6669" width="10" style="10" customWidth="1"/>
    <col min="6670" max="6670" width="11.28515625" style="10" customWidth="1"/>
    <col min="6671" max="6671" width="10.85546875" style="10" customWidth="1"/>
    <col min="6672" max="6672" width="12.140625" style="10" customWidth="1"/>
    <col min="6673" max="6673" width="10.85546875" style="10" customWidth="1"/>
    <col min="6674" max="6674" width="13" style="10" customWidth="1"/>
    <col min="6675" max="6678" width="10.28515625" style="10" customWidth="1"/>
    <col min="6679" max="6912" width="5.5703125" style="10"/>
    <col min="6913" max="6913" width="1.42578125" style="10" customWidth="1"/>
    <col min="6914" max="6914" width="10" style="10" customWidth="1"/>
    <col min="6915" max="6915" width="11.28515625" style="10" customWidth="1"/>
    <col min="6916" max="6916" width="10.85546875" style="10" customWidth="1"/>
    <col min="6917" max="6917" width="12.140625" style="10" customWidth="1"/>
    <col min="6918" max="6918" width="10.85546875" style="10" customWidth="1"/>
    <col min="6919" max="6919" width="13" style="10" customWidth="1"/>
    <col min="6920" max="6922" width="10.28515625" style="10" customWidth="1"/>
    <col min="6923" max="6924" width="5.5703125" style="10"/>
    <col min="6925" max="6925" width="10" style="10" customWidth="1"/>
    <col min="6926" max="6926" width="11.28515625" style="10" customWidth="1"/>
    <col min="6927" max="6927" width="10.85546875" style="10" customWidth="1"/>
    <col min="6928" max="6928" width="12.140625" style="10" customWidth="1"/>
    <col min="6929" max="6929" width="10.85546875" style="10" customWidth="1"/>
    <col min="6930" max="6930" width="13" style="10" customWidth="1"/>
    <col min="6931" max="6934" width="10.28515625" style="10" customWidth="1"/>
    <col min="6935" max="7168" width="5.5703125" style="10"/>
    <col min="7169" max="7169" width="1.42578125" style="10" customWidth="1"/>
    <col min="7170" max="7170" width="10" style="10" customWidth="1"/>
    <col min="7171" max="7171" width="11.28515625" style="10" customWidth="1"/>
    <col min="7172" max="7172" width="10.85546875" style="10" customWidth="1"/>
    <col min="7173" max="7173" width="12.140625" style="10" customWidth="1"/>
    <col min="7174" max="7174" width="10.85546875" style="10" customWidth="1"/>
    <col min="7175" max="7175" width="13" style="10" customWidth="1"/>
    <col min="7176" max="7178" width="10.28515625" style="10" customWidth="1"/>
    <col min="7179" max="7180" width="5.5703125" style="10"/>
    <col min="7181" max="7181" width="10" style="10" customWidth="1"/>
    <col min="7182" max="7182" width="11.28515625" style="10" customWidth="1"/>
    <col min="7183" max="7183" width="10.85546875" style="10" customWidth="1"/>
    <col min="7184" max="7184" width="12.140625" style="10" customWidth="1"/>
    <col min="7185" max="7185" width="10.85546875" style="10" customWidth="1"/>
    <col min="7186" max="7186" width="13" style="10" customWidth="1"/>
    <col min="7187" max="7190" width="10.28515625" style="10" customWidth="1"/>
    <col min="7191" max="7424" width="5.5703125" style="10"/>
    <col min="7425" max="7425" width="1.42578125" style="10" customWidth="1"/>
    <col min="7426" max="7426" width="10" style="10" customWidth="1"/>
    <col min="7427" max="7427" width="11.28515625" style="10" customWidth="1"/>
    <col min="7428" max="7428" width="10.85546875" style="10" customWidth="1"/>
    <col min="7429" max="7429" width="12.140625" style="10" customWidth="1"/>
    <col min="7430" max="7430" width="10.85546875" style="10" customWidth="1"/>
    <col min="7431" max="7431" width="13" style="10" customWidth="1"/>
    <col min="7432" max="7434" width="10.28515625" style="10" customWidth="1"/>
    <col min="7435" max="7436" width="5.5703125" style="10"/>
    <col min="7437" max="7437" width="10" style="10" customWidth="1"/>
    <col min="7438" max="7438" width="11.28515625" style="10" customWidth="1"/>
    <col min="7439" max="7439" width="10.85546875" style="10" customWidth="1"/>
    <col min="7440" max="7440" width="12.140625" style="10" customWidth="1"/>
    <col min="7441" max="7441" width="10.85546875" style="10" customWidth="1"/>
    <col min="7442" max="7442" width="13" style="10" customWidth="1"/>
    <col min="7443" max="7446" width="10.28515625" style="10" customWidth="1"/>
    <col min="7447" max="7680" width="5.5703125" style="10"/>
    <col min="7681" max="7681" width="1.42578125" style="10" customWidth="1"/>
    <col min="7682" max="7682" width="10" style="10" customWidth="1"/>
    <col min="7683" max="7683" width="11.28515625" style="10" customWidth="1"/>
    <col min="7684" max="7684" width="10.85546875" style="10" customWidth="1"/>
    <col min="7685" max="7685" width="12.140625" style="10" customWidth="1"/>
    <col min="7686" max="7686" width="10.85546875" style="10" customWidth="1"/>
    <col min="7687" max="7687" width="13" style="10" customWidth="1"/>
    <col min="7688" max="7690" width="10.28515625" style="10" customWidth="1"/>
    <col min="7691" max="7692" width="5.5703125" style="10"/>
    <col min="7693" max="7693" width="10" style="10" customWidth="1"/>
    <col min="7694" max="7694" width="11.28515625" style="10" customWidth="1"/>
    <col min="7695" max="7695" width="10.85546875" style="10" customWidth="1"/>
    <col min="7696" max="7696" width="12.140625" style="10" customWidth="1"/>
    <col min="7697" max="7697" width="10.85546875" style="10" customWidth="1"/>
    <col min="7698" max="7698" width="13" style="10" customWidth="1"/>
    <col min="7699" max="7702" width="10.28515625" style="10" customWidth="1"/>
    <col min="7703" max="7936" width="5.5703125" style="10"/>
    <col min="7937" max="7937" width="1.42578125" style="10" customWidth="1"/>
    <col min="7938" max="7938" width="10" style="10" customWidth="1"/>
    <col min="7939" max="7939" width="11.28515625" style="10" customWidth="1"/>
    <col min="7940" max="7940" width="10.85546875" style="10" customWidth="1"/>
    <col min="7941" max="7941" width="12.140625" style="10" customWidth="1"/>
    <col min="7942" max="7942" width="10.85546875" style="10" customWidth="1"/>
    <col min="7943" max="7943" width="13" style="10" customWidth="1"/>
    <col min="7944" max="7946" width="10.28515625" style="10" customWidth="1"/>
    <col min="7947" max="7948" width="5.5703125" style="10"/>
    <col min="7949" max="7949" width="10" style="10" customWidth="1"/>
    <col min="7950" max="7950" width="11.28515625" style="10" customWidth="1"/>
    <col min="7951" max="7951" width="10.85546875" style="10" customWidth="1"/>
    <col min="7952" max="7952" width="12.140625" style="10" customWidth="1"/>
    <col min="7953" max="7953" width="10.85546875" style="10" customWidth="1"/>
    <col min="7954" max="7954" width="13" style="10" customWidth="1"/>
    <col min="7955" max="7958" width="10.28515625" style="10" customWidth="1"/>
    <col min="7959" max="8192" width="5.5703125" style="10"/>
    <col min="8193" max="8193" width="1.42578125" style="10" customWidth="1"/>
    <col min="8194" max="8194" width="10" style="10" customWidth="1"/>
    <col min="8195" max="8195" width="11.28515625" style="10" customWidth="1"/>
    <col min="8196" max="8196" width="10.85546875" style="10" customWidth="1"/>
    <col min="8197" max="8197" width="12.140625" style="10" customWidth="1"/>
    <col min="8198" max="8198" width="10.85546875" style="10" customWidth="1"/>
    <col min="8199" max="8199" width="13" style="10" customWidth="1"/>
    <col min="8200" max="8202" width="10.28515625" style="10" customWidth="1"/>
    <col min="8203" max="8204" width="5.5703125" style="10"/>
    <col min="8205" max="8205" width="10" style="10" customWidth="1"/>
    <col min="8206" max="8206" width="11.28515625" style="10" customWidth="1"/>
    <col min="8207" max="8207" width="10.85546875" style="10" customWidth="1"/>
    <col min="8208" max="8208" width="12.140625" style="10" customWidth="1"/>
    <col min="8209" max="8209" width="10.85546875" style="10" customWidth="1"/>
    <col min="8210" max="8210" width="13" style="10" customWidth="1"/>
    <col min="8211" max="8214" width="10.28515625" style="10" customWidth="1"/>
    <col min="8215" max="8448" width="5.5703125" style="10"/>
    <col min="8449" max="8449" width="1.42578125" style="10" customWidth="1"/>
    <col min="8450" max="8450" width="10" style="10" customWidth="1"/>
    <col min="8451" max="8451" width="11.28515625" style="10" customWidth="1"/>
    <col min="8452" max="8452" width="10.85546875" style="10" customWidth="1"/>
    <col min="8453" max="8453" width="12.140625" style="10" customWidth="1"/>
    <col min="8454" max="8454" width="10.85546875" style="10" customWidth="1"/>
    <col min="8455" max="8455" width="13" style="10" customWidth="1"/>
    <col min="8456" max="8458" width="10.28515625" style="10" customWidth="1"/>
    <col min="8459" max="8460" width="5.5703125" style="10"/>
    <col min="8461" max="8461" width="10" style="10" customWidth="1"/>
    <col min="8462" max="8462" width="11.28515625" style="10" customWidth="1"/>
    <col min="8463" max="8463" width="10.85546875" style="10" customWidth="1"/>
    <col min="8464" max="8464" width="12.140625" style="10" customWidth="1"/>
    <col min="8465" max="8465" width="10.85546875" style="10" customWidth="1"/>
    <col min="8466" max="8466" width="13" style="10" customWidth="1"/>
    <col min="8467" max="8470" width="10.28515625" style="10" customWidth="1"/>
    <col min="8471" max="8704" width="5.5703125" style="10"/>
    <col min="8705" max="8705" width="1.42578125" style="10" customWidth="1"/>
    <col min="8706" max="8706" width="10" style="10" customWidth="1"/>
    <col min="8707" max="8707" width="11.28515625" style="10" customWidth="1"/>
    <col min="8708" max="8708" width="10.85546875" style="10" customWidth="1"/>
    <col min="8709" max="8709" width="12.140625" style="10" customWidth="1"/>
    <col min="8710" max="8710" width="10.85546875" style="10" customWidth="1"/>
    <col min="8711" max="8711" width="13" style="10" customWidth="1"/>
    <col min="8712" max="8714" width="10.28515625" style="10" customWidth="1"/>
    <col min="8715" max="8716" width="5.5703125" style="10"/>
    <col min="8717" max="8717" width="10" style="10" customWidth="1"/>
    <col min="8718" max="8718" width="11.28515625" style="10" customWidth="1"/>
    <col min="8719" max="8719" width="10.85546875" style="10" customWidth="1"/>
    <col min="8720" max="8720" width="12.140625" style="10" customWidth="1"/>
    <col min="8721" max="8721" width="10.85546875" style="10" customWidth="1"/>
    <col min="8722" max="8722" width="13" style="10" customWidth="1"/>
    <col min="8723" max="8726" width="10.28515625" style="10" customWidth="1"/>
    <col min="8727" max="8960" width="5.5703125" style="10"/>
    <col min="8961" max="8961" width="1.42578125" style="10" customWidth="1"/>
    <col min="8962" max="8962" width="10" style="10" customWidth="1"/>
    <col min="8963" max="8963" width="11.28515625" style="10" customWidth="1"/>
    <col min="8964" max="8964" width="10.85546875" style="10" customWidth="1"/>
    <col min="8965" max="8965" width="12.140625" style="10" customWidth="1"/>
    <col min="8966" max="8966" width="10.85546875" style="10" customWidth="1"/>
    <col min="8967" max="8967" width="13" style="10" customWidth="1"/>
    <col min="8968" max="8970" width="10.28515625" style="10" customWidth="1"/>
    <col min="8971" max="8972" width="5.5703125" style="10"/>
    <col min="8973" max="8973" width="10" style="10" customWidth="1"/>
    <col min="8974" max="8974" width="11.28515625" style="10" customWidth="1"/>
    <col min="8975" max="8975" width="10.85546875" style="10" customWidth="1"/>
    <col min="8976" max="8976" width="12.140625" style="10" customWidth="1"/>
    <col min="8977" max="8977" width="10.85546875" style="10" customWidth="1"/>
    <col min="8978" max="8978" width="13" style="10" customWidth="1"/>
    <col min="8979" max="8982" width="10.28515625" style="10" customWidth="1"/>
    <col min="8983" max="9216" width="5.5703125" style="10"/>
    <col min="9217" max="9217" width="1.42578125" style="10" customWidth="1"/>
    <col min="9218" max="9218" width="10" style="10" customWidth="1"/>
    <col min="9219" max="9219" width="11.28515625" style="10" customWidth="1"/>
    <col min="9220" max="9220" width="10.85546875" style="10" customWidth="1"/>
    <col min="9221" max="9221" width="12.140625" style="10" customWidth="1"/>
    <col min="9222" max="9222" width="10.85546875" style="10" customWidth="1"/>
    <col min="9223" max="9223" width="13" style="10" customWidth="1"/>
    <col min="9224" max="9226" width="10.28515625" style="10" customWidth="1"/>
    <col min="9227" max="9228" width="5.5703125" style="10"/>
    <col min="9229" max="9229" width="10" style="10" customWidth="1"/>
    <col min="9230" max="9230" width="11.28515625" style="10" customWidth="1"/>
    <col min="9231" max="9231" width="10.85546875" style="10" customWidth="1"/>
    <col min="9232" max="9232" width="12.140625" style="10" customWidth="1"/>
    <col min="9233" max="9233" width="10.85546875" style="10" customWidth="1"/>
    <col min="9234" max="9234" width="13" style="10" customWidth="1"/>
    <col min="9235" max="9238" width="10.28515625" style="10" customWidth="1"/>
    <col min="9239" max="9472" width="5.5703125" style="10"/>
    <col min="9473" max="9473" width="1.42578125" style="10" customWidth="1"/>
    <col min="9474" max="9474" width="10" style="10" customWidth="1"/>
    <col min="9475" max="9475" width="11.28515625" style="10" customWidth="1"/>
    <col min="9476" max="9476" width="10.85546875" style="10" customWidth="1"/>
    <col min="9477" max="9477" width="12.140625" style="10" customWidth="1"/>
    <col min="9478" max="9478" width="10.85546875" style="10" customWidth="1"/>
    <col min="9479" max="9479" width="13" style="10" customWidth="1"/>
    <col min="9480" max="9482" width="10.28515625" style="10" customWidth="1"/>
    <col min="9483" max="9484" width="5.5703125" style="10"/>
    <col min="9485" max="9485" width="10" style="10" customWidth="1"/>
    <col min="9486" max="9486" width="11.28515625" style="10" customWidth="1"/>
    <col min="9487" max="9487" width="10.85546875" style="10" customWidth="1"/>
    <col min="9488" max="9488" width="12.140625" style="10" customWidth="1"/>
    <col min="9489" max="9489" width="10.85546875" style="10" customWidth="1"/>
    <col min="9490" max="9490" width="13" style="10" customWidth="1"/>
    <col min="9491" max="9494" width="10.28515625" style="10" customWidth="1"/>
    <col min="9495" max="9728" width="5.5703125" style="10"/>
    <col min="9729" max="9729" width="1.42578125" style="10" customWidth="1"/>
    <col min="9730" max="9730" width="10" style="10" customWidth="1"/>
    <col min="9731" max="9731" width="11.28515625" style="10" customWidth="1"/>
    <col min="9732" max="9732" width="10.85546875" style="10" customWidth="1"/>
    <col min="9733" max="9733" width="12.140625" style="10" customWidth="1"/>
    <col min="9734" max="9734" width="10.85546875" style="10" customWidth="1"/>
    <col min="9735" max="9735" width="13" style="10" customWidth="1"/>
    <col min="9736" max="9738" width="10.28515625" style="10" customWidth="1"/>
    <col min="9739" max="9740" width="5.5703125" style="10"/>
    <col min="9741" max="9741" width="10" style="10" customWidth="1"/>
    <col min="9742" max="9742" width="11.28515625" style="10" customWidth="1"/>
    <col min="9743" max="9743" width="10.85546875" style="10" customWidth="1"/>
    <col min="9744" max="9744" width="12.140625" style="10" customWidth="1"/>
    <col min="9745" max="9745" width="10.85546875" style="10" customWidth="1"/>
    <col min="9746" max="9746" width="13" style="10" customWidth="1"/>
    <col min="9747" max="9750" width="10.28515625" style="10" customWidth="1"/>
    <col min="9751" max="9984" width="5.5703125" style="10"/>
    <col min="9985" max="9985" width="1.42578125" style="10" customWidth="1"/>
    <col min="9986" max="9986" width="10" style="10" customWidth="1"/>
    <col min="9987" max="9987" width="11.28515625" style="10" customWidth="1"/>
    <col min="9988" max="9988" width="10.85546875" style="10" customWidth="1"/>
    <col min="9989" max="9989" width="12.140625" style="10" customWidth="1"/>
    <col min="9990" max="9990" width="10.85546875" style="10" customWidth="1"/>
    <col min="9991" max="9991" width="13" style="10" customWidth="1"/>
    <col min="9992" max="9994" width="10.28515625" style="10" customWidth="1"/>
    <col min="9995" max="9996" width="5.5703125" style="10"/>
    <col min="9997" max="9997" width="10" style="10" customWidth="1"/>
    <col min="9998" max="9998" width="11.28515625" style="10" customWidth="1"/>
    <col min="9999" max="9999" width="10.85546875" style="10" customWidth="1"/>
    <col min="10000" max="10000" width="12.140625" style="10" customWidth="1"/>
    <col min="10001" max="10001" width="10.85546875" style="10" customWidth="1"/>
    <col min="10002" max="10002" width="13" style="10" customWidth="1"/>
    <col min="10003" max="10006" width="10.28515625" style="10" customWidth="1"/>
    <col min="10007" max="10240" width="5.5703125" style="10"/>
    <col min="10241" max="10241" width="1.42578125" style="10" customWidth="1"/>
    <col min="10242" max="10242" width="10" style="10" customWidth="1"/>
    <col min="10243" max="10243" width="11.28515625" style="10" customWidth="1"/>
    <col min="10244" max="10244" width="10.85546875" style="10" customWidth="1"/>
    <col min="10245" max="10245" width="12.140625" style="10" customWidth="1"/>
    <col min="10246" max="10246" width="10.85546875" style="10" customWidth="1"/>
    <col min="10247" max="10247" width="13" style="10" customWidth="1"/>
    <col min="10248" max="10250" width="10.28515625" style="10" customWidth="1"/>
    <col min="10251" max="10252" width="5.5703125" style="10"/>
    <col min="10253" max="10253" width="10" style="10" customWidth="1"/>
    <col min="10254" max="10254" width="11.28515625" style="10" customWidth="1"/>
    <col min="10255" max="10255" width="10.85546875" style="10" customWidth="1"/>
    <col min="10256" max="10256" width="12.140625" style="10" customWidth="1"/>
    <col min="10257" max="10257" width="10.85546875" style="10" customWidth="1"/>
    <col min="10258" max="10258" width="13" style="10" customWidth="1"/>
    <col min="10259" max="10262" width="10.28515625" style="10" customWidth="1"/>
    <col min="10263" max="10496" width="5.5703125" style="10"/>
    <col min="10497" max="10497" width="1.42578125" style="10" customWidth="1"/>
    <col min="10498" max="10498" width="10" style="10" customWidth="1"/>
    <col min="10499" max="10499" width="11.28515625" style="10" customWidth="1"/>
    <col min="10500" max="10500" width="10.85546875" style="10" customWidth="1"/>
    <col min="10501" max="10501" width="12.140625" style="10" customWidth="1"/>
    <col min="10502" max="10502" width="10.85546875" style="10" customWidth="1"/>
    <col min="10503" max="10503" width="13" style="10" customWidth="1"/>
    <col min="10504" max="10506" width="10.28515625" style="10" customWidth="1"/>
    <col min="10507" max="10508" width="5.5703125" style="10"/>
    <col min="10509" max="10509" width="10" style="10" customWidth="1"/>
    <col min="10510" max="10510" width="11.28515625" style="10" customWidth="1"/>
    <col min="10511" max="10511" width="10.85546875" style="10" customWidth="1"/>
    <col min="10512" max="10512" width="12.140625" style="10" customWidth="1"/>
    <col min="10513" max="10513" width="10.85546875" style="10" customWidth="1"/>
    <col min="10514" max="10514" width="13" style="10" customWidth="1"/>
    <col min="10515" max="10518" width="10.28515625" style="10" customWidth="1"/>
    <col min="10519" max="10752" width="5.5703125" style="10"/>
    <col min="10753" max="10753" width="1.42578125" style="10" customWidth="1"/>
    <col min="10754" max="10754" width="10" style="10" customWidth="1"/>
    <col min="10755" max="10755" width="11.28515625" style="10" customWidth="1"/>
    <col min="10756" max="10756" width="10.85546875" style="10" customWidth="1"/>
    <col min="10757" max="10757" width="12.140625" style="10" customWidth="1"/>
    <col min="10758" max="10758" width="10.85546875" style="10" customWidth="1"/>
    <col min="10759" max="10759" width="13" style="10" customWidth="1"/>
    <col min="10760" max="10762" width="10.28515625" style="10" customWidth="1"/>
    <col min="10763" max="10764" width="5.5703125" style="10"/>
    <col min="10765" max="10765" width="10" style="10" customWidth="1"/>
    <col min="10766" max="10766" width="11.28515625" style="10" customWidth="1"/>
    <col min="10767" max="10767" width="10.85546875" style="10" customWidth="1"/>
    <col min="10768" max="10768" width="12.140625" style="10" customWidth="1"/>
    <col min="10769" max="10769" width="10.85546875" style="10" customWidth="1"/>
    <col min="10770" max="10770" width="13" style="10" customWidth="1"/>
    <col min="10771" max="10774" width="10.28515625" style="10" customWidth="1"/>
    <col min="10775" max="11008" width="5.5703125" style="10"/>
    <col min="11009" max="11009" width="1.42578125" style="10" customWidth="1"/>
    <col min="11010" max="11010" width="10" style="10" customWidth="1"/>
    <col min="11011" max="11011" width="11.28515625" style="10" customWidth="1"/>
    <col min="11012" max="11012" width="10.85546875" style="10" customWidth="1"/>
    <col min="11013" max="11013" width="12.140625" style="10" customWidth="1"/>
    <col min="11014" max="11014" width="10.85546875" style="10" customWidth="1"/>
    <col min="11015" max="11015" width="13" style="10" customWidth="1"/>
    <col min="11016" max="11018" width="10.28515625" style="10" customWidth="1"/>
    <col min="11019" max="11020" width="5.5703125" style="10"/>
    <col min="11021" max="11021" width="10" style="10" customWidth="1"/>
    <col min="11022" max="11022" width="11.28515625" style="10" customWidth="1"/>
    <col min="11023" max="11023" width="10.85546875" style="10" customWidth="1"/>
    <col min="11024" max="11024" width="12.140625" style="10" customWidth="1"/>
    <col min="11025" max="11025" width="10.85546875" style="10" customWidth="1"/>
    <col min="11026" max="11026" width="13" style="10" customWidth="1"/>
    <col min="11027" max="11030" width="10.28515625" style="10" customWidth="1"/>
    <col min="11031" max="11264" width="5.5703125" style="10"/>
    <col min="11265" max="11265" width="1.42578125" style="10" customWidth="1"/>
    <col min="11266" max="11266" width="10" style="10" customWidth="1"/>
    <col min="11267" max="11267" width="11.28515625" style="10" customWidth="1"/>
    <col min="11268" max="11268" width="10.85546875" style="10" customWidth="1"/>
    <col min="11269" max="11269" width="12.140625" style="10" customWidth="1"/>
    <col min="11270" max="11270" width="10.85546875" style="10" customWidth="1"/>
    <col min="11271" max="11271" width="13" style="10" customWidth="1"/>
    <col min="11272" max="11274" width="10.28515625" style="10" customWidth="1"/>
    <col min="11275" max="11276" width="5.5703125" style="10"/>
    <col min="11277" max="11277" width="10" style="10" customWidth="1"/>
    <col min="11278" max="11278" width="11.28515625" style="10" customWidth="1"/>
    <col min="11279" max="11279" width="10.85546875" style="10" customWidth="1"/>
    <col min="11280" max="11280" width="12.140625" style="10" customWidth="1"/>
    <col min="11281" max="11281" width="10.85546875" style="10" customWidth="1"/>
    <col min="11282" max="11282" width="13" style="10" customWidth="1"/>
    <col min="11283" max="11286" width="10.28515625" style="10" customWidth="1"/>
    <col min="11287" max="11520" width="5.5703125" style="10"/>
    <col min="11521" max="11521" width="1.42578125" style="10" customWidth="1"/>
    <col min="11522" max="11522" width="10" style="10" customWidth="1"/>
    <col min="11523" max="11523" width="11.28515625" style="10" customWidth="1"/>
    <col min="11524" max="11524" width="10.85546875" style="10" customWidth="1"/>
    <col min="11525" max="11525" width="12.140625" style="10" customWidth="1"/>
    <col min="11526" max="11526" width="10.85546875" style="10" customWidth="1"/>
    <col min="11527" max="11527" width="13" style="10" customWidth="1"/>
    <col min="11528" max="11530" width="10.28515625" style="10" customWidth="1"/>
    <col min="11531" max="11532" width="5.5703125" style="10"/>
    <col min="11533" max="11533" width="10" style="10" customWidth="1"/>
    <col min="11534" max="11534" width="11.28515625" style="10" customWidth="1"/>
    <col min="11535" max="11535" width="10.85546875" style="10" customWidth="1"/>
    <col min="11536" max="11536" width="12.140625" style="10" customWidth="1"/>
    <col min="11537" max="11537" width="10.85546875" style="10" customWidth="1"/>
    <col min="11538" max="11538" width="13" style="10" customWidth="1"/>
    <col min="11539" max="11542" width="10.28515625" style="10" customWidth="1"/>
    <col min="11543" max="11776" width="5.5703125" style="10"/>
    <col min="11777" max="11777" width="1.42578125" style="10" customWidth="1"/>
    <col min="11778" max="11778" width="10" style="10" customWidth="1"/>
    <col min="11779" max="11779" width="11.28515625" style="10" customWidth="1"/>
    <col min="11780" max="11780" width="10.85546875" style="10" customWidth="1"/>
    <col min="11781" max="11781" width="12.140625" style="10" customWidth="1"/>
    <col min="11782" max="11782" width="10.85546875" style="10" customWidth="1"/>
    <col min="11783" max="11783" width="13" style="10" customWidth="1"/>
    <col min="11784" max="11786" width="10.28515625" style="10" customWidth="1"/>
    <col min="11787" max="11788" width="5.5703125" style="10"/>
    <col min="11789" max="11789" width="10" style="10" customWidth="1"/>
    <col min="11790" max="11790" width="11.28515625" style="10" customWidth="1"/>
    <col min="11791" max="11791" width="10.85546875" style="10" customWidth="1"/>
    <col min="11792" max="11792" width="12.140625" style="10" customWidth="1"/>
    <col min="11793" max="11793" width="10.85546875" style="10" customWidth="1"/>
    <col min="11794" max="11794" width="13" style="10" customWidth="1"/>
    <col min="11795" max="11798" width="10.28515625" style="10" customWidth="1"/>
    <col min="11799" max="12032" width="5.5703125" style="10"/>
    <col min="12033" max="12033" width="1.42578125" style="10" customWidth="1"/>
    <col min="12034" max="12034" width="10" style="10" customWidth="1"/>
    <col min="12035" max="12035" width="11.28515625" style="10" customWidth="1"/>
    <col min="12036" max="12036" width="10.85546875" style="10" customWidth="1"/>
    <col min="12037" max="12037" width="12.140625" style="10" customWidth="1"/>
    <col min="12038" max="12038" width="10.85546875" style="10" customWidth="1"/>
    <col min="12039" max="12039" width="13" style="10" customWidth="1"/>
    <col min="12040" max="12042" width="10.28515625" style="10" customWidth="1"/>
    <col min="12043" max="12044" width="5.5703125" style="10"/>
    <col min="12045" max="12045" width="10" style="10" customWidth="1"/>
    <col min="12046" max="12046" width="11.28515625" style="10" customWidth="1"/>
    <col min="12047" max="12047" width="10.85546875" style="10" customWidth="1"/>
    <col min="12048" max="12048" width="12.140625" style="10" customWidth="1"/>
    <col min="12049" max="12049" width="10.85546875" style="10" customWidth="1"/>
    <col min="12050" max="12050" width="13" style="10" customWidth="1"/>
    <col min="12051" max="12054" width="10.28515625" style="10" customWidth="1"/>
    <col min="12055" max="12288" width="5.5703125" style="10"/>
    <col min="12289" max="12289" width="1.42578125" style="10" customWidth="1"/>
    <col min="12290" max="12290" width="10" style="10" customWidth="1"/>
    <col min="12291" max="12291" width="11.28515625" style="10" customWidth="1"/>
    <col min="12292" max="12292" width="10.85546875" style="10" customWidth="1"/>
    <col min="12293" max="12293" width="12.140625" style="10" customWidth="1"/>
    <col min="12294" max="12294" width="10.85546875" style="10" customWidth="1"/>
    <col min="12295" max="12295" width="13" style="10" customWidth="1"/>
    <col min="12296" max="12298" width="10.28515625" style="10" customWidth="1"/>
    <col min="12299" max="12300" width="5.5703125" style="10"/>
    <col min="12301" max="12301" width="10" style="10" customWidth="1"/>
    <col min="12302" max="12302" width="11.28515625" style="10" customWidth="1"/>
    <col min="12303" max="12303" width="10.85546875" style="10" customWidth="1"/>
    <col min="12304" max="12304" width="12.140625" style="10" customWidth="1"/>
    <col min="12305" max="12305" width="10.85546875" style="10" customWidth="1"/>
    <col min="12306" max="12306" width="13" style="10" customWidth="1"/>
    <col min="12307" max="12310" width="10.28515625" style="10" customWidth="1"/>
    <col min="12311" max="12544" width="5.5703125" style="10"/>
    <col min="12545" max="12545" width="1.42578125" style="10" customWidth="1"/>
    <col min="12546" max="12546" width="10" style="10" customWidth="1"/>
    <col min="12547" max="12547" width="11.28515625" style="10" customWidth="1"/>
    <col min="12548" max="12548" width="10.85546875" style="10" customWidth="1"/>
    <col min="12549" max="12549" width="12.140625" style="10" customWidth="1"/>
    <col min="12550" max="12550" width="10.85546875" style="10" customWidth="1"/>
    <col min="12551" max="12551" width="13" style="10" customWidth="1"/>
    <col min="12552" max="12554" width="10.28515625" style="10" customWidth="1"/>
    <col min="12555" max="12556" width="5.5703125" style="10"/>
    <col min="12557" max="12557" width="10" style="10" customWidth="1"/>
    <col min="12558" max="12558" width="11.28515625" style="10" customWidth="1"/>
    <col min="12559" max="12559" width="10.85546875" style="10" customWidth="1"/>
    <col min="12560" max="12560" width="12.140625" style="10" customWidth="1"/>
    <col min="12561" max="12561" width="10.85546875" style="10" customWidth="1"/>
    <col min="12562" max="12562" width="13" style="10" customWidth="1"/>
    <col min="12563" max="12566" width="10.28515625" style="10" customWidth="1"/>
    <col min="12567" max="12800" width="5.5703125" style="10"/>
    <col min="12801" max="12801" width="1.42578125" style="10" customWidth="1"/>
    <col min="12802" max="12802" width="10" style="10" customWidth="1"/>
    <col min="12803" max="12803" width="11.28515625" style="10" customWidth="1"/>
    <col min="12804" max="12804" width="10.85546875" style="10" customWidth="1"/>
    <col min="12805" max="12805" width="12.140625" style="10" customWidth="1"/>
    <col min="12806" max="12806" width="10.85546875" style="10" customWidth="1"/>
    <col min="12807" max="12807" width="13" style="10" customWidth="1"/>
    <col min="12808" max="12810" width="10.28515625" style="10" customWidth="1"/>
    <col min="12811" max="12812" width="5.5703125" style="10"/>
    <col min="12813" max="12813" width="10" style="10" customWidth="1"/>
    <col min="12814" max="12814" width="11.28515625" style="10" customWidth="1"/>
    <col min="12815" max="12815" width="10.85546875" style="10" customWidth="1"/>
    <col min="12816" max="12816" width="12.140625" style="10" customWidth="1"/>
    <col min="12817" max="12817" width="10.85546875" style="10" customWidth="1"/>
    <col min="12818" max="12818" width="13" style="10" customWidth="1"/>
    <col min="12819" max="12822" width="10.28515625" style="10" customWidth="1"/>
    <col min="12823" max="13056" width="5.5703125" style="10"/>
    <col min="13057" max="13057" width="1.42578125" style="10" customWidth="1"/>
    <col min="13058" max="13058" width="10" style="10" customWidth="1"/>
    <col min="13059" max="13059" width="11.28515625" style="10" customWidth="1"/>
    <col min="13060" max="13060" width="10.85546875" style="10" customWidth="1"/>
    <col min="13061" max="13061" width="12.140625" style="10" customWidth="1"/>
    <col min="13062" max="13062" width="10.85546875" style="10" customWidth="1"/>
    <col min="13063" max="13063" width="13" style="10" customWidth="1"/>
    <col min="13064" max="13066" width="10.28515625" style="10" customWidth="1"/>
    <col min="13067" max="13068" width="5.5703125" style="10"/>
    <col min="13069" max="13069" width="10" style="10" customWidth="1"/>
    <col min="13070" max="13070" width="11.28515625" style="10" customWidth="1"/>
    <col min="13071" max="13071" width="10.85546875" style="10" customWidth="1"/>
    <col min="13072" max="13072" width="12.140625" style="10" customWidth="1"/>
    <col min="13073" max="13073" width="10.85546875" style="10" customWidth="1"/>
    <col min="13074" max="13074" width="13" style="10" customWidth="1"/>
    <col min="13075" max="13078" width="10.28515625" style="10" customWidth="1"/>
    <col min="13079" max="13312" width="5.5703125" style="10"/>
    <col min="13313" max="13313" width="1.42578125" style="10" customWidth="1"/>
    <col min="13314" max="13314" width="10" style="10" customWidth="1"/>
    <col min="13315" max="13315" width="11.28515625" style="10" customWidth="1"/>
    <col min="13316" max="13316" width="10.85546875" style="10" customWidth="1"/>
    <col min="13317" max="13317" width="12.140625" style="10" customWidth="1"/>
    <col min="13318" max="13318" width="10.85546875" style="10" customWidth="1"/>
    <col min="13319" max="13319" width="13" style="10" customWidth="1"/>
    <col min="13320" max="13322" width="10.28515625" style="10" customWidth="1"/>
    <col min="13323" max="13324" width="5.5703125" style="10"/>
    <col min="13325" max="13325" width="10" style="10" customWidth="1"/>
    <col min="13326" max="13326" width="11.28515625" style="10" customWidth="1"/>
    <col min="13327" max="13327" width="10.85546875" style="10" customWidth="1"/>
    <col min="13328" max="13328" width="12.140625" style="10" customWidth="1"/>
    <col min="13329" max="13329" width="10.85546875" style="10" customWidth="1"/>
    <col min="13330" max="13330" width="13" style="10" customWidth="1"/>
    <col min="13331" max="13334" width="10.28515625" style="10" customWidth="1"/>
    <col min="13335" max="13568" width="5.5703125" style="10"/>
    <col min="13569" max="13569" width="1.42578125" style="10" customWidth="1"/>
    <col min="13570" max="13570" width="10" style="10" customWidth="1"/>
    <col min="13571" max="13571" width="11.28515625" style="10" customWidth="1"/>
    <col min="13572" max="13572" width="10.85546875" style="10" customWidth="1"/>
    <col min="13573" max="13573" width="12.140625" style="10" customWidth="1"/>
    <col min="13574" max="13574" width="10.85546875" style="10" customWidth="1"/>
    <col min="13575" max="13575" width="13" style="10" customWidth="1"/>
    <col min="13576" max="13578" width="10.28515625" style="10" customWidth="1"/>
    <col min="13579" max="13580" width="5.5703125" style="10"/>
    <col min="13581" max="13581" width="10" style="10" customWidth="1"/>
    <col min="13582" max="13582" width="11.28515625" style="10" customWidth="1"/>
    <col min="13583" max="13583" width="10.85546875" style="10" customWidth="1"/>
    <col min="13584" max="13584" width="12.140625" style="10" customWidth="1"/>
    <col min="13585" max="13585" width="10.85546875" style="10" customWidth="1"/>
    <col min="13586" max="13586" width="13" style="10" customWidth="1"/>
    <col min="13587" max="13590" width="10.28515625" style="10" customWidth="1"/>
    <col min="13591" max="13824" width="5.5703125" style="10"/>
    <col min="13825" max="13825" width="1.42578125" style="10" customWidth="1"/>
    <col min="13826" max="13826" width="10" style="10" customWidth="1"/>
    <col min="13827" max="13827" width="11.28515625" style="10" customWidth="1"/>
    <col min="13828" max="13828" width="10.85546875" style="10" customWidth="1"/>
    <col min="13829" max="13829" width="12.140625" style="10" customWidth="1"/>
    <col min="13830" max="13830" width="10.85546875" style="10" customWidth="1"/>
    <col min="13831" max="13831" width="13" style="10" customWidth="1"/>
    <col min="13832" max="13834" width="10.28515625" style="10" customWidth="1"/>
    <col min="13835" max="13836" width="5.5703125" style="10"/>
    <col min="13837" max="13837" width="10" style="10" customWidth="1"/>
    <col min="13838" max="13838" width="11.28515625" style="10" customWidth="1"/>
    <col min="13839" max="13839" width="10.85546875" style="10" customWidth="1"/>
    <col min="13840" max="13840" width="12.140625" style="10" customWidth="1"/>
    <col min="13841" max="13841" width="10.85546875" style="10" customWidth="1"/>
    <col min="13842" max="13842" width="13" style="10" customWidth="1"/>
    <col min="13843" max="13846" width="10.28515625" style="10" customWidth="1"/>
    <col min="13847" max="14080" width="5.5703125" style="10"/>
    <col min="14081" max="14081" width="1.42578125" style="10" customWidth="1"/>
    <col min="14082" max="14082" width="10" style="10" customWidth="1"/>
    <col min="14083" max="14083" width="11.28515625" style="10" customWidth="1"/>
    <col min="14084" max="14084" width="10.85546875" style="10" customWidth="1"/>
    <col min="14085" max="14085" width="12.140625" style="10" customWidth="1"/>
    <col min="14086" max="14086" width="10.85546875" style="10" customWidth="1"/>
    <col min="14087" max="14087" width="13" style="10" customWidth="1"/>
    <col min="14088" max="14090" width="10.28515625" style="10" customWidth="1"/>
    <col min="14091" max="14092" width="5.5703125" style="10"/>
    <col min="14093" max="14093" width="10" style="10" customWidth="1"/>
    <col min="14094" max="14094" width="11.28515625" style="10" customWidth="1"/>
    <col min="14095" max="14095" width="10.85546875" style="10" customWidth="1"/>
    <col min="14096" max="14096" width="12.140625" style="10" customWidth="1"/>
    <col min="14097" max="14097" width="10.85546875" style="10" customWidth="1"/>
    <col min="14098" max="14098" width="13" style="10" customWidth="1"/>
    <col min="14099" max="14102" width="10.28515625" style="10" customWidth="1"/>
    <col min="14103" max="14336" width="5.5703125" style="10"/>
    <col min="14337" max="14337" width="1.42578125" style="10" customWidth="1"/>
    <col min="14338" max="14338" width="10" style="10" customWidth="1"/>
    <col min="14339" max="14339" width="11.28515625" style="10" customWidth="1"/>
    <col min="14340" max="14340" width="10.85546875" style="10" customWidth="1"/>
    <col min="14341" max="14341" width="12.140625" style="10" customWidth="1"/>
    <col min="14342" max="14342" width="10.85546875" style="10" customWidth="1"/>
    <col min="14343" max="14343" width="13" style="10" customWidth="1"/>
    <col min="14344" max="14346" width="10.28515625" style="10" customWidth="1"/>
    <col min="14347" max="14348" width="5.5703125" style="10"/>
    <col min="14349" max="14349" width="10" style="10" customWidth="1"/>
    <col min="14350" max="14350" width="11.28515625" style="10" customWidth="1"/>
    <col min="14351" max="14351" width="10.85546875" style="10" customWidth="1"/>
    <col min="14352" max="14352" width="12.140625" style="10" customWidth="1"/>
    <col min="14353" max="14353" width="10.85546875" style="10" customWidth="1"/>
    <col min="14354" max="14354" width="13" style="10" customWidth="1"/>
    <col min="14355" max="14358" width="10.28515625" style="10" customWidth="1"/>
    <col min="14359" max="14592" width="5.5703125" style="10"/>
    <col min="14593" max="14593" width="1.42578125" style="10" customWidth="1"/>
    <col min="14594" max="14594" width="10" style="10" customWidth="1"/>
    <col min="14595" max="14595" width="11.28515625" style="10" customWidth="1"/>
    <col min="14596" max="14596" width="10.85546875" style="10" customWidth="1"/>
    <col min="14597" max="14597" width="12.140625" style="10" customWidth="1"/>
    <col min="14598" max="14598" width="10.85546875" style="10" customWidth="1"/>
    <col min="14599" max="14599" width="13" style="10" customWidth="1"/>
    <col min="14600" max="14602" width="10.28515625" style="10" customWidth="1"/>
    <col min="14603" max="14604" width="5.5703125" style="10"/>
    <col min="14605" max="14605" width="10" style="10" customWidth="1"/>
    <col min="14606" max="14606" width="11.28515625" style="10" customWidth="1"/>
    <col min="14607" max="14607" width="10.85546875" style="10" customWidth="1"/>
    <col min="14608" max="14608" width="12.140625" style="10" customWidth="1"/>
    <col min="14609" max="14609" width="10.85546875" style="10" customWidth="1"/>
    <col min="14610" max="14610" width="13" style="10" customWidth="1"/>
    <col min="14611" max="14614" width="10.28515625" style="10" customWidth="1"/>
    <col min="14615" max="14848" width="5.5703125" style="10"/>
    <col min="14849" max="14849" width="1.42578125" style="10" customWidth="1"/>
    <col min="14850" max="14850" width="10" style="10" customWidth="1"/>
    <col min="14851" max="14851" width="11.28515625" style="10" customWidth="1"/>
    <col min="14852" max="14852" width="10.85546875" style="10" customWidth="1"/>
    <col min="14853" max="14853" width="12.140625" style="10" customWidth="1"/>
    <col min="14854" max="14854" width="10.85546875" style="10" customWidth="1"/>
    <col min="14855" max="14855" width="13" style="10" customWidth="1"/>
    <col min="14856" max="14858" width="10.28515625" style="10" customWidth="1"/>
    <col min="14859" max="14860" width="5.5703125" style="10"/>
    <col min="14861" max="14861" width="10" style="10" customWidth="1"/>
    <col min="14862" max="14862" width="11.28515625" style="10" customWidth="1"/>
    <col min="14863" max="14863" width="10.85546875" style="10" customWidth="1"/>
    <col min="14864" max="14864" width="12.140625" style="10" customWidth="1"/>
    <col min="14865" max="14865" width="10.85546875" style="10" customWidth="1"/>
    <col min="14866" max="14866" width="13" style="10" customWidth="1"/>
    <col min="14867" max="14870" width="10.28515625" style="10" customWidth="1"/>
    <col min="14871" max="15104" width="5.5703125" style="10"/>
    <col min="15105" max="15105" width="1.42578125" style="10" customWidth="1"/>
    <col min="15106" max="15106" width="10" style="10" customWidth="1"/>
    <col min="15107" max="15107" width="11.28515625" style="10" customWidth="1"/>
    <col min="15108" max="15108" width="10.85546875" style="10" customWidth="1"/>
    <col min="15109" max="15109" width="12.140625" style="10" customWidth="1"/>
    <col min="15110" max="15110" width="10.85546875" style="10" customWidth="1"/>
    <col min="15111" max="15111" width="13" style="10" customWidth="1"/>
    <col min="15112" max="15114" width="10.28515625" style="10" customWidth="1"/>
    <col min="15115" max="15116" width="5.5703125" style="10"/>
    <col min="15117" max="15117" width="10" style="10" customWidth="1"/>
    <col min="15118" max="15118" width="11.28515625" style="10" customWidth="1"/>
    <col min="15119" max="15119" width="10.85546875" style="10" customWidth="1"/>
    <col min="15120" max="15120" width="12.140625" style="10" customWidth="1"/>
    <col min="15121" max="15121" width="10.85546875" style="10" customWidth="1"/>
    <col min="15122" max="15122" width="13" style="10" customWidth="1"/>
    <col min="15123" max="15126" width="10.28515625" style="10" customWidth="1"/>
    <col min="15127" max="15360" width="5.5703125" style="10"/>
    <col min="15361" max="15361" width="1.42578125" style="10" customWidth="1"/>
    <col min="15362" max="15362" width="10" style="10" customWidth="1"/>
    <col min="15363" max="15363" width="11.28515625" style="10" customWidth="1"/>
    <col min="15364" max="15364" width="10.85546875" style="10" customWidth="1"/>
    <col min="15365" max="15365" width="12.140625" style="10" customWidth="1"/>
    <col min="15366" max="15366" width="10.85546875" style="10" customWidth="1"/>
    <col min="15367" max="15367" width="13" style="10" customWidth="1"/>
    <col min="15368" max="15370" width="10.28515625" style="10" customWidth="1"/>
    <col min="15371" max="15372" width="5.5703125" style="10"/>
    <col min="15373" max="15373" width="10" style="10" customWidth="1"/>
    <col min="15374" max="15374" width="11.28515625" style="10" customWidth="1"/>
    <col min="15375" max="15375" width="10.85546875" style="10" customWidth="1"/>
    <col min="15376" max="15376" width="12.140625" style="10" customWidth="1"/>
    <col min="15377" max="15377" width="10.85546875" style="10" customWidth="1"/>
    <col min="15378" max="15378" width="13" style="10" customWidth="1"/>
    <col min="15379" max="15382" width="10.28515625" style="10" customWidth="1"/>
    <col min="15383" max="15616" width="5.5703125" style="10"/>
    <col min="15617" max="15617" width="1.42578125" style="10" customWidth="1"/>
    <col min="15618" max="15618" width="10" style="10" customWidth="1"/>
    <col min="15619" max="15619" width="11.28515625" style="10" customWidth="1"/>
    <col min="15620" max="15620" width="10.85546875" style="10" customWidth="1"/>
    <col min="15621" max="15621" width="12.140625" style="10" customWidth="1"/>
    <col min="15622" max="15622" width="10.85546875" style="10" customWidth="1"/>
    <col min="15623" max="15623" width="13" style="10" customWidth="1"/>
    <col min="15624" max="15626" width="10.28515625" style="10" customWidth="1"/>
    <col min="15627" max="15628" width="5.5703125" style="10"/>
    <col min="15629" max="15629" width="10" style="10" customWidth="1"/>
    <col min="15630" max="15630" width="11.28515625" style="10" customWidth="1"/>
    <col min="15631" max="15631" width="10.85546875" style="10" customWidth="1"/>
    <col min="15632" max="15632" width="12.140625" style="10" customWidth="1"/>
    <col min="15633" max="15633" width="10.85546875" style="10" customWidth="1"/>
    <col min="15634" max="15634" width="13" style="10" customWidth="1"/>
    <col min="15635" max="15638" width="10.28515625" style="10" customWidth="1"/>
    <col min="15639" max="15872" width="5.5703125" style="10"/>
    <col min="15873" max="15873" width="1.42578125" style="10" customWidth="1"/>
    <col min="15874" max="15874" width="10" style="10" customWidth="1"/>
    <col min="15875" max="15875" width="11.28515625" style="10" customWidth="1"/>
    <col min="15876" max="15876" width="10.85546875" style="10" customWidth="1"/>
    <col min="15877" max="15877" width="12.140625" style="10" customWidth="1"/>
    <col min="15878" max="15878" width="10.85546875" style="10" customWidth="1"/>
    <col min="15879" max="15879" width="13" style="10" customWidth="1"/>
    <col min="15880" max="15882" width="10.28515625" style="10" customWidth="1"/>
    <col min="15883" max="15884" width="5.5703125" style="10"/>
    <col min="15885" max="15885" width="10" style="10" customWidth="1"/>
    <col min="15886" max="15886" width="11.28515625" style="10" customWidth="1"/>
    <col min="15887" max="15887" width="10.85546875" style="10" customWidth="1"/>
    <col min="15888" max="15888" width="12.140625" style="10" customWidth="1"/>
    <col min="15889" max="15889" width="10.85546875" style="10" customWidth="1"/>
    <col min="15890" max="15890" width="13" style="10" customWidth="1"/>
    <col min="15891" max="15894" width="10.28515625" style="10" customWidth="1"/>
    <col min="15895" max="16128" width="5.5703125" style="10"/>
    <col min="16129" max="16129" width="1.42578125" style="10" customWidth="1"/>
    <col min="16130" max="16130" width="10" style="10" customWidth="1"/>
    <col min="16131" max="16131" width="11.28515625" style="10" customWidth="1"/>
    <col min="16132" max="16132" width="10.85546875" style="10" customWidth="1"/>
    <col min="16133" max="16133" width="12.140625" style="10" customWidth="1"/>
    <col min="16134" max="16134" width="10.85546875" style="10" customWidth="1"/>
    <col min="16135" max="16135" width="13" style="10" customWidth="1"/>
    <col min="16136" max="16138" width="10.28515625" style="10" customWidth="1"/>
    <col min="16139" max="16140" width="5.5703125" style="10"/>
    <col min="16141" max="16141" width="10" style="10" customWidth="1"/>
    <col min="16142" max="16142" width="11.28515625" style="10" customWidth="1"/>
    <col min="16143" max="16143" width="10.85546875" style="10" customWidth="1"/>
    <col min="16144" max="16144" width="12.140625" style="10" customWidth="1"/>
    <col min="16145" max="16145" width="10.85546875" style="10" customWidth="1"/>
    <col min="16146" max="16146" width="13" style="10" customWidth="1"/>
    <col min="16147" max="16150" width="10.28515625" style="10" customWidth="1"/>
    <col min="16151" max="16384" width="5.5703125" style="10"/>
  </cols>
  <sheetData>
    <row r="1" spans="2:22" s="2" customFormat="1" ht="15.7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s="4" customFormat="1" ht="12.75" x14ac:dyDescent="0.2">
      <c r="B2" s="3" t="s">
        <v>1</v>
      </c>
      <c r="C2" s="3"/>
      <c r="D2" s="3"/>
      <c r="E2" s="3"/>
      <c r="F2" s="3"/>
      <c r="G2" s="3"/>
      <c r="H2" s="3"/>
      <c r="I2" s="3"/>
      <c r="J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s="4" customFormat="1" ht="12.75" x14ac:dyDescent="0.2">
      <c r="B3" s="3"/>
      <c r="C3" s="3"/>
      <c r="D3" s="3"/>
      <c r="E3" s="3"/>
      <c r="F3" s="3"/>
      <c r="G3" s="3"/>
      <c r="H3" s="3"/>
      <c r="I3" s="3"/>
      <c r="J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2" s="4" customFormat="1" ht="12.75" x14ac:dyDescent="0.2">
      <c r="B4" s="5"/>
      <c r="C4" s="5"/>
      <c r="D4" s="5"/>
      <c r="E4" s="5"/>
      <c r="F4" s="5"/>
      <c r="G4" s="5"/>
      <c r="H4" s="5"/>
      <c r="I4" s="5"/>
      <c r="J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2:22" s="2" customFormat="1" ht="15.75" x14ac:dyDescent="0.25">
      <c r="B5" s="6" t="s">
        <v>2</v>
      </c>
      <c r="C5" s="6"/>
      <c r="D5" s="7"/>
      <c r="E5" s="7"/>
      <c r="F5" s="7"/>
      <c r="G5" s="7"/>
      <c r="H5" s="7"/>
      <c r="I5" s="7"/>
      <c r="J5" s="7"/>
      <c r="M5" s="6" t="s">
        <v>3</v>
      </c>
      <c r="N5" s="6"/>
      <c r="O5" s="7"/>
      <c r="P5" s="7"/>
      <c r="Q5" s="7"/>
      <c r="R5" s="7"/>
      <c r="S5" s="7"/>
      <c r="T5" s="7"/>
      <c r="U5" s="7"/>
      <c r="V5" s="7"/>
    </row>
    <row r="6" spans="2:22" ht="13.5" customHeight="1" x14ac:dyDescent="0.2">
      <c r="B6" s="3" t="s">
        <v>4</v>
      </c>
      <c r="C6" s="3"/>
      <c r="D6" s="8"/>
      <c r="E6" s="8"/>
      <c r="F6" s="8"/>
      <c r="G6" s="8"/>
      <c r="H6" s="8"/>
      <c r="I6" s="8"/>
      <c r="J6" s="9"/>
      <c r="M6" s="3"/>
      <c r="N6" s="3"/>
      <c r="O6" s="8"/>
      <c r="P6" s="8"/>
      <c r="Q6" s="8"/>
      <c r="R6" s="8"/>
      <c r="S6" s="8"/>
      <c r="T6" s="8"/>
      <c r="U6" s="8"/>
      <c r="V6" s="9"/>
    </row>
    <row r="7" spans="2:22" ht="13.5" customHeight="1" x14ac:dyDescent="0.2">
      <c r="B7" s="3"/>
      <c r="C7" s="3"/>
      <c r="D7" s="8"/>
      <c r="E7" s="8"/>
      <c r="F7" s="8"/>
      <c r="G7" s="8"/>
      <c r="H7" s="8"/>
      <c r="I7" s="8"/>
      <c r="J7" s="9"/>
      <c r="M7" s="3"/>
      <c r="N7" s="3"/>
      <c r="O7" s="8"/>
      <c r="P7" s="8"/>
      <c r="Q7" s="8"/>
      <c r="R7" s="8"/>
      <c r="S7" s="8"/>
      <c r="T7" s="8"/>
      <c r="U7" s="8"/>
      <c r="V7" s="9"/>
    </row>
    <row r="8" spans="2:22" ht="12.75" x14ac:dyDescent="0.2">
      <c r="B8" s="11"/>
      <c r="C8" s="11"/>
      <c r="D8" s="31" t="s">
        <v>5</v>
      </c>
      <c r="E8" s="31"/>
      <c r="F8" s="31"/>
      <c r="G8" s="31"/>
      <c r="H8" s="31"/>
      <c r="I8" s="31"/>
      <c r="J8" s="31"/>
      <c r="M8" s="11"/>
      <c r="N8" s="11"/>
      <c r="O8" s="31"/>
      <c r="P8" s="31"/>
      <c r="Q8" s="31"/>
      <c r="R8" s="31"/>
      <c r="S8" s="31"/>
      <c r="T8" s="31"/>
      <c r="U8" s="31"/>
      <c r="V8" s="31"/>
    </row>
    <row r="9" spans="2:22" ht="48.75" customHeight="1" x14ac:dyDescent="0.2">
      <c r="B9" s="12" t="s">
        <v>6</v>
      </c>
      <c r="C9" s="12" t="s">
        <v>7</v>
      </c>
      <c r="D9" s="13" t="s">
        <v>8</v>
      </c>
      <c r="E9" s="13" t="s">
        <v>9</v>
      </c>
      <c r="F9" s="13" t="s">
        <v>10</v>
      </c>
      <c r="G9" s="13" t="s">
        <v>11</v>
      </c>
      <c r="H9" s="13" t="s">
        <v>12</v>
      </c>
      <c r="I9" s="13" t="s">
        <v>13</v>
      </c>
      <c r="J9" s="13" t="s">
        <v>14</v>
      </c>
      <c r="M9" s="12" t="s">
        <v>6</v>
      </c>
      <c r="N9" s="12" t="s">
        <v>7</v>
      </c>
      <c r="O9" s="13" t="s">
        <v>8</v>
      </c>
      <c r="P9" s="13" t="s">
        <v>9</v>
      </c>
      <c r="Q9" s="13" t="s">
        <v>10</v>
      </c>
      <c r="R9" s="13" t="s">
        <v>11</v>
      </c>
      <c r="S9" s="13" t="s">
        <v>12</v>
      </c>
      <c r="T9" s="13" t="s">
        <v>13</v>
      </c>
      <c r="U9" s="13" t="s">
        <v>14</v>
      </c>
      <c r="V9" s="13" t="s">
        <v>15</v>
      </c>
    </row>
    <row r="10" spans="2:22" x14ac:dyDescent="0.2">
      <c r="B10" s="14">
        <v>2000</v>
      </c>
      <c r="C10" s="15">
        <f t="shared" ref="C10:C22" si="0">C11/(1.025)</f>
        <v>0.72542037565395989</v>
      </c>
      <c r="D10" s="16">
        <f t="shared" ref="D10:J25" si="1">O10/$C10</f>
        <v>13.965775625237107</v>
      </c>
      <c r="E10" s="16">
        <f t="shared" si="1"/>
        <v>13.090235301197962</v>
      </c>
      <c r="F10" s="16">
        <f t="shared" si="1"/>
        <v>11.431774666958244</v>
      </c>
      <c r="G10" s="16">
        <f t="shared" si="1"/>
        <v>9.9668045711377946</v>
      </c>
      <c r="H10" s="16">
        <f t="shared" si="1"/>
        <v>13.313535378653103</v>
      </c>
      <c r="I10" s="16">
        <f t="shared" si="1"/>
        <v>13.119371281299017</v>
      </c>
      <c r="J10" s="16">
        <f t="shared" si="1"/>
        <v>0</v>
      </c>
      <c r="K10" s="17"/>
      <c r="L10" s="17"/>
      <c r="M10" s="14">
        <v>2000</v>
      </c>
      <c r="N10" s="15"/>
      <c r="O10" s="18">
        <v>10.131058200358419</v>
      </c>
      <c r="P10" s="18">
        <v>9.4959234095937521</v>
      </c>
      <c r="Q10" s="18">
        <v>8.2928422732962712</v>
      </c>
      <c r="R10" s="18">
        <v>7.2301231160643837</v>
      </c>
      <c r="S10" s="18">
        <v>9.6579098356648192</v>
      </c>
      <c r="T10" s="18">
        <v>9.5170592432237058</v>
      </c>
      <c r="U10" s="18">
        <v>0</v>
      </c>
      <c r="V10" s="18">
        <v>9.5394888995696689</v>
      </c>
    </row>
    <row r="11" spans="2:22" ht="11.25" customHeight="1" x14ac:dyDescent="0.2">
      <c r="B11" s="14">
        <v>2001</v>
      </c>
      <c r="C11" s="15">
        <f t="shared" si="0"/>
        <v>0.74355588504530878</v>
      </c>
      <c r="D11" s="16">
        <f t="shared" si="1"/>
        <v>13.624087074148303</v>
      </c>
      <c r="E11" s="16">
        <f t="shared" si="1"/>
        <v>12.766507330811399</v>
      </c>
      <c r="F11" s="16">
        <f t="shared" si="1"/>
        <v>11.171128136706745</v>
      </c>
      <c r="G11" s="16">
        <f t="shared" si="1"/>
        <v>11.507982914349213</v>
      </c>
      <c r="H11" s="16">
        <f t="shared" si="1"/>
        <v>9.4424709722752738</v>
      </c>
      <c r="I11" s="16">
        <f t="shared" si="1"/>
        <v>12.953344056131334</v>
      </c>
      <c r="J11" s="16">
        <f t="shared" si="1"/>
        <v>0</v>
      </c>
      <c r="M11" s="14">
        <v>2001</v>
      </c>
      <c r="N11" s="15"/>
      <c r="O11" s="18">
        <v>10.130270122352693</v>
      </c>
      <c r="P11" s="18">
        <v>9.4926116572988928</v>
      </c>
      <c r="Q11" s="18">
        <v>8.3063580686435348</v>
      </c>
      <c r="R11" s="18">
        <v>8.5568284209652212</v>
      </c>
      <c r="S11" s="18">
        <v>7.021004860804779</v>
      </c>
      <c r="T11" s="18">
        <v>9.6315352039531241</v>
      </c>
      <c r="U11" s="18">
        <v>0</v>
      </c>
      <c r="V11" s="18">
        <v>9.5227505732721074</v>
      </c>
    </row>
    <row r="12" spans="2:22" x14ac:dyDescent="0.2">
      <c r="B12" s="14">
        <v>2002</v>
      </c>
      <c r="C12" s="15">
        <f t="shared" si="0"/>
        <v>0.76214478217144144</v>
      </c>
      <c r="D12" s="16">
        <f t="shared" si="1"/>
        <v>13.317316375725238</v>
      </c>
      <c r="E12" s="16">
        <f t="shared" si="1"/>
        <v>12.521619574425509</v>
      </c>
      <c r="F12" s="16">
        <f t="shared" si="1"/>
        <v>10.731990982227847</v>
      </c>
      <c r="G12" s="16">
        <f t="shared" si="1"/>
        <v>12.031214391326658</v>
      </c>
      <c r="H12" s="16">
        <f t="shared" si="1"/>
        <v>9.2728190122908227</v>
      </c>
      <c r="I12" s="16">
        <f t="shared" si="1"/>
        <v>12.684829425771749</v>
      </c>
      <c r="J12" s="16">
        <f t="shared" si="1"/>
        <v>0</v>
      </c>
      <c r="M12" s="14">
        <v>2002</v>
      </c>
      <c r="N12" s="15"/>
      <c r="O12" s="18">
        <v>10.149723188285281</v>
      </c>
      <c r="P12" s="18">
        <v>9.5432870229841864</v>
      </c>
      <c r="Q12" s="18">
        <v>8.1793309294159169</v>
      </c>
      <c r="R12" s="18">
        <v>9.1695272715355678</v>
      </c>
      <c r="S12" s="18">
        <v>7.0672306262375901</v>
      </c>
      <c r="T12" s="18">
        <v>9.6676765595867007</v>
      </c>
      <c r="U12" s="18">
        <v>0</v>
      </c>
      <c r="V12" s="18">
        <v>9.5539985950146615</v>
      </c>
    </row>
    <row r="13" spans="2:22" x14ac:dyDescent="0.2">
      <c r="B13" s="14">
        <v>2003</v>
      </c>
      <c r="C13" s="15">
        <f t="shared" si="0"/>
        <v>0.78119840172572741</v>
      </c>
      <c r="D13" s="16">
        <f t="shared" si="1"/>
        <v>13.035562547751994</v>
      </c>
      <c r="E13" s="16">
        <f t="shared" si="1"/>
        <v>12.25682966737676</v>
      </c>
      <c r="F13" s="16">
        <f t="shared" si="1"/>
        <v>10.915685718511012</v>
      </c>
      <c r="G13" s="16">
        <f t="shared" si="1"/>
        <v>11.636409754343457</v>
      </c>
      <c r="H13" s="16">
        <f t="shared" si="1"/>
        <v>8.1418758994957248</v>
      </c>
      <c r="I13" s="16">
        <f t="shared" si="1"/>
        <v>12.368885366825966</v>
      </c>
      <c r="J13" s="16">
        <f t="shared" si="1"/>
        <v>0</v>
      </c>
      <c r="M13" s="14">
        <v>2003</v>
      </c>
      <c r="N13" s="15"/>
      <c r="O13" s="18">
        <v>10.183360627899608</v>
      </c>
      <c r="P13" s="18">
        <v>9.5750157463792043</v>
      </c>
      <c r="Q13" s="18">
        <v>8.5273162370411519</v>
      </c>
      <c r="R13" s="18">
        <v>9.0903447019187738</v>
      </c>
      <c r="S13" s="18">
        <v>6.3604204397352788</v>
      </c>
      <c r="T13" s="18">
        <v>9.662553479693182</v>
      </c>
      <c r="U13" s="18">
        <v>0</v>
      </c>
      <c r="V13" s="18">
        <v>9.6181301151016427</v>
      </c>
    </row>
    <row r="14" spans="2:22" x14ac:dyDescent="0.2">
      <c r="B14" s="14">
        <v>2004</v>
      </c>
      <c r="C14" s="15">
        <f t="shared" si="0"/>
        <v>0.80072836176887052</v>
      </c>
      <c r="D14" s="16">
        <f t="shared" si="1"/>
        <v>12.773961813211534</v>
      </c>
      <c r="E14" s="16">
        <f t="shared" si="1"/>
        <v>12.019507577939008</v>
      </c>
      <c r="F14" s="16">
        <f t="shared" si="1"/>
        <v>10.671043447448778</v>
      </c>
      <c r="G14" s="16">
        <f t="shared" si="1"/>
        <v>11.51114709435423</v>
      </c>
      <c r="H14" s="16">
        <f t="shared" si="1"/>
        <v>7.9925686905041378</v>
      </c>
      <c r="I14" s="16">
        <f t="shared" si="1"/>
        <v>11.630082931001526</v>
      </c>
      <c r="J14" s="16">
        <f t="shared" si="1"/>
        <v>0</v>
      </c>
      <c r="M14" s="14">
        <v>2004</v>
      </c>
      <c r="N14" s="15"/>
      <c r="O14" s="18">
        <v>10.228473515990983</v>
      </c>
      <c r="P14" s="18">
        <v>9.6243606121516265</v>
      </c>
      <c r="Q14" s="18">
        <v>8.5446071380400994</v>
      </c>
      <c r="R14" s="18">
        <v>9.2173019549427568</v>
      </c>
      <c r="S14" s="18">
        <v>6.3998764338725449</v>
      </c>
      <c r="T14" s="18">
        <v>9.3125372525769556</v>
      </c>
      <c r="U14" s="18">
        <v>0</v>
      </c>
      <c r="V14" s="18">
        <v>9.6728321701255009</v>
      </c>
    </row>
    <row r="15" spans="2:22" x14ac:dyDescent="0.2">
      <c r="B15" s="14">
        <v>2005</v>
      </c>
      <c r="C15" s="15">
        <f t="shared" si="0"/>
        <v>0.82074657081309221</v>
      </c>
      <c r="D15" s="16">
        <f t="shared" si="1"/>
        <v>12.474037764603287</v>
      </c>
      <c r="E15" s="16">
        <f t="shared" si="1"/>
        <v>11.63171858878578</v>
      </c>
      <c r="F15" s="16">
        <f t="shared" si="1"/>
        <v>10.309559827375034</v>
      </c>
      <c r="G15" s="16">
        <f t="shared" si="1"/>
        <v>11.459128368696508</v>
      </c>
      <c r="H15" s="16">
        <f t="shared" si="1"/>
        <v>7.6922559573597846</v>
      </c>
      <c r="I15" s="16">
        <f t="shared" si="1"/>
        <v>12.1555441096972</v>
      </c>
      <c r="J15" s="16">
        <f t="shared" si="1"/>
        <v>0</v>
      </c>
      <c r="M15" s="14">
        <v>2005</v>
      </c>
      <c r="N15" s="15"/>
      <c r="O15" s="18">
        <v>10.238023719491158</v>
      </c>
      <c r="P15" s="18">
        <v>9.5466931444088292</v>
      </c>
      <c r="Q15" s="18">
        <v>8.4615358749104743</v>
      </c>
      <c r="R15" s="18">
        <v>9.4050403131146822</v>
      </c>
      <c r="S15" s="18">
        <v>6.313392698819623</v>
      </c>
      <c r="T15" s="18">
        <v>9.9766211444012587</v>
      </c>
      <c r="U15" s="18">
        <v>0</v>
      </c>
      <c r="V15" s="18">
        <v>9.6281379911879821</v>
      </c>
    </row>
    <row r="16" spans="2:22" x14ac:dyDescent="0.2">
      <c r="B16" s="14">
        <v>2006</v>
      </c>
      <c r="C16" s="15">
        <f t="shared" si="0"/>
        <v>0.84126523508341944</v>
      </c>
      <c r="D16" s="16">
        <f t="shared" si="1"/>
        <v>12.182664488337631</v>
      </c>
      <c r="E16" s="16">
        <f t="shared" si="1"/>
        <v>11.338471869019829</v>
      </c>
      <c r="F16" s="16">
        <f t="shared" si="1"/>
        <v>10.45915332923933</v>
      </c>
      <c r="G16" s="16">
        <f t="shared" si="1"/>
        <v>11.982148173213561</v>
      </c>
      <c r="H16" s="16">
        <f t="shared" si="1"/>
        <v>7.3626694612552868</v>
      </c>
      <c r="I16" s="16">
        <f t="shared" si="1"/>
        <v>10.596908581415631</v>
      </c>
      <c r="J16" s="16">
        <f t="shared" si="1"/>
        <v>0</v>
      </c>
      <c r="M16" s="14">
        <v>2006</v>
      </c>
      <c r="N16" s="15"/>
      <c r="O16" s="18">
        <v>10.248852104723783</v>
      </c>
      <c r="P16" s="18">
        <v>9.5386622023777043</v>
      </c>
      <c r="Q16" s="18">
        <v>8.7989220842960538</v>
      </c>
      <c r="R16" s="18">
        <v>10.080164699742872</v>
      </c>
      <c r="S16" s="18">
        <v>6.1939578551644416</v>
      </c>
      <c r="T16" s="18">
        <v>8.9148107889021251</v>
      </c>
      <c r="U16" s="18">
        <v>0</v>
      </c>
      <c r="V16" s="18">
        <v>9.6606872582793102</v>
      </c>
    </row>
    <row r="17" spans="2:22" x14ac:dyDescent="0.2">
      <c r="B17" s="14">
        <v>2007</v>
      </c>
      <c r="C17" s="15">
        <f t="shared" si="0"/>
        <v>0.86229686596050481</v>
      </c>
      <c r="D17" s="16">
        <f t="shared" si="1"/>
        <v>12.026847039249462</v>
      </c>
      <c r="E17" s="16">
        <f t="shared" si="1"/>
        <v>11.207758215827376</v>
      </c>
      <c r="F17" s="16">
        <f t="shared" si="1"/>
        <v>10.265089759198426</v>
      </c>
      <c r="G17" s="16">
        <f t="shared" si="1"/>
        <v>11.320672801288637</v>
      </c>
      <c r="H17" s="16">
        <f t="shared" si="1"/>
        <v>6.1339113504739124</v>
      </c>
      <c r="I17" s="16">
        <f t="shared" si="1"/>
        <v>11.687434736032831</v>
      </c>
      <c r="J17" s="16">
        <f t="shared" si="1"/>
        <v>0</v>
      </c>
      <c r="M17" s="14">
        <v>2007</v>
      </c>
      <c r="N17" s="15"/>
      <c r="O17" s="18">
        <v>10.370712509331188</v>
      </c>
      <c r="P17" s="18">
        <v>9.6644147839510453</v>
      </c>
      <c r="Q17" s="18">
        <v>8.8515547281600764</v>
      </c>
      <c r="R17" s="18">
        <v>9.7617806771155209</v>
      </c>
      <c r="S17" s="18">
        <v>5.2892525335932223</v>
      </c>
      <c r="T17" s="18">
        <v>10.078038343999049</v>
      </c>
      <c r="U17" s="18">
        <v>0</v>
      </c>
      <c r="V17" s="18">
        <v>9.7829161608665824</v>
      </c>
    </row>
    <row r="18" spans="2:22" ht="11.25" customHeight="1" x14ac:dyDescent="0.2">
      <c r="B18" s="14">
        <v>2008</v>
      </c>
      <c r="C18" s="15">
        <f t="shared" si="0"/>
        <v>0.88385428760951734</v>
      </c>
      <c r="D18" s="16">
        <f t="shared" si="1"/>
        <v>12.177941867188855</v>
      </c>
      <c r="E18" s="16">
        <f t="shared" si="1"/>
        <v>11.375616057652781</v>
      </c>
      <c r="F18" s="16">
        <f t="shared" si="1"/>
        <v>10.463770267659005</v>
      </c>
      <c r="G18" s="16">
        <f t="shared" si="1"/>
        <v>11.814063363142749</v>
      </c>
      <c r="H18" s="16">
        <f t="shared" si="1"/>
        <v>5.9731247683106714</v>
      </c>
      <c r="I18" s="16">
        <f t="shared" si="1"/>
        <v>10.719340141825873</v>
      </c>
      <c r="J18" s="16">
        <f t="shared" si="1"/>
        <v>0</v>
      </c>
      <c r="M18" s="14">
        <v>2008</v>
      </c>
      <c r="N18" s="15"/>
      <c r="O18" s="18">
        <v>10.76352613357432</v>
      </c>
      <c r="P18" s="18">
        <v>10.054387026756086</v>
      </c>
      <c r="Q18" s="18">
        <v>9.2484482156313987</v>
      </c>
      <c r="R18" s="18">
        <v>10.441910557604233</v>
      </c>
      <c r="S18" s="18">
        <v>5.2793719368979914</v>
      </c>
      <c r="T18" s="18">
        <v>9.4743347446976092</v>
      </c>
      <c r="U18" s="18">
        <v>0</v>
      </c>
      <c r="V18" s="18">
        <v>10.163925251141725</v>
      </c>
    </row>
    <row r="19" spans="2:22" x14ac:dyDescent="0.2">
      <c r="B19" s="14">
        <v>2009</v>
      </c>
      <c r="C19" s="15">
        <f t="shared" si="0"/>
        <v>0.90595064479975518</v>
      </c>
      <c r="D19" s="16">
        <f t="shared" si="1"/>
        <v>12.92259761703718</v>
      </c>
      <c r="E19" s="16">
        <f t="shared" si="1"/>
        <v>12.26282886113427</v>
      </c>
      <c r="F19" s="16">
        <f t="shared" si="1"/>
        <v>10.92622801447992</v>
      </c>
      <c r="G19" s="16">
        <f t="shared" si="1"/>
        <v>12.480907302206472</v>
      </c>
      <c r="H19" s="16">
        <f t="shared" si="1"/>
        <v>5.548183504063088</v>
      </c>
      <c r="I19" s="16">
        <f>T19/$C19</f>
        <v>11.707087638055365</v>
      </c>
      <c r="J19" s="16">
        <f>U19/$C19</f>
        <v>0</v>
      </c>
      <c r="M19" s="14">
        <v>2009</v>
      </c>
      <c r="N19" s="15"/>
      <c r="O19" s="18">
        <v>11.707235643642614</v>
      </c>
      <c r="P19" s="18">
        <v>11.10951771381364</v>
      </c>
      <c r="Q19" s="18">
        <v>9.8986233149472316</v>
      </c>
      <c r="R19" s="18">
        <v>11.307086018119925</v>
      </c>
      <c r="S19" s="18">
        <v>5.02638042297332</v>
      </c>
      <c r="T19" s="18">
        <v>10.6060435944235</v>
      </c>
      <c r="U19" s="18">
        <v>0</v>
      </c>
      <c r="V19" s="18">
        <v>11.126524265163711</v>
      </c>
    </row>
    <row r="20" spans="2:22" x14ac:dyDescent="0.2">
      <c r="B20" s="14">
        <v>2010</v>
      </c>
      <c r="C20" s="15">
        <f t="shared" si="0"/>
        <v>0.92859941091974896</v>
      </c>
      <c r="D20" s="16">
        <f t="shared" si="1"/>
        <v>13.403408420756744</v>
      </c>
      <c r="E20" s="16">
        <f t="shared" si="1"/>
        <v>12.950065955447421</v>
      </c>
      <c r="F20" s="16">
        <f t="shared" si="1"/>
        <v>11.696521454571862</v>
      </c>
      <c r="G20" s="16">
        <f t="shared" si="1"/>
        <v>12.81874083835358</v>
      </c>
      <c r="H20" s="16">
        <f t="shared" si="1"/>
        <v>6.5119536905345665</v>
      </c>
      <c r="I20" s="16">
        <f t="shared" si="1"/>
        <v>11.230905532092823</v>
      </c>
      <c r="J20" s="16">
        <f t="shared" si="1"/>
        <v>0</v>
      </c>
      <c r="M20" s="14">
        <v>2010</v>
      </c>
      <c r="N20" s="15"/>
      <c r="O20" s="18">
        <v>12.446397163831515</v>
      </c>
      <c r="P20" s="18">
        <v>12.025423617600371</v>
      </c>
      <c r="Q20" s="18">
        <v>10.861382932525636</v>
      </c>
      <c r="R20" s="18">
        <v>11.903475191228063</v>
      </c>
      <c r="S20" s="18">
        <v>6.0469963609670838</v>
      </c>
      <c r="T20" s="18">
        <v>10.429012261196744</v>
      </c>
      <c r="U20" s="18">
        <v>0</v>
      </c>
      <c r="V20" s="18">
        <v>11.992102947807453</v>
      </c>
    </row>
    <row r="21" spans="2:22" x14ac:dyDescent="0.2">
      <c r="B21" s="14">
        <v>2011</v>
      </c>
      <c r="C21" s="15">
        <f t="shared" si="0"/>
        <v>0.95181439619274255</v>
      </c>
      <c r="D21" s="16">
        <f t="shared" si="1"/>
        <v>13.675419378476221</v>
      </c>
      <c r="E21" s="16">
        <f t="shared" si="1"/>
        <v>13.409740504216048</v>
      </c>
      <c r="F21" s="16">
        <f t="shared" si="1"/>
        <v>11.705708972337321</v>
      </c>
      <c r="G21" s="16">
        <f t="shared" si="1"/>
        <v>13.710477029997987</v>
      </c>
      <c r="H21" s="16">
        <f t="shared" si="1"/>
        <v>7.3558888986062776</v>
      </c>
      <c r="I21" s="16">
        <f t="shared" si="1"/>
        <v>11.653557321746689</v>
      </c>
      <c r="J21" s="16">
        <f t="shared" si="1"/>
        <v>0</v>
      </c>
      <c r="M21" s="14">
        <v>2011</v>
      </c>
      <c r="N21" s="15"/>
      <c r="O21" s="18">
        <v>13.016461038406876</v>
      </c>
      <c r="P21" s="18">
        <v>12.76358406112176</v>
      </c>
      <c r="Q21" s="18">
        <v>11.141662317513216</v>
      </c>
      <c r="R21" s="18">
        <v>13.049829415822</v>
      </c>
      <c r="S21" s="18">
        <v>7.0014409504878321</v>
      </c>
      <c r="T21" s="18">
        <v>11.092023625695839</v>
      </c>
      <c r="U21" s="18">
        <v>0</v>
      </c>
      <c r="V21" s="18">
        <v>12.630817980255712</v>
      </c>
    </row>
    <row r="22" spans="2:22" x14ac:dyDescent="0.2">
      <c r="B22" s="14">
        <v>2012</v>
      </c>
      <c r="C22" s="15">
        <f t="shared" si="0"/>
        <v>0.97560975609756106</v>
      </c>
      <c r="D22" s="16">
        <f t="shared" si="1"/>
        <v>13.306242945554205</v>
      </c>
      <c r="E22" s="16">
        <f t="shared" si="1"/>
        <v>13.030393937361383</v>
      </c>
      <c r="F22" s="16">
        <f t="shared" si="1"/>
        <v>11.977731771728486</v>
      </c>
      <c r="G22" s="16">
        <f t="shared" si="1"/>
        <v>13.577564626138452</v>
      </c>
      <c r="H22" s="16">
        <f t="shared" si="1"/>
        <v>7.2901664228948873</v>
      </c>
      <c r="I22" s="16">
        <f t="shared" si="1"/>
        <v>11.533487903395754</v>
      </c>
      <c r="J22" s="16">
        <f t="shared" si="1"/>
        <v>0</v>
      </c>
      <c r="M22" s="14">
        <v>2012</v>
      </c>
      <c r="N22" s="15"/>
      <c r="O22" s="18">
        <v>12.981700434687029</v>
      </c>
      <c r="P22" s="18">
        <v>12.712579451084277</v>
      </c>
      <c r="Q22" s="18">
        <v>11.685591972418036</v>
      </c>
      <c r="R22" s="18">
        <v>13.246404513305809</v>
      </c>
      <c r="S22" s="18">
        <v>7.1123574857511098</v>
      </c>
      <c r="T22" s="18">
        <v>11.252183320386102</v>
      </c>
      <c r="U22" s="18">
        <v>0</v>
      </c>
      <c r="V22" s="18">
        <v>12.665499299257293</v>
      </c>
    </row>
    <row r="23" spans="2:22" x14ac:dyDescent="0.2">
      <c r="B23" s="14">
        <v>2013</v>
      </c>
      <c r="C23" s="15">
        <v>1</v>
      </c>
      <c r="D23" s="16">
        <f t="shared" si="1"/>
        <v>13.431010161012191</v>
      </c>
      <c r="E23" s="16">
        <f t="shared" si="1"/>
        <v>13.188428485530446</v>
      </c>
      <c r="F23" s="16">
        <f t="shared" si="1"/>
        <v>11.99845400809823</v>
      </c>
      <c r="G23" s="16">
        <f t="shared" si="1"/>
        <v>13.652011725227705</v>
      </c>
      <c r="H23" s="16">
        <f t="shared" si="1"/>
        <v>6.8794956196604726</v>
      </c>
      <c r="I23" s="16">
        <f t="shared" si="1"/>
        <v>12.621574783595227</v>
      </c>
      <c r="J23" s="16">
        <f t="shared" si="1"/>
        <v>0</v>
      </c>
      <c r="M23" s="14">
        <v>2013</v>
      </c>
      <c r="N23" s="15"/>
      <c r="O23" s="18">
        <v>13.431010161012191</v>
      </c>
      <c r="P23" s="18">
        <v>13.188428485530446</v>
      </c>
      <c r="Q23" s="18">
        <v>11.99845400809823</v>
      </c>
      <c r="R23" s="18">
        <v>13.652011725227705</v>
      </c>
      <c r="S23" s="18">
        <v>6.8794956196604726</v>
      </c>
      <c r="T23" s="18">
        <v>12.621574783595227</v>
      </c>
      <c r="U23" s="18">
        <v>0</v>
      </c>
      <c r="V23" s="18">
        <v>13.123950158792619</v>
      </c>
    </row>
    <row r="24" spans="2:22" x14ac:dyDescent="0.2">
      <c r="B24" s="14">
        <v>2014</v>
      </c>
      <c r="C24" s="15">
        <f t="shared" ref="C24:C32" si="2">C23*1.025</f>
        <v>1.0249999999999999</v>
      </c>
      <c r="D24" s="16">
        <f t="shared" si="1"/>
        <v>13.574355394347867</v>
      </c>
      <c r="E24" s="16">
        <f t="shared" si="1"/>
        <v>14.578341299776165</v>
      </c>
      <c r="F24" s="16">
        <f t="shared" si="1"/>
        <v>13.922548346319836</v>
      </c>
      <c r="G24" s="16">
        <f t="shared" si="1"/>
        <v>2.3444296692333673</v>
      </c>
      <c r="H24" s="16">
        <f t="shared" si="1"/>
        <v>12.050588911961059</v>
      </c>
      <c r="I24" s="16">
        <f t="shared" si="1"/>
        <v>13.74816841006875</v>
      </c>
      <c r="J24" s="16">
        <f t="shared" si="1"/>
        <v>11.198978251766684</v>
      </c>
      <c r="M24" s="14">
        <v>2014</v>
      </c>
      <c r="N24" s="15"/>
      <c r="O24" s="18">
        <v>13.913714279206562</v>
      </c>
      <c r="P24" s="18">
        <v>14.942799832270568</v>
      </c>
      <c r="Q24" s="18">
        <v>14.27061205497783</v>
      </c>
      <c r="R24" s="18">
        <v>2.4030404109642012</v>
      </c>
      <c r="S24" s="18">
        <v>12.351853634760085</v>
      </c>
      <c r="T24" s="18">
        <v>14.091872620320467</v>
      </c>
      <c r="U24" s="18">
        <v>11.47895270806085</v>
      </c>
      <c r="V24" s="18">
        <v>14.15929211403822</v>
      </c>
    </row>
    <row r="25" spans="2:22" x14ac:dyDescent="0.2">
      <c r="B25" s="14">
        <v>2015</v>
      </c>
      <c r="C25" s="15">
        <f t="shared" si="2"/>
        <v>1.0506249999999999</v>
      </c>
      <c r="D25" s="19">
        <f t="shared" si="1"/>
        <v>14.516367398749573</v>
      </c>
      <c r="E25" s="19">
        <f t="shared" si="1"/>
        <v>14.290798675167078</v>
      </c>
      <c r="F25" s="19">
        <f t="shared" si="1"/>
        <v>12.293064547016446</v>
      </c>
      <c r="G25" s="19">
        <f t="shared" si="1"/>
        <v>14.662981314566466</v>
      </c>
      <c r="H25" s="19">
        <f t="shared" si="1"/>
        <v>9.3800294553315169</v>
      </c>
      <c r="I25" s="19">
        <f t="shared" si="1"/>
        <v>14.225341458123758</v>
      </c>
      <c r="J25" s="19">
        <f t="shared" si="1"/>
        <v>12.058627562953296</v>
      </c>
      <c r="M25" s="14">
        <v>2015</v>
      </c>
      <c r="N25" s="15"/>
      <c r="O25" s="16">
        <v>15.251258498311268</v>
      </c>
      <c r="P25" s="16">
        <v>15.014270358097411</v>
      </c>
      <c r="Q25" s="16">
        <v>12.915400939709151</v>
      </c>
      <c r="R25" s="16">
        <v>15.405294743616391</v>
      </c>
      <c r="S25" s="16">
        <v>9.8548934465076741</v>
      </c>
      <c r="T25" s="16">
        <v>14.945499369441272</v>
      </c>
      <c r="U25" s="16">
        <v>12.669095583327806</v>
      </c>
      <c r="V25" s="16">
        <v>14.838009515541085</v>
      </c>
    </row>
    <row r="26" spans="2:22" x14ac:dyDescent="0.2">
      <c r="B26" s="14">
        <v>2016</v>
      </c>
      <c r="C26" s="15">
        <f t="shared" si="2"/>
        <v>1.0768906249999999</v>
      </c>
      <c r="D26" s="19">
        <f t="shared" ref="D26:J34" si="3">O26/$C26</f>
        <v>14.654854723167713</v>
      </c>
      <c r="E26" s="19">
        <f t="shared" si="3"/>
        <v>14.410365811056373</v>
      </c>
      <c r="F26" s="19">
        <f t="shared" si="3"/>
        <v>12.349726950951785</v>
      </c>
      <c r="G26" s="19">
        <f t="shared" si="3"/>
        <v>14.763837720100991</v>
      </c>
      <c r="H26" s="19">
        <f t="shared" si="3"/>
        <v>8.6870034562766154</v>
      </c>
      <c r="I26" s="19">
        <f t="shared" si="3"/>
        <v>14.346748063607594</v>
      </c>
      <c r="J26" s="19">
        <f t="shared" si="3"/>
        <v>12.244468127711592</v>
      </c>
      <c r="M26" s="14">
        <v>2016</v>
      </c>
      <c r="N26" s="15"/>
      <c r="O26" s="16">
        <v>15.781675662116278</v>
      </c>
      <c r="P26" s="16">
        <v>15.518387844747128</v>
      </c>
      <c r="Q26" s="16">
        <v>13.299305174789811</v>
      </c>
      <c r="R26" s="16">
        <v>15.899038429798129</v>
      </c>
      <c r="S26" s="16">
        <v>9.3549525814068843</v>
      </c>
      <c r="T26" s="16">
        <v>15.449878488935919</v>
      </c>
      <c r="U26" s="16">
        <v>13.185952934843915</v>
      </c>
      <c r="V26" s="16">
        <v>15.323069014816662</v>
      </c>
    </row>
    <row r="27" spans="2:22" x14ac:dyDescent="0.2">
      <c r="B27" s="14">
        <v>2017</v>
      </c>
      <c r="C27" s="15">
        <f t="shared" si="2"/>
        <v>1.1038128906249998</v>
      </c>
      <c r="D27" s="19">
        <f t="shared" si="3"/>
        <v>14.823944161213387</v>
      </c>
      <c r="E27" s="19">
        <f t="shared" si="3"/>
        <v>14.564681234588106</v>
      </c>
      <c r="F27" s="19">
        <f t="shared" si="3"/>
        <v>12.37077790717591</v>
      </c>
      <c r="G27" s="19">
        <f t="shared" si="3"/>
        <v>14.913149129890561</v>
      </c>
      <c r="H27" s="19">
        <f t="shared" si="3"/>
        <v>8.1569849126430807</v>
      </c>
      <c r="I27" s="19">
        <f t="shared" si="3"/>
        <v>14.509546039248169</v>
      </c>
      <c r="J27" s="19">
        <f t="shared" si="3"/>
        <v>12.472542865733368</v>
      </c>
      <c r="M27" s="14">
        <v>2017</v>
      </c>
      <c r="N27" s="15"/>
      <c r="O27" s="16">
        <v>16.362860655052536</v>
      </c>
      <c r="P27" s="16">
        <v>16.076682894582387</v>
      </c>
      <c r="Q27" s="16">
        <v>13.655024120999727</v>
      </c>
      <c r="R27" s="16">
        <v>16.4613262493862</v>
      </c>
      <c r="S27" s="16">
        <v>9.0037850952090697</v>
      </c>
      <c r="T27" s="16">
        <v>16.015823955239039</v>
      </c>
      <c r="U27" s="16">
        <v>13.767353594069368</v>
      </c>
      <c r="V27" s="16">
        <v>15.847780537155639</v>
      </c>
    </row>
    <row r="28" spans="2:22" x14ac:dyDescent="0.2">
      <c r="B28" s="14">
        <v>2018</v>
      </c>
      <c r="C28" s="15">
        <f t="shared" si="2"/>
        <v>1.1314082128906247</v>
      </c>
      <c r="D28" s="19">
        <f t="shared" si="3"/>
        <v>15.233658717562564</v>
      </c>
      <c r="E28" s="19">
        <f t="shared" si="3"/>
        <v>15.005646515609918</v>
      </c>
      <c r="F28" s="19">
        <f t="shared" si="3"/>
        <v>12.90129260914936</v>
      </c>
      <c r="G28" s="19">
        <f t="shared" si="3"/>
        <v>15.363913635669869</v>
      </c>
      <c r="H28" s="19">
        <f t="shared" si="3"/>
        <v>8.2192129872924813</v>
      </c>
      <c r="I28" s="19">
        <f t="shared" si="3"/>
        <v>14.934759884159293</v>
      </c>
      <c r="J28" s="19">
        <f t="shared" si="3"/>
        <v>12.95328337124405</v>
      </c>
      <c r="M28" s="14">
        <v>2018</v>
      </c>
      <c r="N28" s="15"/>
      <c r="O28" s="16">
        <v>17.235486585423146</v>
      </c>
      <c r="P28" s="16">
        <v>16.977511707494646</v>
      </c>
      <c r="Q28" s="16">
        <v>14.596628414896701</v>
      </c>
      <c r="R28" s="16">
        <v>17.382858069539147</v>
      </c>
      <c r="S28" s="16">
        <v>9.2992850773199986</v>
      </c>
      <c r="T28" s="16">
        <v>16.897309990487258</v>
      </c>
      <c r="U28" s="16">
        <v>14.655451190125076</v>
      </c>
      <c r="V28" s="16">
        <v>16.730568996762166</v>
      </c>
    </row>
    <row r="29" spans="2:22" x14ac:dyDescent="0.2">
      <c r="B29" s="14">
        <v>2019</v>
      </c>
      <c r="C29" s="15">
        <f t="shared" si="2"/>
        <v>1.1596934182128902</v>
      </c>
      <c r="D29" s="19">
        <f t="shared" si="3"/>
        <v>15.527785759625919</v>
      </c>
      <c r="E29" s="19">
        <f t="shared" si="3"/>
        <v>15.336414953412987</v>
      </c>
      <c r="F29" s="19">
        <f t="shared" si="3"/>
        <v>13.420665748553887</v>
      </c>
      <c r="G29" s="19">
        <f t="shared" si="3"/>
        <v>15.685098694024983</v>
      </c>
      <c r="H29" s="19">
        <f t="shared" si="3"/>
        <v>8.3155328809346649</v>
      </c>
      <c r="I29" s="19">
        <f t="shared" si="3"/>
        <v>15.240108794650594</v>
      </c>
      <c r="J29" s="19">
        <f t="shared" si="3"/>
        <v>13.313527361855952</v>
      </c>
      <c r="M29" s="14">
        <v>2019</v>
      </c>
      <c r="N29" s="15"/>
      <c r="O29" s="16">
        <v>18.007470944858021</v>
      </c>
      <c r="P29" s="16">
        <v>17.785539480454791</v>
      </c>
      <c r="Q29" s="16">
        <v>15.563857736633114</v>
      </c>
      <c r="R29" s="16">
        <v>18.189905719480372</v>
      </c>
      <c r="S29" s="16">
        <v>9.6434687509528043</v>
      </c>
      <c r="T29" s="16">
        <v>17.673853862004677</v>
      </c>
      <c r="U29" s="16">
        <v>15.439610054741571</v>
      </c>
      <c r="V29" s="16">
        <v>17.531576360839068</v>
      </c>
    </row>
    <row r="30" spans="2:22" x14ac:dyDescent="0.2">
      <c r="B30" s="14">
        <v>2020</v>
      </c>
      <c r="C30" s="15">
        <f t="shared" si="2"/>
        <v>1.1886857536682123</v>
      </c>
      <c r="D30" s="19">
        <f t="shared" si="3"/>
        <v>15.864857323648009</v>
      </c>
      <c r="E30" s="19">
        <f t="shared" si="3"/>
        <v>15.686965481607766</v>
      </c>
      <c r="F30" s="19">
        <f t="shared" si="3"/>
        <v>13.731096815715489</v>
      </c>
      <c r="G30" s="19">
        <f t="shared" si="3"/>
        <v>16.048472530106324</v>
      </c>
      <c r="H30" s="19">
        <f t="shared" si="3"/>
        <v>8.3928583829499335</v>
      </c>
      <c r="I30" s="19">
        <f t="shared" si="3"/>
        <v>15.58850831662704</v>
      </c>
      <c r="J30" s="19">
        <f t="shared" si="3"/>
        <v>13.716909171876456</v>
      </c>
      <c r="M30" s="14">
        <v>2020</v>
      </c>
      <c r="N30" s="15"/>
      <c r="O30" s="16">
        <v>18.85832988459919</v>
      </c>
      <c r="P30" s="16">
        <v>18.646872386272157</v>
      </c>
      <c r="Q30" s="16">
        <v>16.321959167079957</v>
      </c>
      <c r="R30" s="16">
        <v>19.076590664673038</v>
      </c>
      <c r="S30" s="16">
        <v>9.9764711923674145</v>
      </c>
      <c r="T30" s="16">
        <v>18.529837756913007</v>
      </c>
      <c r="U30" s="16">
        <v>16.305094516970378</v>
      </c>
      <c r="V30" s="16">
        <v>18.367993540079024</v>
      </c>
    </row>
    <row r="31" spans="2:22" x14ac:dyDescent="0.2">
      <c r="B31" s="14">
        <v>2021</v>
      </c>
      <c r="C31" s="15">
        <f t="shared" si="2"/>
        <v>1.2184028975099175</v>
      </c>
      <c r="D31" s="19">
        <f t="shared" si="3"/>
        <v>16.116923239098046</v>
      </c>
      <c r="E31" s="19">
        <f t="shared" si="3"/>
        <v>15.91417936077506</v>
      </c>
      <c r="F31" s="19">
        <f t="shared" si="3"/>
        <v>13.900032761351065</v>
      </c>
      <c r="G31" s="19">
        <f t="shared" si="3"/>
        <v>16.266397129165256</v>
      </c>
      <c r="H31" s="19">
        <f t="shared" si="3"/>
        <v>8.3867491039379409</v>
      </c>
      <c r="I31" s="19">
        <f t="shared" si="3"/>
        <v>15.816241716512911</v>
      </c>
      <c r="J31" s="19">
        <f t="shared" si="3"/>
        <v>14.004109890186628</v>
      </c>
      <c r="M31" s="14">
        <v>2021</v>
      </c>
      <c r="N31" s="15"/>
      <c r="O31" s="16">
        <v>19.636905973461985</v>
      </c>
      <c r="P31" s="16">
        <v>19.389882244660861</v>
      </c>
      <c r="Q31" s="16">
        <v>16.935840191912916</v>
      </c>
      <c r="R31" s="16">
        <v>19.819025394221949</v>
      </c>
      <c r="S31" s="16">
        <v>10.218439408926692</v>
      </c>
      <c r="T31" s="16">
        <v>19.270554735116562</v>
      </c>
      <c r="U31" s="16">
        <v>17.062648067250681</v>
      </c>
      <c r="V31" s="16">
        <v>19.09898784203688</v>
      </c>
    </row>
    <row r="32" spans="2:22" x14ac:dyDescent="0.2">
      <c r="B32" s="14">
        <v>2022</v>
      </c>
      <c r="C32" s="15">
        <f t="shared" si="2"/>
        <v>1.2488629699476652</v>
      </c>
      <c r="D32" s="19">
        <f t="shared" si="3"/>
        <v>17.054896315652091</v>
      </c>
      <c r="E32" s="19">
        <f t="shared" si="3"/>
        <v>16.808266908947992</v>
      </c>
      <c r="F32" s="19">
        <f t="shared" si="3"/>
        <v>14.597419302038206</v>
      </c>
      <c r="G32" s="19">
        <f t="shared" si="3"/>
        <v>17.137337622008349</v>
      </c>
      <c r="H32" s="19">
        <f t="shared" si="3"/>
        <v>8.2410338265978993</v>
      </c>
      <c r="I32" s="19">
        <f t="shared" si="3"/>
        <v>16.709694509299535</v>
      </c>
      <c r="J32" s="19">
        <f t="shared" si="3"/>
        <v>14.975174837576173</v>
      </c>
      <c r="M32" s="14">
        <v>2022</v>
      </c>
      <c r="N32" s="15"/>
      <c r="O32" s="16">
        <v>21.299228464914762</v>
      </c>
      <c r="P32" s="16">
        <v>20.99122213158185</v>
      </c>
      <c r="Q32" s="16">
        <v>18.230176423114809</v>
      </c>
      <c r="R32" s="16">
        <v>21.402186359617208</v>
      </c>
      <c r="S32" s="16">
        <v>10.291921980124224</v>
      </c>
      <c r="T32" s="16">
        <v>20.868118711802012</v>
      </c>
      <c r="U32" s="16">
        <v>18.701941323140925</v>
      </c>
      <c r="V32" s="16">
        <v>20.671705362587435</v>
      </c>
    </row>
    <row r="33" spans="2:22" x14ac:dyDescent="0.2">
      <c r="B33" s="14">
        <v>2023</v>
      </c>
      <c r="C33" s="15">
        <f>C32*1.025</f>
        <v>1.2800845441963566</v>
      </c>
      <c r="D33" s="19">
        <f t="shared" si="3"/>
        <v>16.801754515840539</v>
      </c>
      <c r="E33" s="19">
        <f t="shared" si="3"/>
        <v>16.577947203204076</v>
      </c>
      <c r="F33" s="19">
        <f t="shared" si="3"/>
        <v>14.416915736390918</v>
      </c>
      <c r="G33" s="19">
        <f t="shared" si="3"/>
        <v>16.910746663327224</v>
      </c>
      <c r="H33" s="19">
        <f t="shared" si="3"/>
        <v>8.1118846246542073</v>
      </c>
      <c r="I33" s="19">
        <f t="shared" si="3"/>
        <v>16.480510674407903</v>
      </c>
      <c r="J33" s="19">
        <f t="shared" si="3"/>
        <v>14.788562493580155</v>
      </c>
      <c r="M33" s="14">
        <v>2023</v>
      </c>
      <c r="N33" s="15"/>
      <c r="O33" s="16">
        <v>21.507666271108814</v>
      </c>
      <c r="P33" s="16">
        <v>21.221173989324754</v>
      </c>
      <c r="Q33" s="16">
        <v>18.45487100913525</v>
      </c>
      <c r="R33" s="16">
        <v>21.647185434545289</v>
      </c>
      <c r="S33" s="16">
        <v>10.383898132323916</v>
      </c>
      <c r="T33" s="16">
        <v>21.096446994772631</v>
      </c>
      <c r="U33" s="16">
        <v>18.930610278913889</v>
      </c>
      <c r="V33" s="16">
        <v>20.88669189931726</v>
      </c>
    </row>
    <row r="34" spans="2:22" x14ac:dyDescent="0.2">
      <c r="B34" s="14">
        <v>2024</v>
      </c>
      <c r="C34" s="15">
        <f>C33*1.025</f>
        <v>1.3120866578012655</v>
      </c>
      <c r="D34" s="19">
        <f t="shared" si="3"/>
        <v>16.540466653677033</v>
      </c>
      <c r="E34" s="19">
        <f t="shared" si="3"/>
        <v>16.338742246098029</v>
      </c>
      <c r="F34" s="19">
        <f t="shared" si="3"/>
        <v>14.228841188409369</v>
      </c>
      <c r="G34" s="19">
        <f t="shared" si="3"/>
        <v>16.674206863474197</v>
      </c>
      <c r="H34" s="19">
        <f t="shared" si="3"/>
        <v>7.9699221912007943</v>
      </c>
      <c r="I34" s="19">
        <f t="shared" si="3"/>
        <v>16.242561990889708</v>
      </c>
      <c r="J34" s="19">
        <f t="shared" si="3"/>
        <v>14.592019884739415</v>
      </c>
      <c r="M34" s="14">
        <v>2024</v>
      </c>
      <c r="N34" s="15"/>
      <c r="O34" s="16">
        <v>21.70252561009638</v>
      </c>
      <c r="P34" s="16">
        <v>21.437845706359106</v>
      </c>
      <c r="Q34" s="16">
        <v>18.669472679285036</v>
      </c>
      <c r="R34" s="16">
        <v>21.878004354982782</v>
      </c>
      <c r="S34" s="16">
        <v>10.457228570788789</v>
      </c>
      <c r="T34" s="16">
        <v>21.311648876756347</v>
      </c>
      <c r="U34" s="16">
        <v>19.145994601137346</v>
      </c>
      <c r="V34" s="16">
        <v>21.089419015091913</v>
      </c>
    </row>
    <row r="35" spans="2:22" x14ac:dyDescent="0.2">
      <c r="B35" s="20"/>
      <c r="C35" s="20"/>
      <c r="D35" s="21"/>
      <c r="E35" s="21"/>
      <c r="F35" s="21"/>
      <c r="G35" s="21"/>
      <c r="H35" s="21"/>
      <c r="I35" s="21"/>
      <c r="J35" s="21"/>
      <c r="M35" s="20"/>
      <c r="N35" s="20"/>
      <c r="O35" s="21"/>
      <c r="P35" s="21"/>
      <c r="Q35" s="21"/>
      <c r="R35" s="21"/>
      <c r="S35" s="21"/>
      <c r="T35" s="21"/>
      <c r="U35" s="21"/>
      <c r="V35" s="21"/>
    </row>
    <row r="37" spans="2:22" x14ac:dyDescent="0.2">
      <c r="C37" s="22"/>
      <c r="D37" s="23" t="s">
        <v>16</v>
      </c>
      <c r="E37" s="24"/>
      <c r="F37" s="24"/>
      <c r="G37" s="24"/>
    </row>
    <row r="40" spans="2:22" x14ac:dyDescent="0.2">
      <c r="B40" s="25" t="s">
        <v>17</v>
      </c>
      <c r="C40" s="26"/>
      <c r="D40" s="27"/>
      <c r="E40" s="27"/>
      <c r="F40" s="27"/>
      <c r="G40" s="27"/>
      <c r="H40" s="27"/>
      <c r="I40" s="27"/>
      <c r="J40" s="28"/>
    </row>
    <row r="41" spans="2:22" x14ac:dyDescent="0.2">
      <c r="B41" s="29" t="s">
        <v>18</v>
      </c>
      <c r="C41" s="30">
        <f t="shared" ref="C41:J41" si="4">IF(C10,(C19/C10)^(1/9)-1,0)</f>
        <v>2.4999999999999911E-2</v>
      </c>
      <c r="D41" s="30">
        <f t="shared" si="4"/>
        <v>-8.5887052296319544E-3</v>
      </c>
      <c r="E41" s="30">
        <f t="shared" si="4"/>
        <v>-7.2286260494509591E-3</v>
      </c>
      <c r="F41" s="30">
        <f t="shared" si="4"/>
        <v>-5.013013913171549E-3</v>
      </c>
      <c r="G41" s="30">
        <f t="shared" si="4"/>
        <v>2.5308288826313419E-2</v>
      </c>
      <c r="H41" s="30">
        <f t="shared" si="4"/>
        <v>-9.2676967643995245E-2</v>
      </c>
      <c r="I41" s="30">
        <f t="shared" si="4"/>
        <v>-1.2575308536029395E-2</v>
      </c>
      <c r="J41" s="30">
        <f t="shared" si="4"/>
        <v>0</v>
      </c>
    </row>
    <row r="42" spans="2:22" x14ac:dyDescent="0.2">
      <c r="B42" s="29" t="s">
        <v>19</v>
      </c>
      <c r="C42" s="30">
        <f t="shared" ref="C42:J42" si="5">IF(C19,(C25/C19)^(1/6)-1,0)</f>
        <v>2.4999999999999911E-2</v>
      </c>
      <c r="D42" s="30">
        <f t="shared" si="5"/>
        <v>1.9572285224093822E-2</v>
      </c>
      <c r="E42" s="30">
        <f t="shared" si="5"/>
        <v>2.5835298738077217E-2</v>
      </c>
      <c r="F42" s="30">
        <f t="shared" si="5"/>
        <v>1.9839080983047319E-2</v>
      </c>
      <c r="G42" s="30">
        <f t="shared" si="5"/>
        <v>2.7218156802373494E-2</v>
      </c>
      <c r="H42" s="30">
        <f t="shared" si="5"/>
        <v>9.1462697455816366E-2</v>
      </c>
      <c r="I42" s="30">
        <f t="shared" si="5"/>
        <v>3.3004717990784194E-2</v>
      </c>
      <c r="J42" s="30">
        <f t="shared" si="5"/>
        <v>0</v>
      </c>
    </row>
    <row r="43" spans="2:22" x14ac:dyDescent="0.2">
      <c r="B43" s="29" t="s">
        <v>20</v>
      </c>
      <c r="C43" s="30">
        <f t="shared" ref="C43:J43" si="6">IF(C25,(C32/C25)^(1/7)-1,0)</f>
        <v>2.4999999999999911E-2</v>
      </c>
      <c r="D43" s="30">
        <f t="shared" si="6"/>
        <v>2.3290007337225971E-2</v>
      </c>
      <c r="E43" s="30">
        <f t="shared" si="6"/>
        <v>2.3450007571454767E-2</v>
      </c>
      <c r="F43" s="30">
        <f t="shared" si="6"/>
        <v>2.4847904131986231E-2</v>
      </c>
      <c r="G43" s="30">
        <f t="shared" si="6"/>
        <v>2.2526186212751487E-2</v>
      </c>
      <c r="H43" s="30">
        <f t="shared" si="6"/>
        <v>-1.8323909546726913E-2</v>
      </c>
      <c r="I43" s="30">
        <f t="shared" si="6"/>
        <v>2.3261288262176993E-2</v>
      </c>
      <c r="J43" s="30">
        <f t="shared" si="6"/>
        <v>3.142854316913013E-2</v>
      </c>
    </row>
    <row r="44" spans="2:22" x14ac:dyDescent="0.2">
      <c r="B44" s="29" t="s">
        <v>21</v>
      </c>
      <c r="C44" s="30">
        <f t="shared" ref="C44:J44" si="7">IF(C19,(C32/C19)^(1/13)-1,0)</f>
        <v>2.4999999999999911E-2</v>
      </c>
      <c r="D44" s="30">
        <f t="shared" si="7"/>
        <v>2.1572454088457871E-2</v>
      </c>
      <c r="E44" s="30">
        <f t="shared" si="7"/>
        <v>2.4550221216918855E-2</v>
      </c>
      <c r="F44" s="30">
        <f t="shared" si="7"/>
        <v>2.2533090056469751E-2</v>
      </c>
      <c r="G44" s="30">
        <f t="shared" si="7"/>
        <v>2.4689042100534797E-2</v>
      </c>
      <c r="H44" s="30">
        <f t="shared" si="7"/>
        <v>3.0902896853829409E-2</v>
      </c>
      <c r="I44" s="30">
        <f t="shared" si="7"/>
        <v>2.7746783365909966E-2</v>
      </c>
      <c r="J44" s="30">
        <f t="shared" si="7"/>
        <v>0</v>
      </c>
    </row>
  </sheetData>
  <mergeCells count="2">
    <mergeCell ref="D8:J8"/>
    <mergeCell ref="O8:V8"/>
  </mergeCells>
  <printOptions gridLines="1" gridLinesSet="0"/>
  <pageMargins left="0.75" right="0.75" top="1" bottom="1" header="0.5" footer="0.5"/>
  <pageSetup orientation="landscape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Los Angeles Department of Water &amp; Power</Received_x0020_From>
    <Docket_x0020_Number xmlns="8eef3743-c7b3-4cbe-8837-b6e805be353c">15-IEPR-03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Z5JXHV6S7NA6-3-71785</_dlc_DocId>
    <_dlc_DocIdUrl xmlns="8eef3743-c7b3-4cbe-8837-b6e805be353c">
      <Url>http://efilingspinternal/_layouts/DocIdRedir.aspx?ID=Z5JXHV6S7NA6-3-71785</Url>
      <Description>Z5JXHV6S7NA6-3-71785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A46209-5A8D-449E-BBF3-9C1D86676E4A}"/>
</file>

<file path=customXml/itemProps2.xml><?xml version="1.0" encoding="utf-8"?>
<ds:datastoreItem xmlns:ds="http://schemas.openxmlformats.org/officeDocument/2006/customXml" ds:itemID="{746CFECF-C87F-40B5-8AA7-ACC3CBAA1C8A}"/>
</file>

<file path=customXml/itemProps3.xml><?xml version="1.0" encoding="utf-8"?>
<ds:datastoreItem xmlns:ds="http://schemas.openxmlformats.org/officeDocument/2006/customXml" ds:itemID="{B26A0178-8AC1-400F-B502-A8B395FC6A61}"/>
</file>

<file path=customXml/itemProps4.xml><?xml version="1.0" encoding="utf-8"?>
<ds:datastoreItem xmlns:ds="http://schemas.openxmlformats.org/officeDocument/2006/customXml" ds:itemID="{01D73EA5-11F9-48EC-828B-6F0F3CD426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IEPR 2.2</vt:lpstr>
      <vt:lpstr>'IEPR 2.2'!Print_Area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LADWP Demand Forms - J. Lin</dc:title>
  <dc:creator>Procurement</dc:creator>
  <cp:lastModifiedBy>mpham2</cp:lastModifiedBy>
  <dcterms:created xsi:type="dcterms:W3CDTF">2015-04-13T16:17:42Z</dcterms:created>
  <dcterms:modified xsi:type="dcterms:W3CDTF">2015-04-13T23:36:44Z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66581945-3d36-444d-8461-0d30e261c5e5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http://efilingspinternal/PendingDocuments/15-IEPR-03/20150414T085959_LADWP_Demand_Forms__J_Lin.xlsx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464900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