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108" windowWidth="45060" windowHeight="9264" activeTab="2"/>
  </bookViews>
  <sheets>
    <sheet name="cover" sheetId="1" r:id="rId1"/>
    <sheet name="FormList&amp;FilerInfo" sheetId="2" r:id="rId2"/>
    <sheet name="Form 1.1a" sheetId="3" r:id="rId3"/>
  </sheets>
  <externalReferences>
    <externalReference r:id="rId4"/>
    <externalReference r:id="rId5"/>
    <externalReference r:id="rId6"/>
    <externalReference r:id="rId7"/>
  </externalReferences>
  <definedNames>
    <definedName name="_Order1" hidden="1">255</definedName>
    <definedName name="_Order2" hidden="1">255</definedName>
    <definedName name="ComName" localSheetId="2">'[2]FormList&amp;FilerInfo'!$B$2</definedName>
    <definedName name="ComName">'[3]FormList&amp;FilerInfo'!$B$2</definedName>
    <definedName name="CoName" localSheetId="2">'[4]FormList&amp;FilerInfo'!$B$2</definedName>
    <definedName name="CoName">'FormList&amp;FilerInfo'!$B$2</definedName>
    <definedName name="filedate">'FormList&amp;FilerInfo'!$B$3</definedName>
    <definedName name="_xlnm.Print_Area" localSheetId="0">cover!$A$1:$B$37</definedName>
    <definedName name="_xlnm.Print_Area" localSheetId="2">'Form 1.1a'!$B$1:$P$36</definedName>
    <definedName name="_xlnm.Print_Area" localSheetId="1">'FormList&amp;FilerInfo'!$A$1:$F$40</definedName>
    <definedName name="Z_C3E70234_FA18_40E7_B25F_218A5F7D2EA2_.wvu.PrintArea" localSheetId="0" hidden="1">cover!$A$1:$B$37</definedName>
    <definedName name="Z_C3E70234_FA18_40E7_B25F_218A5F7D2EA2_.wvu.PrintArea" localSheetId="2" hidden="1">'Form 1.1a'!$A$1:$P$36</definedName>
    <definedName name="Z_C3E70234_FA18_40E7_B25F_218A5F7D2EA2_.wvu.PrintArea" localSheetId="1" hidden="1">'FormList&amp;FilerInfo'!$A$1:$F$40</definedName>
    <definedName name="Z_DC437496_B10F_474B_8F6E_F19B4DA7C026_.wvu.PrintArea" localSheetId="0" hidden="1">cover!$A$1:$B$37</definedName>
    <definedName name="Z_DC437496_B10F_474B_8F6E_F19B4DA7C026_.wvu.PrintArea" localSheetId="2" hidden="1">'Form 1.1a'!$A$1:$P$36</definedName>
    <definedName name="Z_DC437496_B10F_474B_8F6E_F19B4DA7C026_.wvu.PrintArea" localSheetId="1" hidden="1">'FormList&amp;FilerInfo'!$A$1:$F$40</definedName>
  </definedNames>
  <calcPr calcId="145621" iterateDelta="1E-8"/>
</workbook>
</file>

<file path=xl/calcChain.xml><?xml version="1.0" encoding="utf-8"?>
<calcChain xmlns="http://schemas.openxmlformats.org/spreadsheetml/2006/main">
  <c r="K36" i="3" l="1"/>
  <c r="K35" i="3"/>
  <c r="K34" i="3"/>
  <c r="K33" i="3"/>
  <c r="K32" i="3"/>
  <c r="K31" i="3"/>
  <c r="K30" i="3"/>
  <c r="K29" i="3"/>
  <c r="K28" i="3"/>
  <c r="K27" i="3"/>
  <c r="K26" i="3"/>
  <c r="K25" i="3"/>
  <c r="K24" i="3"/>
  <c r="K23" i="3"/>
  <c r="K22" i="3"/>
  <c r="K21" i="3"/>
  <c r="K20" i="3"/>
  <c r="K19" i="3"/>
  <c r="K18" i="3"/>
  <c r="K17" i="3"/>
  <c r="K16" i="3"/>
  <c r="K15" i="3"/>
  <c r="K14" i="3"/>
  <c r="K13" i="3"/>
  <c r="K12" i="3"/>
  <c r="K11" i="3"/>
  <c r="K10" i="3"/>
  <c r="B30" i="2"/>
  <c r="B29" i="2"/>
  <c r="B27" i="2"/>
  <c r="B26" i="2"/>
  <c r="B25" i="2"/>
  <c r="B18" i="2"/>
  <c r="B17" i="2"/>
  <c r="B16" i="2"/>
  <c r="B15" i="2"/>
  <c r="B14" i="2"/>
  <c r="B13" i="2"/>
  <c r="B12" i="2"/>
</calcChain>
</file>

<file path=xl/sharedStrings.xml><?xml version="1.0" encoding="utf-8"?>
<sst xmlns="http://schemas.openxmlformats.org/spreadsheetml/2006/main" count="156" uniqueCount="103">
  <si>
    <t>Electricity Demand Forecast Forms</t>
  </si>
  <si>
    <t>California Energy Commission</t>
  </si>
  <si>
    <t>2015 Integrated Energy Policy Report</t>
  </si>
  <si>
    <t>Docket Number 15-IEPR-03</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</si>
  <si>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b/>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t>
    </r>
  </si>
  <si>
    <t>To perform these assessments and forecasts, the Energy Commission may require submission of demand forecasts, resource plans, market assessments, and related outlooks from electric and natural gas utilities, transportation fuel and technology suppliers, and other market participants. PRC 25301(a)</t>
  </si>
  <si>
    <t>Submittal Format</t>
  </si>
  <si>
    <t>Parties are requested to submit an electronic file or compact disc containing:</t>
  </si>
  <si>
    <t xml:space="preserve">data from Forms 1, 2, 3, 7 and 8, and </t>
  </si>
  <si>
    <t xml:space="preserve">reports on Forms 4 and 6 in Word or Acrobat. </t>
  </si>
  <si>
    <t>Data with no confidentiality request should be sent to:</t>
  </si>
  <si>
    <t xml:space="preserve">     California Energy Commission</t>
  </si>
  <si>
    <t xml:space="preserve">     Docket Office</t>
  </si>
  <si>
    <t xml:space="preserve">     Attn: Docket 13-IEP-1C</t>
  </si>
  <si>
    <t xml:space="preserve">     1516 Ninth Street, MS-4</t>
  </si>
  <si>
    <t xml:space="preserve">     Sacramento, CA 95814-5512</t>
  </si>
  <si>
    <r>
      <t xml:space="preserve">or email to: </t>
    </r>
    <r>
      <rPr>
        <b/>
        <sz val="12"/>
        <color indexed="12"/>
        <rFont val="Arial"/>
        <family val="2"/>
      </rPr>
      <t>Docket@energy.state.ca.us</t>
    </r>
    <r>
      <rPr>
        <sz val="12"/>
        <rFont val="Arial"/>
        <family val="2"/>
      </rPr>
      <t>. Please include “</t>
    </r>
    <r>
      <rPr>
        <b/>
        <sz val="12"/>
        <rFont val="Arial"/>
        <family val="2"/>
      </rPr>
      <t>Docket #15-IEPR-03 Demand Forecast</t>
    </r>
    <r>
      <rPr>
        <sz val="12"/>
        <rFont val="Arial"/>
        <family val="2"/>
      </rPr>
      <t xml:space="preserve">”, in the subject line.
</t>
    </r>
  </si>
  <si>
    <r>
      <t xml:space="preserve">If you are requesting confidentiality, please review Appenidx A of </t>
    </r>
    <r>
      <rPr>
        <i/>
        <sz val="12"/>
        <rFont val="Arial"/>
        <family val="2"/>
      </rPr>
      <t>Forms and Instructions for Submitting Electricity Demand Forecasts</t>
    </r>
    <r>
      <rPr>
        <sz val="12"/>
        <rFont val="Arial"/>
        <family val="2"/>
      </rPr>
      <t>.</t>
    </r>
  </si>
  <si>
    <t xml:space="preserve">To expedite the forecast comparison and review process, an Excel template with formats for each form in 1, 2, 3, 7 and 8 is provided. While it is preferred that filers use this template, participants may provide these results in their own format as long as the equivalent information is provided and the information is clearly labeled. </t>
  </si>
  <si>
    <t>Due Dates:</t>
  </si>
  <si>
    <t xml:space="preserve">Forms 1.1a Retail Sales (2013-2014) </t>
  </si>
  <si>
    <t>Forms 1 through 7 (all parts) and Form 8.2</t>
  </si>
  <si>
    <t>Form 8.1a and 8.1b</t>
  </si>
  <si>
    <t>The data do not need to be distributed to the IEPR service list.</t>
  </si>
  <si>
    <t>Questions relating to the electricity demand forecast forms should be directed to Nick Fugate at (916)654-4219 or by email at Nicholas.Fugate@energy.ca.gov.</t>
  </si>
  <si>
    <t>Please Enter the Following Information:</t>
  </si>
  <si>
    <t>Participant Name:</t>
  </si>
  <si>
    <t>Turlock Irrigation District</t>
  </si>
  <si>
    <t>Date Submitted:</t>
  </si>
  <si>
    <t>Contact Information:</t>
  </si>
  <si>
    <t>Cory Sobotta</t>
  </si>
  <si>
    <t>333 East Canal Drive, Turlock CA 95381-0949</t>
  </si>
  <si>
    <t>(209) 883-8337</t>
  </si>
  <si>
    <t>crsobotta@tid.org</t>
  </si>
  <si>
    <t>Entity to File Form</t>
  </si>
  <si>
    <t>IOU</t>
  </si>
  <si>
    <t>POU</t>
  </si>
  <si>
    <t>CCA</t>
  </si>
  <si>
    <t>ESP</t>
  </si>
  <si>
    <t>Form 1.1a</t>
  </si>
  <si>
    <t>X</t>
  </si>
  <si>
    <t>Form 1.1b</t>
  </si>
  <si>
    <t>Form 1.2</t>
  </si>
  <si>
    <t>Form 1.3</t>
  </si>
  <si>
    <t>Form 1.4</t>
  </si>
  <si>
    <t>Form 1.5</t>
  </si>
  <si>
    <t>Form 1.6a</t>
  </si>
  <si>
    <t>Form 1.6b</t>
  </si>
  <si>
    <t>HOURLY LOADS BY TRANSMISSION PLANNING SUBAREA OR CLIMATE ZONE (IOUS ONLY)</t>
  </si>
  <si>
    <t>Form 1.6c</t>
  </si>
  <si>
    <t>RESIDENTIAL LOADSHAPES</t>
  </si>
  <si>
    <t>Form 1.7a</t>
  </si>
  <si>
    <t>LOCAL PRIVATE SUPPLY BY SECTOR OR CLASS - ENERGY (GWh)</t>
  </si>
  <si>
    <t>Form 1.7b</t>
  </si>
  <si>
    <t>LOCAL PRIVATE SUPPLY BY SECTOR OR CLASS - PEAK DEMAND (MW)</t>
  </si>
  <si>
    <t>Form 1.7c</t>
  </si>
  <si>
    <t>LOCAL PRIVATE SUPPLY BY SECTOR OR CLASS - INSTALLED CAPACITY (MW)</t>
  </si>
  <si>
    <t>Form 1.8</t>
  </si>
  <si>
    <t>PHOTOVOLTAIC INTERCONNECTION DATA</t>
  </si>
  <si>
    <t>Form 2.1</t>
  </si>
  <si>
    <t>Form 2.2</t>
  </si>
  <si>
    <t>Form 2.3</t>
  </si>
  <si>
    <t>Form 3.2</t>
  </si>
  <si>
    <t>ENERGY EFFICIENCY - CUMULATIVE INCREMENTAL IMPACTS</t>
  </si>
  <si>
    <t>Form 3.3</t>
  </si>
  <si>
    <t>Form 3.4</t>
  </si>
  <si>
    <t>Form 4</t>
  </si>
  <si>
    <t>REPORT ON FORECAST METHODS AND MODELS</t>
  </si>
  <si>
    <t>Form 6</t>
  </si>
  <si>
    <t>UNCOMMITTED DEMAND-SIDE PROGRAM METHODOLOGY</t>
  </si>
  <si>
    <t>Form 7.1</t>
  </si>
  <si>
    <t>ESP DEMAND FORECAST</t>
  </si>
  <si>
    <t>Form 7.2</t>
  </si>
  <si>
    <t>CCA DEMAND FORECAST</t>
  </si>
  <si>
    <t xml:space="preserve">Form 8.1a (IOU) </t>
  </si>
  <si>
    <t>IOU REVENUE REQUIREMENTS BY MAJOR COST CATEGORIES/UNBUNDLED RATE COMPONENT</t>
  </si>
  <si>
    <t>Form 8.1a (POU)</t>
  </si>
  <si>
    <t>BUDGET APPROPRIATIONS OR ACTUAL COSTS AND COST PROJECTIONS BY MAJOR EXPENSE CATEGORY</t>
  </si>
  <si>
    <t>Form 8.1a(ESP)</t>
  </si>
  <si>
    <t>ESTIMATED POWER SUPPLY COST</t>
  </si>
  <si>
    <t>Form 8.1b (Bundled)</t>
  </si>
  <si>
    <t>REVENUE REQUIREMENTS BY BUNDLED CUSTOMER CLASS</t>
  </si>
  <si>
    <t>Form 8.1b (Direct Access)</t>
  </si>
  <si>
    <t>REVENUE REQUIREMENTS FOR DIRECT ACCESS CUSTOMERS</t>
  </si>
  <si>
    <t>Form 8.2</t>
  </si>
  <si>
    <t>MONTHLY RESIDENTIAL SALES BY PERCENTAGE OF BASELINE</t>
  </si>
  <si>
    <t>FORM 1.1a</t>
  </si>
  <si>
    <t>RETAIL SALES OF ELECTRICITY BY CLASS OR SECTOR (GWh) Bundled &amp; Direct Access</t>
  </si>
  <si>
    <t>MIGRATING LOAD INCLUDED IN FORECAST (GWh)</t>
  </si>
  <si>
    <t>(Modify the categories below as needed to be consistent with forecast method)</t>
  </si>
  <si>
    <t>YEAR</t>
  </si>
  <si>
    <t>RESIDENTIAL</t>
  </si>
  <si>
    <t>COMMERCIAL</t>
  </si>
  <si>
    <t>INDUSTRIAL</t>
  </si>
  <si>
    <t>AGRICULTURAL</t>
  </si>
  <si>
    <t>STREET-LIGHTING</t>
  </si>
  <si>
    <t>MUNICIPAL</t>
  </si>
  <si>
    <t>INTERDEPARTMENTAL</t>
  </si>
  <si>
    <t>NON-METERED</t>
  </si>
  <si>
    <t>TOTAL</t>
  </si>
  <si>
    <t>Migrating/ Newly Served Load included in Forecast</t>
  </si>
  <si>
    <t>Name of LSE / IOU</t>
  </si>
  <si>
    <t>Newly Served Load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</si>
</sst>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F800]dddd\,\ mmmm\ dd\,\ yyyy"/>
    <numFmt numFmtId="166" formatCode="m\-d\-yy"/>
    <numFmt numFmtId="167" formatCode="&quot;$&quot;#,##0\ ;\(&quot;$&quot;#,##0\)"/>
    <numFmt numFmtId="168" formatCode="m/d"/>
    <numFmt numFmtId="169" formatCode="#,##0.00&quot; $&quot;;\-#,##0.00&quot; $&quot;"/>
    <numFmt numFmtId="170" formatCode="0.00_)"/>
  </numFmts>
  <fonts count="22" x14ac:knownFonts="1">
    <font>
      <sz val="8"/>
      <name val="Arial"/>
    </font>
    <font>
      <b/>
      <sz val="16"/>
      <name val="Arial"/>
      <family val="2"/>
    </font>
    <font>
      <sz val="16"/>
      <name val="Arial"/>
      <family val="2"/>
    </font>
    <font>
      <b/>
      <sz val="14"/>
      <name val="Arial"/>
      <family val="2"/>
    </font>
    <font>
      <sz val="12"/>
      <name val="Arial"/>
      <family val="2"/>
    </font>
    <font>
      <b/>
      <i/>
      <sz val="12"/>
      <name val="Arial"/>
      <family val="2"/>
    </font>
    <font>
      <b/>
      <sz val="12"/>
      <color indexed="12"/>
      <name val="Arial"/>
      <family val="2"/>
    </font>
    <font>
      <b/>
      <sz val="12"/>
      <name val="Arial"/>
      <family val="2"/>
    </font>
    <font>
      <sz val="8"/>
      <name val="Arial"/>
      <family val="2"/>
    </font>
    <font>
      <i/>
      <sz val="12"/>
      <name val="Arial"/>
      <family val="2"/>
    </font>
    <font>
      <b/>
      <sz val="8"/>
      <color rgb="FFFF0000"/>
      <name val="Arial"/>
      <family val="2"/>
    </font>
    <font>
      <b/>
      <sz val="8"/>
      <name val="Arial"/>
      <family val="2"/>
    </font>
    <font>
      <b/>
      <sz val="14"/>
      <color indexed="56"/>
      <name val="Arial"/>
      <family val="2"/>
    </font>
    <font>
      <sz val="10"/>
      <name val="Arial"/>
      <family val="2"/>
    </font>
    <font>
      <b/>
      <sz val="10"/>
      <name val="Arial"/>
      <family val="2"/>
    </font>
    <font>
      <u/>
      <sz val="10"/>
      <color indexed="12"/>
      <name val="Arial"/>
      <family val="2"/>
    </font>
    <font>
      <b/>
      <sz val="12"/>
      <color indexed="9"/>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s>
  <fills count="9">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0" tint="-0.14999847407452621"/>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1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s>
  <cellStyleXfs count="25">
    <xf numFmtId="0" fontId="0" fillId="0" borderId="0"/>
    <xf numFmtId="0" fontId="13" fillId="0" borderId="0"/>
    <xf numFmtId="0" fontId="15" fillId="0" borderId="0" applyNumberFormat="0" applyFill="0" applyBorder="0" applyAlignment="0" applyProtection="0">
      <alignment vertical="top"/>
      <protection locked="0"/>
    </xf>
    <xf numFmtId="0" fontId="13" fillId="0" borderId="0"/>
    <xf numFmtId="0" fontId="8" fillId="0" borderId="0"/>
    <xf numFmtId="166" fontId="14" fillId="5" borderId="14">
      <alignment horizontal="center" vertical="center"/>
    </xf>
    <xf numFmtId="43" fontId="13" fillId="0" borderId="0" applyFont="0" applyFill="0" applyBorder="0" applyAlignment="0" applyProtection="0"/>
    <xf numFmtId="3" fontId="13" fillId="0" borderId="0" applyFont="0" applyFill="0" applyBorder="0" applyAlignment="0" applyProtection="0"/>
    <xf numFmtId="44" fontId="13" fillId="0" borderId="0" applyFont="0" applyFill="0" applyBorder="0" applyAlignment="0" applyProtection="0"/>
    <xf numFmtId="167" fontId="13" fillId="0" borderId="0" applyFont="0" applyFill="0" applyBorder="0" applyAlignment="0" applyProtection="0"/>
    <xf numFmtId="168" fontId="13" fillId="0" borderId="0" applyFont="0" applyFill="0" applyBorder="0" applyAlignment="0" applyProtection="0"/>
    <xf numFmtId="2" fontId="13" fillId="0" borderId="0" applyFont="0" applyFill="0" applyBorder="0" applyAlignment="0" applyProtection="0"/>
    <xf numFmtId="38" fontId="8" fillId="6" borderId="0" applyNumberFormat="0" applyBorder="0" applyAlignment="0" applyProtection="0"/>
    <xf numFmtId="0" fontId="17" fillId="0" borderId="0" applyNumberFormat="0" applyFill="0" applyBorder="0" applyAlignment="0" applyProtection="0"/>
    <xf numFmtId="169" fontId="13" fillId="0" borderId="0">
      <protection locked="0"/>
    </xf>
    <xf numFmtId="169" fontId="13" fillId="0" borderId="0">
      <protection locked="0"/>
    </xf>
    <xf numFmtId="0" fontId="18" fillId="0" borderId="15" applyNumberFormat="0" applyFill="0" applyAlignment="0" applyProtection="0"/>
    <xf numFmtId="10" fontId="8" fillId="7" borderId="10" applyNumberFormat="0" applyBorder="0" applyAlignment="0" applyProtection="0"/>
    <xf numFmtId="37" fontId="19" fillId="0" borderId="0"/>
    <xf numFmtId="170" fontId="20" fillId="0" borderId="0"/>
    <xf numFmtId="0" fontId="13" fillId="0" borderId="0"/>
    <xf numFmtId="10" fontId="13" fillId="0" borderId="0" applyFont="0" applyFill="0" applyBorder="0" applyAlignment="0" applyProtection="0"/>
    <xf numFmtId="37" fontId="8" fillId="8" borderId="0" applyNumberFormat="0" applyBorder="0" applyAlignment="0" applyProtection="0"/>
    <xf numFmtId="37" fontId="8" fillId="0" borderId="0"/>
    <xf numFmtId="3" fontId="21" fillId="0" borderId="15" applyProtection="0"/>
  </cellStyleXfs>
  <cellXfs count="76">
    <xf numFmtId="0" fontId="0" fillId="0" borderId="0" xfId="0"/>
    <xf numFmtId="0" fontId="1" fillId="0" borderId="1" xfId="0" applyFont="1" applyBorder="1" applyAlignment="1">
      <alignment horizontal="center" vertical="top"/>
    </xf>
    <xf numFmtId="0" fontId="1" fillId="0" borderId="2" xfId="0" applyFont="1" applyBorder="1" applyAlignment="1">
      <alignment horizontal="center" vertical="top"/>
    </xf>
    <xf numFmtId="0" fontId="2" fillId="0" borderId="0" xfId="0" applyFont="1"/>
    <xf numFmtId="0" fontId="3" fillId="0" borderId="3" xfId="0" applyFont="1" applyBorder="1" applyAlignment="1">
      <alignment horizontal="center" vertical="top"/>
    </xf>
    <xf numFmtId="0" fontId="0" fillId="0" borderId="4" xfId="0" applyBorder="1" applyAlignment="1"/>
    <xf numFmtId="0" fontId="3" fillId="0" borderId="4" xfId="0" applyFont="1" applyBorder="1" applyAlignment="1">
      <alignment horizontal="center" vertical="top"/>
    </xf>
    <xf numFmtId="0" fontId="3" fillId="0" borderId="3" xfId="0" applyFont="1" applyFill="1" applyBorder="1" applyAlignment="1">
      <alignment horizontal="center" vertical="top"/>
    </xf>
    <xf numFmtId="0" fontId="3" fillId="0" borderId="4" xfId="0" applyFont="1" applyFill="1" applyBorder="1" applyAlignment="1">
      <alignment horizontal="center" vertical="top"/>
    </xf>
    <xf numFmtId="0" fontId="3" fillId="0" borderId="3" xfId="0" applyFont="1" applyBorder="1" applyAlignment="1">
      <alignment horizontal="center" vertical="top"/>
    </xf>
    <xf numFmtId="0" fontId="0" fillId="0" borderId="4" xfId="0" applyBorder="1"/>
    <xf numFmtId="0" fontId="4" fillId="0" borderId="3" xfId="0" applyFont="1" applyBorder="1" applyAlignment="1">
      <alignment vertical="top" wrapText="1"/>
    </xf>
    <xf numFmtId="0" fontId="4" fillId="0" borderId="3" xfId="0" applyFont="1" applyBorder="1" applyAlignment="1">
      <alignment vertical="top" wrapText="1"/>
    </xf>
    <xf numFmtId="0" fontId="0" fillId="0" borderId="4" xfId="0" applyBorder="1" applyAlignment="1"/>
    <xf numFmtId="0" fontId="4" fillId="0" borderId="3" xfId="0" applyFont="1" applyFill="1" applyBorder="1" applyAlignment="1">
      <alignment vertical="top" wrapText="1"/>
    </xf>
    <xf numFmtId="0" fontId="8" fillId="0" borderId="4" xfId="0" applyFont="1" applyFill="1" applyBorder="1" applyAlignment="1"/>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7" fillId="0" borderId="3" xfId="0" applyFont="1" applyBorder="1" applyAlignment="1">
      <alignment horizontal="left" vertical="top" wrapText="1"/>
    </xf>
    <xf numFmtId="0" fontId="7" fillId="0" borderId="3" xfId="0" applyFont="1" applyBorder="1" applyAlignment="1">
      <alignment horizontal="right" vertical="top" wrapText="1"/>
    </xf>
    <xf numFmtId="164" fontId="7" fillId="0" borderId="4" xfId="0" applyNumberFormat="1" applyFont="1" applyBorder="1" applyAlignment="1">
      <alignment horizontal="center" vertical="top" wrapText="1"/>
    </xf>
    <xf numFmtId="0" fontId="10" fillId="0" borderId="0" xfId="0" applyFont="1"/>
    <xf numFmtId="0" fontId="11" fillId="0" borderId="0" xfId="0" applyFont="1"/>
    <xf numFmtId="0" fontId="4" fillId="0" borderId="3" xfId="0" applyFont="1" applyBorder="1" applyAlignment="1">
      <alignment horizontal="right" vertical="top" wrapText="1"/>
    </xf>
    <xf numFmtId="164" fontId="4" fillId="0" borderId="4" xfId="0" applyNumberFormat="1" applyFont="1" applyBorder="1" applyAlignment="1">
      <alignment horizontal="center" vertical="top" wrapText="1"/>
    </xf>
    <xf numFmtId="0" fontId="4" fillId="0" borderId="5" xfId="0" applyFont="1" applyBorder="1" applyAlignment="1">
      <alignment wrapText="1"/>
    </xf>
    <xf numFmtId="0" fontId="4" fillId="0" borderId="6" xfId="0" applyFont="1" applyBorder="1" applyAlignment="1">
      <alignment wrapText="1"/>
    </xf>
    <xf numFmtId="0" fontId="12" fillId="0" borderId="1" xfId="0" applyFont="1" applyFill="1" applyBorder="1"/>
    <xf numFmtId="0" fontId="0" fillId="0" borderId="7" xfId="0" applyFill="1" applyBorder="1"/>
    <xf numFmtId="0" fontId="0" fillId="0" borderId="2" xfId="0" applyFill="1" applyBorder="1"/>
    <xf numFmtId="0" fontId="0" fillId="0" borderId="0" xfId="0" applyFill="1"/>
    <xf numFmtId="6" fontId="14" fillId="0" borderId="3" xfId="1" applyNumberFormat="1" applyFont="1" applyFill="1" applyBorder="1"/>
    <xf numFmtId="6" fontId="13" fillId="0" borderId="0" xfId="1" applyNumberFormat="1" applyFont="1" applyFill="1" applyBorder="1" applyAlignment="1">
      <alignment horizontal="center"/>
    </xf>
    <xf numFmtId="0" fontId="0" fillId="0" borderId="0" xfId="0" applyFill="1" applyBorder="1"/>
    <xf numFmtId="0" fontId="0" fillId="0" borderId="4" xfId="0" applyFill="1" applyBorder="1"/>
    <xf numFmtId="0" fontId="14" fillId="0" borderId="3" xfId="0" applyFont="1" applyFill="1" applyBorder="1"/>
    <xf numFmtId="15" fontId="0" fillId="0" borderId="0" xfId="0" applyNumberFormat="1" applyFill="1" applyBorder="1" applyAlignment="1">
      <alignment horizontal="center"/>
    </xf>
    <xf numFmtId="0" fontId="13" fillId="0" borderId="3" xfId="0" applyFont="1" applyFill="1" applyBorder="1"/>
    <xf numFmtId="0" fontId="13" fillId="0" borderId="5" xfId="0" applyFont="1" applyFill="1" applyBorder="1"/>
    <xf numFmtId="15" fontId="15" fillId="0" borderId="8" xfId="2" applyNumberFormat="1" applyFill="1" applyBorder="1" applyAlignment="1" applyProtection="1">
      <alignment horizontal="center"/>
    </xf>
    <xf numFmtId="0" fontId="0" fillId="0" borderId="8" xfId="0" applyFill="1" applyBorder="1"/>
    <xf numFmtId="0" fontId="0" fillId="0" borderId="6" xfId="0" applyFill="1" applyBorder="1"/>
    <xf numFmtId="0" fontId="13" fillId="0" borderId="0" xfId="0" applyFont="1" applyFill="1"/>
    <xf numFmtId="15" fontId="0" fillId="0" borderId="0" xfId="0" applyNumberFormat="1" applyFill="1" applyAlignment="1">
      <alignment horizontal="center"/>
    </xf>
    <xf numFmtId="0" fontId="11" fillId="0" borderId="0" xfId="3" applyFont="1" applyFill="1" applyBorder="1" applyAlignment="1">
      <alignment horizontal="center" vertical="top" wrapText="1"/>
    </xf>
    <xf numFmtId="0" fontId="0" fillId="0" borderId="0" xfId="0" applyFill="1" applyAlignment="1"/>
    <xf numFmtId="0" fontId="11" fillId="0" borderId="0" xfId="3" applyFont="1" applyFill="1" applyBorder="1" applyAlignment="1">
      <alignment horizontal="center" vertical="top" wrapText="1"/>
    </xf>
    <xf numFmtId="0" fontId="8" fillId="0" borderId="9" xfId="0" applyFont="1" applyFill="1" applyBorder="1"/>
    <xf numFmtId="0" fontId="0" fillId="0" borderId="9" xfId="0" applyFill="1" applyBorder="1"/>
    <xf numFmtId="0" fontId="8" fillId="0" borderId="9" xfId="3" applyFont="1" applyFill="1" applyBorder="1" applyAlignment="1">
      <alignment horizontal="center"/>
    </xf>
    <xf numFmtId="0" fontId="0" fillId="0" borderId="9" xfId="0" applyFill="1" applyBorder="1" applyAlignment="1">
      <alignment horizontal="center"/>
    </xf>
    <xf numFmtId="0" fontId="8" fillId="0" borderId="9" xfId="0" applyFont="1" applyFill="1" applyBorder="1" applyAlignment="1">
      <alignment horizontal="center"/>
    </xf>
    <xf numFmtId="0" fontId="16" fillId="2" borderId="0" xfId="4" applyFont="1" applyFill="1" applyAlignment="1">
      <alignment horizontal="center"/>
    </xf>
    <xf numFmtId="0" fontId="4" fillId="0" borderId="0" xfId="4" applyFont="1"/>
    <xf numFmtId="0" fontId="14" fillId="0" borderId="0" xfId="4" applyFont="1" applyAlignment="1">
      <alignment horizontal="center"/>
    </xf>
    <xf numFmtId="0" fontId="13" fillId="0" borderId="0" xfId="4" applyFont="1"/>
    <xf numFmtId="0" fontId="7" fillId="0" borderId="0" xfId="4" applyFont="1" applyAlignment="1">
      <alignment horizontal="center" vertical="top" wrapText="1"/>
    </xf>
    <xf numFmtId="0" fontId="7" fillId="0" borderId="0" xfId="4" applyFont="1" applyAlignment="1">
      <alignment horizontal="center" wrapText="1"/>
    </xf>
    <xf numFmtId="0" fontId="14" fillId="0" borderId="0" xfId="4" applyFont="1" applyAlignment="1">
      <alignment horizontal="centerContinuous"/>
    </xf>
    <xf numFmtId="0" fontId="8" fillId="0" borderId="0" xfId="4"/>
    <xf numFmtId="0" fontId="8" fillId="0" borderId="10" xfId="4" applyBorder="1" applyAlignment="1">
      <alignment horizontal="right"/>
    </xf>
    <xf numFmtId="0" fontId="8" fillId="0" borderId="10" xfId="4" applyBorder="1" applyAlignment="1" applyProtection="1">
      <alignment horizontal="center" wrapText="1"/>
      <protection locked="0"/>
    </xf>
    <xf numFmtId="0" fontId="8" fillId="0" borderId="10" xfId="4" applyBorder="1" applyAlignment="1">
      <alignment horizontal="center" wrapText="1"/>
    </xf>
    <xf numFmtId="0" fontId="8" fillId="0" borderId="10" xfId="4" applyFont="1" applyBorder="1" applyAlignment="1">
      <alignment horizontal="center" wrapText="1"/>
    </xf>
    <xf numFmtId="0" fontId="8" fillId="3" borderId="10" xfId="4" applyFill="1" applyBorder="1" applyAlignment="1">
      <alignment horizontal="center" wrapText="1"/>
    </xf>
    <xf numFmtId="0" fontId="8" fillId="3" borderId="11" xfId="4" applyFill="1" applyBorder="1" applyAlignment="1">
      <alignment horizontal="center" wrapText="1"/>
    </xf>
    <xf numFmtId="0" fontId="8" fillId="3" borderId="12" xfId="4" applyFill="1" applyBorder="1" applyAlignment="1">
      <alignment horizontal="center" wrapText="1"/>
    </xf>
    <xf numFmtId="0" fontId="8" fillId="3" borderId="13" xfId="4" applyFill="1" applyBorder="1" applyAlignment="1">
      <alignment horizontal="center" wrapText="1"/>
    </xf>
    <xf numFmtId="0" fontId="8" fillId="0" borderId="10" xfId="4" applyBorder="1" applyAlignment="1">
      <alignment wrapText="1"/>
    </xf>
    <xf numFmtId="0" fontId="8" fillId="0" borderId="10" xfId="4" applyBorder="1"/>
    <xf numFmtId="3" fontId="8" fillId="4" borderId="10" xfId="4" applyNumberFormat="1" applyFill="1" applyBorder="1"/>
    <xf numFmtId="0" fontId="8" fillId="4" borderId="0" xfId="4" applyFill="1"/>
    <xf numFmtId="0" fontId="8" fillId="4" borderId="10" xfId="4" applyFill="1" applyBorder="1"/>
    <xf numFmtId="3" fontId="8" fillId="0" borderId="10" xfId="4" applyNumberFormat="1" applyBorder="1"/>
    <xf numFmtId="3" fontId="8" fillId="0" borderId="10" xfId="4" applyNumberFormat="1" applyFill="1" applyBorder="1"/>
    <xf numFmtId="0" fontId="8" fillId="0" borderId="0" xfId="4" applyBorder="1"/>
  </cellXfs>
  <cellStyles count="25">
    <cellStyle name="Actual Date" xfId="5"/>
    <cellStyle name="Comma 2" xfId="6"/>
    <cellStyle name="Comma0" xfId="7"/>
    <cellStyle name="Currency 2" xfId="8"/>
    <cellStyle name="Currency0" xfId="9"/>
    <cellStyle name="Date" xfId="10"/>
    <cellStyle name="Fixed" xfId="11"/>
    <cellStyle name="Grey" xfId="12"/>
    <cellStyle name="HEADER" xfId="13"/>
    <cellStyle name="Heading1" xfId="14"/>
    <cellStyle name="Heading2" xfId="15"/>
    <cellStyle name="HIGHLIGHT" xfId="16"/>
    <cellStyle name="Hyperlink" xfId="2" builtinId="8"/>
    <cellStyle name="Input [yellow]" xfId="17"/>
    <cellStyle name="no dec" xfId="18"/>
    <cellStyle name="Normal" xfId="0" builtinId="0"/>
    <cellStyle name="Normal - Style1" xfId="19"/>
    <cellStyle name="Normal 2" xfId="3"/>
    <cellStyle name="Normal 3" xfId="20"/>
    <cellStyle name="Normal 5" xfId="4"/>
    <cellStyle name="Normal_distgn2k" xfId="1"/>
    <cellStyle name="Percent [2]" xfId="21"/>
    <cellStyle name="Unprot" xfId="22"/>
    <cellStyle name="Unprot$" xfId="23"/>
    <cellStyle name="Unprotect" xfId="2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Department\RP\IEPR\2015\2015%20IEPR%20Demand%20Forms%20(unfinish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rsobotta/Downloads/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rsobotta/Downloads/GORIN/ER%202011/Forms%20and%20Instructions/Demand_Forecast_Form-draftw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a"/>
      <sheetName val="Form 1.1b"/>
      <sheetName val="Form 1.2"/>
      <sheetName val="Form 1.3"/>
      <sheetName val="Form 1.4"/>
      <sheetName val="Form 1.5"/>
      <sheetName val="Form 1.6a"/>
      <sheetName val="Form 1.6b"/>
      <sheetName val="Form 1.6c"/>
      <sheetName val="Form 1.7a"/>
      <sheetName val="Form 1.7b"/>
      <sheetName val="Form 1.7c"/>
      <sheetName val="Form 1.8"/>
      <sheetName val="Form 2.1"/>
      <sheetName val="Form 2.2"/>
      <sheetName val="Form 2.3"/>
      <sheetName val="Form 3.2"/>
      <sheetName val="Form 3.3"/>
      <sheetName val="Form 3.4"/>
      <sheetName val="Form 7.1"/>
      <sheetName val="Form 7.2"/>
      <sheetName val="Form 8.1a (IOU)"/>
      <sheetName val="Form 8.1a (POU)"/>
      <sheetName val="Form 8.1a (ESP)"/>
      <sheetName val="Form 8.1b (bundled)"/>
      <sheetName val="Form 8.1b (direct access)"/>
      <sheetName val="Form 8.2"/>
    </sheetNames>
    <sheetDataSet>
      <sheetData sheetId="0"/>
      <sheetData sheetId="1"/>
      <sheetData sheetId="2"/>
      <sheetData sheetId="3">
        <row r="5">
          <cell r="B5" t="str">
            <v>RETAIL SALES OF ELECTRICITY BY CLASS OR SECTOR (GWh) Bundled Customers</v>
          </cell>
        </row>
      </sheetData>
      <sheetData sheetId="4">
        <row r="5">
          <cell r="B5" t="str">
            <v>DISTRIBUTION AREA NET ELECTRICITY FOR GENERATION LOAD</v>
          </cell>
        </row>
      </sheetData>
      <sheetData sheetId="5">
        <row r="5">
          <cell r="B5" t="str">
            <v>LSE COINCIDENT PEAK DEMAND BY SECTOR (Bundled Customers)</v>
          </cell>
        </row>
      </sheetData>
      <sheetData sheetId="6">
        <row r="4">
          <cell r="B4" t="str">
            <v>DISTRIBUTION AREA COINCIDENT PEAK DEMAND</v>
          </cell>
        </row>
      </sheetData>
      <sheetData sheetId="7">
        <row r="4">
          <cell r="B4" t="str">
            <v>PEAK DEMAND WEATHER SCENARIOS</v>
          </cell>
        </row>
      </sheetData>
      <sheetData sheetId="8">
        <row r="4">
          <cell r="A4" t="str">
            <v>RECORDED LSE HOURLY  LOADS FOR 2013, 2014 and Forecast Loads for 2015</v>
          </cell>
        </row>
      </sheetData>
      <sheetData sheetId="9"/>
      <sheetData sheetId="10"/>
      <sheetData sheetId="11"/>
      <sheetData sheetId="12"/>
      <sheetData sheetId="13"/>
      <sheetData sheetId="14"/>
      <sheetData sheetId="15">
        <row r="5">
          <cell r="B5" t="str">
            <v>PLANNING AREA ECONOMIC AND DEMOGRAPHIC ASSUMPTIONS</v>
          </cell>
        </row>
      </sheetData>
      <sheetData sheetId="16">
        <row r="5">
          <cell r="B5" t="str">
            <v>ELECTRICITY RATE FORECAST</v>
          </cell>
        </row>
      </sheetData>
      <sheetData sheetId="17">
        <row r="5">
          <cell r="B5" t="str">
            <v>CUSTOMER COUNT &amp; OTHER FORECASTING INPUTS</v>
          </cell>
        </row>
      </sheetData>
      <sheetData sheetId="18"/>
      <sheetData sheetId="19">
        <row r="4">
          <cell r="A4" t="str">
            <v>DISTRIBUTED GENERATION - CUMULATIVE INCREMENTAL IMPACTS</v>
          </cell>
        </row>
      </sheetData>
      <sheetData sheetId="20">
        <row r="4">
          <cell r="A4" t="str">
            <v>DEMAND RESPONSE - CUMULATIVE INCREMENTAL IMPACTS</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9BC693"/>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rsobotta@tid.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7"/>
  <sheetViews>
    <sheetView zoomScale="75" workbookViewId="0">
      <selection activeCell="I8" sqref="I8"/>
    </sheetView>
  </sheetViews>
  <sheetFormatPr defaultColWidth="8.7109375" defaultRowHeight="10.199999999999999" x14ac:dyDescent="0.2"/>
  <cols>
    <col min="1" max="1" width="75.7109375" customWidth="1"/>
    <col min="2" max="2" width="63.7109375" customWidth="1"/>
  </cols>
  <sheetData>
    <row r="1" spans="1:2" s="3" customFormat="1" ht="21" x14ac:dyDescent="0.35">
      <c r="A1" s="1" t="s">
        <v>0</v>
      </c>
      <c r="B1" s="2"/>
    </row>
    <row r="2" spans="1:2" ht="17.399999999999999" x14ac:dyDescent="0.2">
      <c r="A2" s="4"/>
      <c r="B2" s="5"/>
    </row>
    <row r="3" spans="1:2" ht="17.399999999999999" x14ac:dyDescent="0.2">
      <c r="A3" s="4" t="s">
        <v>1</v>
      </c>
      <c r="B3" s="5"/>
    </row>
    <row r="4" spans="1:2" ht="17.399999999999999" x14ac:dyDescent="0.2">
      <c r="A4" s="4" t="s">
        <v>2</v>
      </c>
      <c r="B4" s="6"/>
    </row>
    <row r="5" spans="1:2" ht="17.399999999999999" x14ac:dyDescent="0.2">
      <c r="A5" s="7" t="s">
        <v>3</v>
      </c>
      <c r="B5" s="8"/>
    </row>
    <row r="6" spans="1:2" ht="17.399999999999999" x14ac:dyDescent="0.2">
      <c r="A6" s="4"/>
      <c r="B6" s="6"/>
    </row>
    <row r="7" spans="1:2" ht="17.399999999999999" x14ac:dyDescent="0.2">
      <c r="A7" s="9"/>
      <c r="B7" s="10"/>
    </row>
    <row r="8" spans="1:2" ht="128.25" customHeight="1" x14ac:dyDescent="0.2">
      <c r="A8" s="11" t="s">
        <v>4</v>
      </c>
      <c r="B8" s="5"/>
    </row>
    <row r="9" spans="1:2" ht="15" x14ac:dyDescent="0.2">
      <c r="A9" s="11"/>
      <c r="B9" s="5"/>
    </row>
    <row r="10" spans="1:2" ht="54" customHeight="1" x14ac:dyDescent="0.2">
      <c r="A10" s="11" t="s">
        <v>5</v>
      </c>
      <c r="B10" s="5"/>
    </row>
    <row r="11" spans="1:2" ht="15" x14ac:dyDescent="0.2">
      <c r="A11" s="11"/>
      <c r="B11" s="5"/>
    </row>
    <row r="12" spans="1:2" ht="19.5" customHeight="1" x14ac:dyDescent="0.2">
      <c r="A12" s="11" t="s">
        <v>6</v>
      </c>
      <c r="B12" s="5"/>
    </row>
    <row r="13" spans="1:2" ht="18" customHeight="1" x14ac:dyDescent="0.2">
      <c r="A13" s="11" t="s">
        <v>7</v>
      </c>
      <c r="B13" s="5"/>
    </row>
    <row r="14" spans="1:2" ht="18" customHeight="1" x14ac:dyDescent="0.2">
      <c r="A14" s="11" t="s">
        <v>8</v>
      </c>
      <c r="B14" s="5"/>
    </row>
    <row r="15" spans="1:2" ht="19.5" customHeight="1" x14ac:dyDescent="0.2">
      <c r="A15" s="11" t="s">
        <v>9</v>
      </c>
      <c r="B15" s="5"/>
    </row>
    <row r="16" spans="1:2" ht="15" x14ac:dyDescent="0.2">
      <c r="A16" s="11"/>
      <c r="B16" s="5"/>
    </row>
    <row r="17" spans="1:2" ht="17.25" customHeight="1" x14ac:dyDescent="0.2">
      <c r="A17" s="11" t="s">
        <v>10</v>
      </c>
      <c r="B17" s="5"/>
    </row>
    <row r="18" spans="1:2" ht="17.25" customHeight="1" x14ac:dyDescent="0.2">
      <c r="A18" s="12"/>
      <c r="B18" s="13"/>
    </row>
    <row r="19" spans="1:2" ht="16.5" customHeight="1" x14ac:dyDescent="0.2">
      <c r="A19" s="11" t="s">
        <v>11</v>
      </c>
      <c r="B19" s="5"/>
    </row>
    <row r="20" spans="1:2" ht="16.5" customHeight="1" x14ac:dyDescent="0.2">
      <c r="A20" s="11" t="s">
        <v>12</v>
      </c>
      <c r="B20" s="5"/>
    </row>
    <row r="21" spans="1:2" ht="16.5" customHeight="1" x14ac:dyDescent="0.2">
      <c r="A21" s="11" t="s">
        <v>13</v>
      </c>
      <c r="B21" s="5"/>
    </row>
    <row r="22" spans="1:2" ht="16.5" customHeight="1" x14ac:dyDescent="0.2">
      <c r="A22" s="11" t="s">
        <v>14</v>
      </c>
      <c r="B22" s="5"/>
    </row>
    <row r="23" spans="1:2" ht="16.5" customHeight="1" x14ac:dyDescent="0.2">
      <c r="A23" s="11" t="s">
        <v>15</v>
      </c>
      <c r="B23" s="5"/>
    </row>
    <row r="24" spans="1:2" ht="16.5" customHeight="1" x14ac:dyDescent="0.2">
      <c r="A24" s="12"/>
      <c r="B24" s="13"/>
    </row>
    <row r="25" spans="1:2" ht="32.25" customHeight="1" x14ac:dyDescent="0.2">
      <c r="A25" s="14" t="s">
        <v>16</v>
      </c>
      <c r="B25" s="15"/>
    </row>
    <row r="26" spans="1:2" ht="15" x14ac:dyDescent="0.2">
      <c r="A26" s="12"/>
      <c r="B26" s="13"/>
    </row>
    <row r="27" spans="1:2" ht="40.5" customHeight="1" x14ac:dyDescent="0.2">
      <c r="A27" s="16" t="s">
        <v>17</v>
      </c>
      <c r="B27" s="17"/>
    </row>
    <row r="28" spans="1:2" ht="48" customHeight="1" x14ac:dyDescent="0.2">
      <c r="A28" s="11" t="s">
        <v>18</v>
      </c>
      <c r="B28" s="5"/>
    </row>
    <row r="29" spans="1:2" ht="15" x14ac:dyDescent="0.2">
      <c r="A29" s="11"/>
      <c r="B29" s="5"/>
    </row>
    <row r="30" spans="1:2" ht="24.75" customHeight="1" x14ac:dyDescent="0.2">
      <c r="A30" s="18" t="s">
        <v>19</v>
      </c>
      <c r="B30" s="13"/>
    </row>
    <row r="31" spans="1:2" s="21" customFormat="1" ht="23.25" customHeight="1" x14ac:dyDescent="0.2">
      <c r="A31" s="19" t="s">
        <v>20</v>
      </c>
      <c r="B31" s="20">
        <v>42053</v>
      </c>
    </row>
    <row r="32" spans="1:2" s="22" customFormat="1" ht="23.25" customHeight="1" x14ac:dyDescent="0.2">
      <c r="A32" s="19" t="s">
        <v>21</v>
      </c>
      <c r="B32" s="20">
        <v>42107</v>
      </c>
    </row>
    <row r="33" spans="1:2" s="22" customFormat="1" ht="20.25" customHeight="1" x14ac:dyDescent="0.2">
      <c r="A33" s="19" t="s">
        <v>22</v>
      </c>
      <c r="B33" s="20">
        <v>42156</v>
      </c>
    </row>
    <row r="34" spans="1:2" ht="21" customHeight="1" x14ac:dyDescent="0.2">
      <c r="A34" s="23"/>
      <c r="B34" s="24"/>
    </row>
    <row r="35" spans="1:2" ht="15" x14ac:dyDescent="0.2">
      <c r="A35" s="11"/>
      <c r="B35" s="5"/>
    </row>
    <row r="36" spans="1:2" ht="24.75" customHeight="1" x14ac:dyDescent="0.2">
      <c r="A36" s="11" t="s">
        <v>23</v>
      </c>
      <c r="B36" s="5"/>
    </row>
    <row r="37" spans="1:2" ht="71.25" customHeight="1" thickBot="1" x14ac:dyDescent="0.3">
      <c r="A37" s="25" t="s">
        <v>24</v>
      </c>
      <c r="B37" s="26"/>
    </row>
  </sheetData>
  <mergeCells count="28">
    <mergeCell ref="A29:B29"/>
    <mergeCell ref="A35:B35"/>
    <mergeCell ref="A36:B36"/>
    <mergeCell ref="A37:B37"/>
    <mergeCell ref="A21:B21"/>
    <mergeCell ref="A22:B22"/>
    <mergeCell ref="A23:B23"/>
    <mergeCell ref="A25:B25"/>
    <mergeCell ref="A27:B27"/>
    <mergeCell ref="A28:B28"/>
    <mergeCell ref="A14:B14"/>
    <mergeCell ref="A15:B15"/>
    <mergeCell ref="A16:B16"/>
    <mergeCell ref="A17:B17"/>
    <mergeCell ref="A19:B19"/>
    <mergeCell ref="A20:B20"/>
    <mergeCell ref="A8:B8"/>
    <mergeCell ref="A9:B9"/>
    <mergeCell ref="A10:B10"/>
    <mergeCell ref="A11:B11"/>
    <mergeCell ref="A12:B12"/>
    <mergeCell ref="A13:B13"/>
    <mergeCell ref="A1:B1"/>
    <mergeCell ref="A2:B2"/>
    <mergeCell ref="A3:B3"/>
    <mergeCell ref="A4:B4"/>
    <mergeCell ref="A5:B5"/>
    <mergeCell ref="A6:B6"/>
  </mergeCells>
  <pageMargins left="0.75" right="0.75" top="1" bottom="1" header="0.5" footer="0.5"/>
  <pageSetup scale="74"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zoomScaleNormal="100" workbookViewId="0">
      <selection activeCell="J24" sqref="J24"/>
    </sheetView>
  </sheetViews>
  <sheetFormatPr defaultColWidth="8.7109375" defaultRowHeight="10.199999999999999" x14ac:dyDescent="0.2"/>
  <cols>
    <col min="1" max="1" width="25.140625" style="30" customWidth="1"/>
    <col min="2" max="2" width="108.140625" style="30" customWidth="1"/>
    <col min="3" max="3" width="12.7109375" style="30" customWidth="1"/>
    <col min="4" max="16384" width="8.7109375" style="30"/>
  </cols>
  <sheetData>
    <row r="1" spans="1:6" ht="17.399999999999999" x14ac:dyDescent="0.3">
      <c r="A1" s="27" t="s">
        <v>25</v>
      </c>
      <c r="B1" s="28"/>
      <c r="C1" s="28"/>
      <c r="D1" s="28"/>
      <c r="E1" s="28"/>
      <c r="F1" s="29"/>
    </row>
    <row r="2" spans="1:6" ht="17.25" customHeight="1" x14ac:dyDescent="0.25">
      <c r="A2" s="31" t="s">
        <v>26</v>
      </c>
      <c r="B2" s="32" t="s">
        <v>27</v>
      </c>
      <c r="C2" s="33"/>
      <c r="D2" s="33"/>
      <c r="E2" s="33"/>
      <c r="F2" s="34"/>
    </row>
    <row r="3" spans="1:6" ht="13.2" x14ac:dyDescent="0.25">
      <c r="A3" s="35" t="s">
        <v>28</v>
      </c>
      <c r="B3" s="36"/>
      <c r="C3" s="33"/>
      <c r="D3" s="33"/>
      <c r="E3" s="33"/>
      <c r="F3" s="34"/>
    </row>
    <row r="4" spans="1:6" ht="15" customHeight="1" x14ac:dyDescent="0.25">
      <c r="A4" s="35" t="s">
        <v>29</v>
      </c>
      <c r="B4" s="36" t="s">
        <v>30</v>
      </c>
      <c r="C4" s="33"/>
      <c r="D4" s="33"/>
      <c r="E4" s="33"/>
      <c r="F4" s="34"/>
    </row>
    <row r="5" spans="1:6" ht="13.2" x14ac:dyDescent="0.25">
      <c r="A5" s="37"/>
      <c r="B5" s="36" t="s">
        <v>31</v>
      </c>
      <c r="C5" s="33"/>
      <c r="D5" s="33"/>
      <c r="E5" s="33"/>
      <c r="F5" s="34"/>
    </row>
    <row r="6" spans="1:6" ht="13.2" x14ac:dyDescent="0.25">
      <c r="A6" s="37"/>
      <c r="B6" s="36" t="s">
        <v>32</v>
      </c>
      <c r="C6" s="33"/>
      <c r="D6" s="33"/>
      <c r="E6" s="33"/>
      <c r="F6" s="34"/>
    </row>
    <row r="7" spans="1:6" ht="13.8" thickBot="1" x14ac:dyDescent="0.3">
      <c r="A7" s="38"/>
      <c r="B7" s="39" t="s">
        <v>33</v>
      </c>
      <c r="C7" s="40"/>
      <c r="D7" s="40"/>
      <c r="E7" s="40"/>
      <c r="F7" s="41"/>
    </row>
    <row r="8" spans="1:6" ht="13.2" x14ac:dyDescent="0.25">
      <c r="A8" s="42"/>
      <c r="B8" s="43"/>
    </row>
    <row r="10" spans="1:6" x14ac:dyDescent="0.2">
      <c r="C10" s="44" t="s">
        <v>34</v>
      </c>
      <c r="D10" s="45"/>
      <c r="E10" s="45"/>
      <c r="F10" s="45"/>
    </row>
    <row r="11" spans="1:6" s="33" customFormat="1" x14ac:dyDescent="0.2">
      <c r="C11" s="46" t="s">
        <v>35</v>
      </c>
      <c r="D11" s="46" t="s">
        <v>36</v>
      </c>
      <c r="E11" s="46" t="s">
        <v>37</v>
      </c>
      <c r="F11" s="46" t="s">
        <v>38</v>
      </c>
    </row>
    <row r="12" spans="1:6" s="33" customFormat="1" x14ac:dyDescent="0.2">
      <c r="A12" s="47" t="s">
        <v>39</v>
      </c>
      <c r="B12" s="48" t="str">
        <f>'Form 1.1a'!B5:K5</f>
        <v>RETAIL SALES OF ELECTRICITY BY CLASS OR SECTOR (GWh) Bundled &amp; Direct Access</v>
      </c>
      <c r="C12" s="49" t="s">
        <v>40</v>
      </c>
      <c r="D12" s="49" t="s">
        <v>40</v>
      </c>
      <c r="E12" s="49"/>
      <c r="F12" s="50"/>
    </row>
    <row r="13" spans="1:6" s="33" customFormat="1" x14ac:dyDescent="0.2">
      <c r="A13" s="47" t="s">
        <v>41</v>
      </c>
      <c r="B13" s="48" t="str">
        <f>'[1]Form 1.1b'!B5:K5</f>
        <v>RETAIL SALES OF ELECTRICITY BY CLASS OR SECTOR (GWh) Bundled Customers</v>
      </c>
      <c r="C13" s="49" t="s">
        <v>40</v>
      </c>
      <c r="D13" s="49" t="s">
        <v>40</v>
      </c>
      <c r="E13" s="49"/>
      <c r="F13" s="50"/>
    </row>
    <row r="14" spans="1:6" s="33" customFormat="1" x14ac:dyDescent="0.2">
      <c r="A14" s="48" t="s">
        <v>42</v>
      </c>
      <c r="B14" s="48" t="str">
        <f>'[1]Form 1.2'!B5:M5</f>
        <v>DISTRIBUTION AREA NET ELECTRICITY FOR GENERATION LOAD</v>
      </c>
      <c r="C14" s="49" t="s">
        <v>40</v>
      </c>
      <c r="D14" s="49" t="s">
        <v>40</v>
      </c>
      <c r="E14" s="49"/>
      <c r="F14" s="50"/>
    </row>
    <row r="15" spans="1:6" s="33" customFormat="1" x14ac:dyDescent="0.2">
      <c r="A15" s="48" t="s">
        <v>43</v>
      </c>
      <c r="B15" s="48" t="str">
        <f>+'[1]Form 1.3'!B$5</f>
        <v>LSE COINCIDENT PEAK DEMAND BY SECTOR (Bundled Customers)</v>
      </c>
      <c r="C15" s="49" t="s">
        <v>40</v>
      </c>
      <c r="D15" s="49" t="s">
        <v>40</v>
      </c>
      <c r="E15" s="49"/>
      <c r="F15" s="50"/>
    </row>
    <row r="16" spans="1:6" s="33" customFormat="1" x14ac:dyDescent="0.2">
      <c r="A16" s="48" t="s">
        <v>44</v>
      </c>
      <c r="B16" s="48" t="str">
        <f>+'[1]Form 1.4'!B$4</f>
        <v>DISTRIBUTION AREA COINCIDENT PEAK DEMAND</v>
      </c>
      <c r="C16" s="49" t="s">
        <v>40</v>
      </c>
      <c r="D16" s="49" t="s">
        <v>40</v>
      </c>
      <c r="E16" s="49"/>
      <c r="F16" s="50"/>
    </row>
    <row r="17" spans="1:6" s="33" customFormat="1" x14ac:dyDescent="0.2">
      <c r="A17" s="48" t="s">
        <v>45</v>
      </c>
      <c r="B17" s="48" t="str">
        <f>+'[1]Form 1.5'!B$4</f>
        <v>PEAK DEMAND WEATHER SCENARIOS</v>
      </c>
      <c r="C17" s="49" t="s">
        <v>40</v>
      </c>
      <c r="D17" s="49" t="s">
        <v>40</v>
      </c>
      <c r="E17" s="49"/>
      <c r="F17" s="50"/>
    </row>
    <row r="18" spans="1:6" s="33" customFormat="1" x14ac:dyDescent="0.2">
      <c r="A18" s="47" t="s">
        <v>46</v>
      </c>
      <c r="B18" s="48" t="str">
        <f>'[1]Form 1.6a'!$A$4</f>
        <v>RECORDED LSE HOURLY  LOADS FOR 2013, 2014 and Forecast Loads for 2015</v>
      </c>
      <c r="C18" s="49" t="s">
        <v>40</v>
      </c>
      <c r="D18" s="49" t="s">
        <v>40</v>
      </c>
      <c r="E18" s="49"/>
      <c r="F18" s="50"/>
    </row>
    <row r="19" spans="1:6" s="33" customFormat="1" x14ac:dyDescent="0.2">
      <c r="A19" s="47" t="s">
        <v>47</v>
      </c>
      <c r="B19" s="48" t="s">
        <v>48</v>
      </c>
      <c r="C19" s="49" t="s">
        <v>40</v>
      </c>
      <c r="D19" s="49" t="s">
        <v>40</v>
      </c>
      <c r="E19" s="49"/>
      <c r="F19" s="50"/>
    </row>
    <row r="20" spans="1:6" s="33" customFormat="1" x14ac:dyDescent="0.2">
      <c r="A20" s="47" t="s">
        <v>49</v>
      </c>
      <c r="B20" s="47" t="s">
        <v>50</v>
      </c>
      <c r="C20" s="49" t="s">
        <v>40</v>
      </c>
      <c r="D20" s="49" t="s">
        <v>40</v>
      </c>
      <c r="E20" s="49"/>
      <c r="F20" s="50"/>
    </row>
    <row r="21" spans="1:6" s="33" customFormat="1" x14ac:dyDescent="0.2">
      <c r="A21" s="48" t="s">
        <v>51</v>
      </c>
      <c r="B21" s="47" t="s">
        <v>52</v>
      </c>
      <c r="C21" s="49" t="s">
        <v>40</v>
      </c>
      <c r="D21" s="49" t="s">
        <v>40</v>
      </c>
      <c r="E21" s="49"/>
      <c r="F21" s="50"/>
    </row>
    <row r="22" spans="1:6" s="33" customFormat="1" x14ac:dyDescent="0.2">
      <c r="A22" s="48" t="s">
        <v>53</v>
      </c>
      <c r="B22" s="47" t="s">
        <v>54</v>
      </c>
      <c r="C22" s="49" t="s">
        <v>40</v>
      </c>
      <c r="D22" s="49" t="s">
        <v>40</v>
      </c>
      <c r="E22" s="49"/>
      <c r="F22" s="50"/>
    </row>
    <row r="23" spans="1:6" s="33" customFormat="1" x14ac:dyDescent="0.2">
      <c r="A23" s="48" t="s">
        <v>55</v>
      </c>
      <c r="B23" s="47" t="s">
        <v>56</v>
      </c>
      <c r="C23" s="49" t="s">
        <v>40</v>
      </c>
      <c r="D23" s="49" t="s">
        <v>40</v>
      </c>
      <c r="E23" s="49"/>
      <c r="F23" s="50"/>
    </row>
    <row r="24" spans="1:6" s="33" customFormat="1" x14ac:dyDescent="0.2">
      <c r="A24" s="47" t="s">
        <v>57</v>
      </c>
      <c r="B24" s="47" t="s">
        <v>58</v>
      </c>
      <c r="C24" s="49" t="s">
        <v>40</v>
      </c>
      <c r="D24" s="49" t="s">
        <v>40</v>
      </c>
      <c r="E24" s="49"/>
      <c r="F24" s="50"/>
    </row>
    <row r="25" spans="1:6" s="33" customFormat="1" x14ac:dyDescent="0.2">
      <c r="A25" s="47" t="s">
        <v>59</v>
      </c>
      <c r="B25" s="48" t="str">
        <f>+'[1]Form 2.1'!B$5</f>
        <v>PLANNING AREA ECONOMIC AND DEMOGRAPHIC ASSUMPTIONS</v>
      </c>
      <c r="C25" s="49" t="s">
        <v>40</v>
      </c>
      <c r="D25" s="49" t="s">
        <v>40</v>
      </c>
      <c r="E25" s="49"/>
      <c r="F25" s="50"/>
    </row>
    <row r="26" spans="1:6" s="33" customFormat="1" x14ac:dyDescent="0.2">
      <c r="A26" s="47" t="s">
        <v>60</v>
      </c>
      <c r="B26" s="48" t="str">
        <f>+'[1]Form 2.2'!B5</f>
        <v>ELECTRICITY RATE FORECAST</v>
      </c>
      <c r="C26" s="49" t="s">
        <v>40</v>
      </c>
      <c r="D26" s="49" t="s">
        <v>40</v>
      </c>
      <c r="E26" s="49"/>
      <c r="F26" s="50"/>
    </row>
    <row r="27" spans="1:6" s="33" customFormat="1" x14ac:dyDescent="0.2">
      <c r="A27" s="47" t="s">
        <v>61</v>
      </c>
      <c r="B27" s="48" t="str">
        <f>+'[1]Form 2.3'!B$5</f>
        <v>CUSTOMER COUNT &amp; OTHER FORECASTING INPUTS</v>
      </c>
      <c r="C27" s="49" t="s">
        <v>40</v>
      </c>
      <c r="D27" s="49" t="s">
        <v>40</v>
      </c>
      <c r="E27" s="49"/>
      <c r="F27" s="50"/>
    </row>
    <row r="28" spans="1:6" s="33" customFormat="1" x14ac:dyDescent="0.2">
      <c r="A28" s="47" t="s">
        <v>62</v>
      </c>
      <c r="B28" s="47" t="s">
        <v>63</v>
      </c>
      <c r="C28" s="49" t="s">
        <v>40</v>
      </c>
      <c r="D28" s="49" t="s">
        <v>40</v>
      </c>
      <c r="E28" s="49"/>
      <c r="F28" s="50"/>
    </row>
    <row r="29" spans="1:6" s="33" customFormat="1" x14ac:dyDescent="0.2">
      <c r="A29" s="48" t="s">
        <v>64</v>
      </c>
      <c r="B29" s="48" t="str">
        <f>'[1]Form 3.3'!A4</f>
        <v>DISTRIBUTED GENERATION - CUMULATIVE INCREMENTAL IMPACTS</v>
      </c>
      <c r="C29" s="49" t="s">
        <v>40</v>
      </c>
      <c r="D29" s="49" t="s">
        <v>40</v>
      </c>
      <c r="E29" s="49"/>
      <c r="F29" s="50"/>
    </row>
    <row r="30" spans="1:6" s="33" customFormat="1" x14ac:dyDescent="0.2">
      <c r="A30" s="48" t="s">
        <v>65</v>
      </c>
      <c r="B30" s="48" t="str">
        <f>+'[1]Form 3.4'!A$4</f>
        <v>DEMAND RESPONSE - CUMULATIVE INCREMENTAL IMPACTS</v>
      </c>
      <c r="C30" s="49" t="s">
        <v>40</v>
      </c>
      <c r="D30" s="49" t="s">
        <v>40</v>
      </c>
      <c r="E30" s="49"/>
      <c r="F30" s="50"/>
    </row>
    <row r="31" spans="1:6" s="33" customFormat="1" x14ac:dyDescent="0.2">
      <c r="A31" s="48" t="s">
        <v>66</v>
      </c>
      <c r="B31" s="48" t="s">
        <v>67</v>
      </c>
      <c r="C31" s="49" t="s">
        <v>40</v>
      </c>
      <c r="D31" s="49" t="s">
        <v>40</v>
      </c>
      <c r="E31" s="49"/>
      <c r="F31" s="50"/>
    </row>
    <row r="32" spans="1:6" s="33" customFormat="1" x14ac:dyDescent="0.2">
      <c r="A32" s="48" t="s">
        <v>68</v>
      </c>
      <c r="B32" s="48" t="s">
        <v>69</v>
      </c>
      <c r="C32" s="49" t="s">
        <v>40</v>
      </c>
      <c r="D32" s="49" t="s">
        <v>40</v>
      </c>
      <c r="E32" s="49"/>
      <c r="F32" s="50"/>
    </row>
    <row r="33" spans="1:6" s="33" customFormat="1" x14ac:dyDescent="0.2">
      <c r="A33" s="47" t="s">
        <v>70</v>
      </c>
      <c r="B33" s="47" t="s">
        <v>71</v>
      </c>
      <c r="C33" s="49"/>
      <c r="D33" s="49"/>
      <c r="E33" s="49"/>
      <c r="F33" s="51" t="s">
        <v>40</v>
      </c>
    </row>
    <row r="34" spans="1:6" s="33" customFormat="1" x14ac:dyDescent="0.2">
      <c r="A34" s="47" t="s">
        <v>72</v>
      </c>
      <c r="B34" s="47" t="s">
        <v>73</v>
      </c>
      <c r="C34" s="50"/>
      <c r="D34" s="50"/>
      <c r="E34" s="51" t="s">
        <v>40</v>
      </c>
      <c r="F34" s="50"/>
    </row>
    <row r="35" spans="1:6" s="33" customFormat="1" x14ac:dyDescent="0.2">
      <c r="A35" s="47" t="s">
        <v>74</v>
      </c>
      <c r="B35" s="47" t="s">
        <v>75</v>
      </c>
      <c r="C35" s="49" t="s">
        <v>40</v>
      </c>
      <c r="D35" s="50"/>
      <c r="E35" s="50"/>
      <c r="F35" s="50"/>
    </row>
    <row r="36" spans="1:6" s="33" customFormat="1" x14ac:dyDescent="0.2">
      <c r="A36" s="47" t="s">
        <v>76</v>
      </c>
      <c r="B36" s="47" t="s">
        <v>77</v>
      </c>
      <c r="C36" s="50"/>
      <c r="D36" s="49" t="s">
        <v>40</v>
      </c>
      <c r="E36" s="49"/>
      <c r="F36" s="50"/>
    </row>
    <row r="37" spans="1:6" s="33" customFormat="1" x14ac:dyDescent="0.2">
      <c r="A37" s="47" t="s">
        <v>78</v>
      </c>
      <c r="B37" s="47" t="s">
        <v>79</v>
      </c>
      <c r="C37" s="50"/>
      <c r="D37" s="50"/>
      <c r="E37" s="50"/>
      <c r="F37" s="50" t="s">
        <v>40</v>
      </c>
    </row>
    <row r="38" spans="1:6" s="33" customFormat="1" x14ac:dyDescent="0.2">
      <c r="A38" s="47" t="s">
        <v>80</v>
      </c>
      <c r="B38" s="47" t="s">
        <v>81</v>
      </c>
      <c r="C38" s="49" t="s">
        <v>40</v>
      </c>
      <c r="D38" s="49" t="s">
        <v>40</v>
      </c>
      <c r="E38" s="49"/>
      <c r="F38" s="50"/>
    </row>
    <row r="39" spans="1:6" s="33" customFormat="1" x14ac:dyDescent="0.2">
      <c r="A39" s="47" t="s">
        <v>82</v>
      </c>
      <c r="B39" s="47" t="s">
        <v>83</v>
      </c>
      <c r="C39" s="49" t="s">
        <v>40</v>
      </c>
      <c r="D39" s="49" t="s">
        <v>40</v>
      </c>
      <c r="E39" s="49"/>
      <c r="F39" s="50"/>
    </row>
    <row r="40" spans="1:6" s="33" customFormat="1" x14ac:dyDescent="0.2">
      <c r="A40" s="47" t="s">
        <v>84</v>
      </c>
      <c r="B40" s="47" t="s">
        <v>85</v>
      </c>
      <c r="C40" s="49" t="s">
        <v>40</v>
      </c>
      <c r="D40" s="49"/>
      <c r="E40" s="49"/>
      <c r="F40" s="50"/>
    </row>
    <row r="41" spans="1:6" s="33" customFormat="1" x14ac:dyDescent="0.2"/>
    <row r="42" spans="1:6" s="33" customFormat="1" x14ac:dyDescent="0.2"/>
  </sheetData>
  <mergeCells count="1">
    <mergeCell ref="C10:F10"/>
  </mergeCells>
  <hyperlinks>
    <hyperlink ref="B7" r:id="rId1"/>
  </hyperlinks>
  <printOptions horizontalCentered="1"/>
  <pageMargins left="0.75" right="0.75" top="1" bottom="1" header="0.5" footer="0.5"/>
  <pageSetup scale="89" orientation="landscape" r:id="rId2"/>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P36"/>
  <sheetViews>
    <sheetView showGridLines="0" tabSelected="1" zoomScaleNormal="100" workbookViewId="0">
      <pane xSplit="2" ySplit="9" topLeftCell="C10" activePane="bottomRight" state="frozen"/>
      <selection activeCell="I8" sqref="I8"/>
      <selection pane="topRight" activeCell="I8" sqref="I8"/>
      <selection pane="bottomLeft" activeCell="I8" sqref="I8"/>
      <selection pane="bottomRight" activeCell="I8" sqref="I8"/>
    </sheetView>
  </sheetViews>
  <sheetFormatPr defaultColWidth="8.7109375" defaultRowHeight="10.199999999999999" x14ac:dyDescent="0.2"/>
  <cols>
    <col min="1" max="1" width="1.7109375" style="59" customWidth="1"/>
    <col min="2" max="2" width="11" style="59" customWidth="1"/>
    <col min="3" max="3" width="13.140625" style="59" customWidth="1"/>
    <col min="4" max="4" width="13.7109375" style="59" customWidth="1"/>
    <col min="5" max="5" width="13.140625" style="59" customWidth="1"/>
    <col min="6" max="7" width="15.140625" style="59" customWidth="1"/>
    <col min="8" max="8" width="13.7109375" style="59" customWidth="1"/>
    <col min="9" max="10" width="13.140625" style="59" customWidth="1"/>
    <col min="11" max="11" width="13.7109375" style="59" customWidth="1"/>
    <col min="12" max="12" width="5.140625" style="59" customWidth="1"/>
    <col min="13" max="13" width="8.7109375" style="59" customWidth="1"/>
    <col min="14" max="14" width="14.7109375" style="59" customWidth="1"/>
    <col min="15" max="16384" width="8.7109375" style="59"/>
  </cols>
  <sheetData>
    <row r="1" spans="2:16" s="53" customFormat="1" ht="15.6" x14ac:dyDescent="0.3">
      <c r="B1" s="52" t="s">
        <v>86</v>
      </c>
      <c r="C1" s="52"/>
      <c r="D1" s="52"/>
      <c r="E1" s="52"/>
      <c r="F1" s="52"/>
      <c r="G1" s="52"/>
      <c r="H1" s="52"/>
      <c r="I1" s="52"/>
      <c r="J1" s="52"/>
      <c r="K1" s="52"/>
      <c r="L1" s="52"/>
      <c r="M1" s="52"/>
      <c r="N1" s="52"/>
      <c r="O1" s="52"/>
      <c r="P1" s="52"/>
    </row>
    <row r="2" spans="2:16" s="55" customFormat="1" ht="13.2" x14ac:dyDescent="0.25">
      <c r="B2" s="54" t="s">
        <v>27</v>
      </c>
      <c r="C2" s="54"/>
      <c r="D2" s="54"/>
      <c r="E2" s="54"/>
      <c r="F2" s="54"/>
      <c r="G2" s="54"/>
      <c r="H2" s="54"/>
      <c r="I2" s="54"/>
      <c r="J2" s="54"/>
      <c r="K2" s="54"/>
      <c r="L2" s="54"/>
      <c r="M2" s="54"/>
      <c r="N2" s="54"/>
      <c r="O2" s="54"/>
      <c r="P2" s="54"/>
    </row>
    <row r="3" spans="2:16" s="55" customFormat="1" ht="13.2" x14ac:dyDescent="0.25">
      <c r="B3" s="54"/>
      <c r="C3" s="54"/>
      <c r="D3" s="54"/>
      <c r="E3" s="54"/>
      <c r="F3" s="54"/>
      <c r="G3" s="54"/>
      <c r="H3" s="54"/>
      <c r="I3" s="54"/>
      <c r="J3" s="54"/>
      <c r="K3" s="54"/>
    </row>
    <row r="4" spans="2:16" s="55" customFormat="1" ht="13.2" x14ac:dyDescent="0.25">
      <c r="B4" s="54"/>
      <c r="C4" s="54"/>
      <c r="D4" s="54"/>
      <c r="E4" s="54"/>
      <c r="F4" s="54"/>
      <c r="G4" s="54"/>
      <c r="H4" s="54"/>
      <c r="I4" s="54"/>
      <c r="J4" s="54"/>
      <c r="K4" s="54"/>
    </row>
    <row r="5" spans="2:16" s="53" customFormat="1" ht="30.75" customHeight="1" x14ac:dyDescent="0.3">
      <c r="B5" s="56" t="s">
        <v>87</v>
      </c>
      <c r="C5" s="56"/>
      <c r="D5" s="56"/>
      <c r="E5" s="56"/>
      <c r="F5" s="56"/>
      <c r="G5" s="56"/>
      <c r="H5" s="56"/>
      <c r="I5" s="56"/>
      <c r="J5" s="56"/>
      <c r="K5" s="56"/>
      <c r="N5" s="57" t="s">
        <v>88</v>
      </c>
      <c r="O5" s="57"/>
      <c r="P5" s="57"/>
    </row>
    <row r="6" spans="2:16" ht="13.2" x14ac:dyDescent="0.25">
      <c r="B6" s="58"/>
      <c r="C6" s="58"/>
      <c r="D6" s="58"/>
      <c r="E6" s="58"/>
      <c r="F6" s="58"/>
      <c r="G6" s="58"/>
      <c r="H6" s="58"/>
      <c r="I6" s="58"/>
      <c r="J6" s="58"/>
      <c r="K6" s="58"/>
    </row>
    <row r="7" spans="2:16" ht="13.2" x14ac:dyDescent="0.25">
      <c r="C7" s="55" t="s">
        <v>89</v>
      </c>
      <c r="D7" s="55"/>
      <c r="E7" s="55"/>
      <c r="F7" s="55"/>
      <c r="G7" s="55"/>
      <c r="H7" s="55"/>
      <c r="I7" s="55"/>
      <c r="J7" s="55"/>
      <c r="K7" s="55"/>
    </row>
    <row r="8" spans="2:16" ht="48" customHeight="1" x14ac:dyDescent="0.2">
      <c r="B8" s="60" t="s">
        <v>90</v>
      </c>
      <c r="C8" s="61" t="s">
        <v>91</v>
      </c>
      <c r="D8" s="61" t="s">
        <v>92</v>
      </c>
      <c r="E8" s="61" t="s">
        <v>93</v>
      </c>
      <c r="F8" s="61" t="s">
        <v>94</v>
      </c>
      <c r="G8" s="61" t="s">
        <v>95</v>
      </c>
      <c r="H8" s="62" t="s">
        <v>96</v>
      </c>
      <c r="I8" s="62" t="s">
        <v>97</v>
      </c>
      <c r="J8" s="63" t="s">
        <v>98</v>
      </c>
      <c r="K8" s="64" t="s">
        <v>99</v>
      </c>
      <c r="N8" s="65" t="s">
        <v>100</v>
      </c>
      <c r="O8" s="66"/>
      <c r="P8" s="67"/>
    </row>
    <row r="9" spans="2:16" ht="30.6" x14ac:dyDescent="0.2">
      <c r="N9" s="68" t="s">
        <v>101</v>
      </c>
      <c r="O9" s="68" t="s">
        <v>101</v>
      </c>
      <c r="P9" s="68" t="s">
        <v>102</v>
      </c>
    </row>
    <row r="10" spans="2:16" x14ac:dyDescent="0.2">
      <c r="B10" s="69">
        <v>2000</v>
      </c>
      <c r="C10" s="70">
        <v>539.34099399999991</v>
      </c>
      <c r="D10" s="70">
        <v>96.611948999999996</v>
      </c>
      <c r="E10" s="70">
        <v>534.32867500000009</v>
      </c>
      <c r="F10" s="70">
        <v>152.94230299999998</v>
      </c>
      <c r="G10" s="70">
        <v>8.9609009999999998</v>
      </c>
      <c r="H10" s="70">
        <v>95.266649000000001</v>
      </c>
      <c r="I10" s="70">
        <v>16.171516</v>
      </c>
      <c r="J10" s="70">
        <v>0</v>
      </c>
      <c r="K10" s="70">
        <f t="shared" ref="K10:K32" si="0">SUM(C10:I10)</f>
        <v>1443.622987</v>
      </c>
      <c r="L10" s="71"/>
      <c r="M10" s="71"/>
      <c r="N10" s="72"/>
      <c r="O10" s="72"/>
      <c r="P10" s="72"/>
    </row>
    <row r="11" spans="2:16" ht="11.25" customHeight="1" x14ac:dyDescent="0.2">
      <c r="B11" s="69">
        <v>2001</v>
      </c>
      <c r="C11" s="70">
        <v>544.93020799999999</v>
      </c>
      <c r="D11" s="70">
        <v>99.239564999999999</v>
      </c>
      <c r="E11" s="70">
        <v>522.22858899999994</v>
      </c>
      <c r="F11" s="70">
        <v>168.549823</v>
      </c>
      <c r="G11" s="70">
        <v>9.0755990000000004</v>
      </c>
      <c r="H11" s="70">
        <v>91.148679999999999</v>
      </c>
      <c r="I11" s="70">
        <v>16.028648</v>
      </c>
      <c r="J11" s="70">
        <v>7.0447999999999997E-2</v>
      </c>
      <c r="K11" s="70">
        <f t="shared" si="0"/>
        <v>1451.201112</v>
      </c>
      <c r="L11" s="71"/>
      <c r="M11" s="71"/>
      <c r="N11" s="72"/>
      <c r="O11" s="72"/>
      <c r="P11" s="72"/>
    </row>
    <row r="12" spans="2:16" x14ac:dyDescent="0.2">
      <c r="B12" s="69">
        <v>2002</v>
      </c>
      <c r="C12" s="70">
        <v>551.13228599999991</v>
      </c>
      <c r="D12" s="70">
        <v>98.990759999999995</v>
      </c>
      <c r="E12" s="70">
        <v>544.99541199999999</v>
      </c>
      <c r="F12" s="70">
        <v>174.92880600000001</v>
      </c>
      <c r="G12" s="70">
        <v>9.1092680000000001</v>
      </c>
      <c r="H12" s="70">
        <v>94.122394</v>
      </c>
      <c r="I12" s="70">
        <v>20.111342</v>
      </c>
      <c r="J12" s="70">
        <v>7.3037999999999992E-2</v>
      </c>
      <c r="K12" s="70">
        <f t="shared" si="0"/>
        <v>1493.3902679999997</v>
      </c>
      <c r="L12" s="71"/>
      <c r="M12" s="71"/>
      <c r="N12" s="72"/>
      <c r="O12" s="72"/>
      <c r="P12" s="72"/>
    </row>
    <row r="13" spans="2:16" x14ac:dyDescent="0.2">
      <c r="B13" s="69">
        <v>2003</v>
      </c>
      <c r="C13" s="70">
        <v>595.38515300000006</v>
      </c>
      <c r="D13" s="70">
        <v>106.68516700000001</v>
      </c>
      <c r="E13" s="70">
        <v>574.46600600000011</v>
      </c>
      <c r="F13" s="70">
        <v>175.979409</v>
      </c>
      <c r="G13" s="70">
        <v>9.4829789999999985</v>
      </c>
      <c r="H13" s="70">
        <v>99.990001000000007</v>
      </c>
      <c r="I13" s="70">
        <v>18.129080999999999</v>
      </c>
      <c r="J13" s="70">
        <v>8.2913000000000001E-2</v>
      </c>
      <c r="K13" s="70">
        <f t="shared" si="0"/>
        <v>1580.117796</v>
      </c>
      <c r="L13" s="71"/>
      <c r="M13" s="71"/>
      <c r="N13" s="72"/>
      <c r="O13" s="72"/>
      <c r="P13" s="72"/>
    </row>
    <row r="14" spans="2:16" x14ac:dyDescent="0.2">
      <c r="B14" s="69">
        <v>2004</v>
      </c>
      <c r="C14" s="70">
        <v>663.89181099999996</v>
      </c>
      <c r="D14" s="70">
        <v>121.82075599999999</v>
      </c>
      <c r="E14" s="70">
        <v>657.3546849999999</v>
      </c>
      <c r="F14" s="70">
        <v>196.39655400000001</v>
      </c>
      <c r="G14" s="70">
        <v>10.485432999999999</v>
      </c>
      <c r="H14" s="70">
        <v>105.20431699999999</v>
      </c>
      <c r="I14" s="70">
        <v>17.908137</v>
      </c>
      <c r="J14" s="70">
        <v>9.1946E-2</v>
      </c>
      <c r="K14" s="70">
        <f t="shared" si="0"/>
        <v>1773.0616929999997</v>
      </c>
      <c r="L14" s="71"/>
      <c r="M14" s="71"/>
      <c r="N14" s="72"/>
      <c r="O14" s="72"/>
      <c r="P14" s="72"/>
    </row>
    <row r="15" spans="2:16" x14ac:dyDescent="0.2">
      <c r="B15" s="69">
        <v>2005</v>
      </c>
      <c r="C15" s="70">
        <v>674.25834899999995</v>
      </c>
      <c r="D15" s="70">
        <v>120.87057399999999</v>
      </c>
      <c r="E15" s="70">
        <v>676.89500200000009</v>
      </c>
      <c r="F15" s="70">
        <v>196.33115700000002</v>
      </c>
      <c r="G15" s="70">
        <v>11.214602999999999</v>
      </c>
      <c r="H15" s="70">
        <v>109.68543299999999</v>
      </c>
      <c r="I15" s="70">
        <v>17.122440999999998</v>
      </c>
      <c r="J15" s="70">
        <v>0.10039099999999999</v>
      </c>
      <c r="K15" s="70">
        <f t="shared" si="0"/>
        <v>1806.377559</v>
      </c>
      <c r="L15" s="71"/>
      <c r="M15" s="71"/>
      <c r="N15" s="72"/>
      <c r="O15" s="72"/>
      <c r="P15" s="72"/>
    </row>
    <row r="16" spans="2:16" x14ac:dyDescent="0.2">
      <c r="B16" s="69">
        <v>2006</v>
      </c>
      <c r="C16" s="70">
        <v>725.54860100000008</v>
      </c>
      <c r="D16" s="70">
        <v>124.452781</v>
      </c>
      <c r="E16" s="70">
        <v>707.26953400000014</v>
      </c>
      <c r="F16" s="70">
        <v>208.61957000000001</v>
      </c>
      <c r="G16" s="70">
        <v>11.742604</v>
      </c>
      <c r="H16" s="70">
        <v>125.67687400000001</v>
      </c>
      <c r="I16" s="70">
        <v>48.508521000000002</v>
      </c>
      <c r="J16" s="70">
        <v>0.10978399999999999</v>
      </c>
      <c r="K16" s="70">
        <f t="shared" si="0"/>
        <v>1951.8184850000002</v>
      </c>
      <c r="L16" s="71"/>
      <c r="M16" s="71"/>
      <c r="N16" s="72"/>
      <c r="O16" s="72"/>
      <c r="P16" s="72"/>
    </row>
    <row r="17" spans="2:16" x14ac:dyDescent="0.2">
      <c r="B17" s="69">
        <v>2007</v>
      </c>
      <c r="C17" s="70">
        <v>691.77271700000006</v>
      </c>
      <c r="D17" s="70">
        <v>123.242859</v>
      </c>
      <c r="E17" s="70">
        <v>747.89795300000003</v>
      </c>
      <c r="F17" s="70">
        <v>223.78249</v>
      </c>
      <c r="G17" s="70">
        <v>12.116044</v>
      </c>
      <c r="H17" s="70">
        <v>123.206861</v>
      </c>
      <c r="I17" s="70">
        <v>58.484987000000004</v>
      </c>
      <c r="J17" s="70">
        <v>0.121628</v>
      </c>
      <c r="K17" s="70">
        <f t="shared" si="0"/>
        <v>1980.503911</v>
      </c>
      <c r="L17" s="71"/>
      <c r="M17" s="71"/>
      <c r="N17" s="72"/>
      <c r="O17" s="72"/>
      <c r="P17" s="72"/>
    </row>
    <row r="18" spans="2:16" ht="11.25" customHeight="1" x14ac:dyDescent="0.2">
      <c r="B18" s="69">
        <v>2008</v>
      </c>
      <c r="C18" s="70">
        <v>712.38650500000006</v>
      </c>
      <c r="D18" s="70">
        <v>128.55270899999999</v>
      </c>
      <c r="E18" s="70">
        <v>754.52686199999994</v>
      </c>
      <c r="F18" s="70">
        <v>230.41459900000001</v>
      </c>
      <c r="G18" s="70">
        <v>12.335094</v>
      </c>
      <c r="H18" s="70">
        <v>120.12782199999999</v>
      </c>
      <c r="I18" s="70">
        <v>62.395659000000002</v>
      </c>
      <c r="J18" s="70">
        <v>0.126808</v>
      </c>
      <c r="K18" s="70">
        <f t="shared" si="0"/>
        <v>2020.7392499999999</v>
      </c>
      <c r="L18" s="71"/>
      <c r="M18" s="71"/>
      <c r="N18" s="72"/>
      <c r="O18" s="72"/>
      <c r="P18" s="72"/>
    </row>
    <row r="19" spans="2:16" x14ac:dyDescent="0.2">
      <c r="B19" s="69">
        <v>2009</v>
      </c>
      <c r="C19" s="70">
        <v>712.05321400000003</v>
      </c>
      <c r="D19" s="70">
        <v>125.498248</v>
      </c>
      <c r="E19" s="70">
        <v>730.82802599999991</v>
      </c>
      <c r="F19" s="70">
        <v>231.73663499999998</v>
      </c>
      <c r="G19" s="70">
        <v>12.335370999999999</v>
      </c>
      <c r="H19" s="70">
        <v>117.25937699999999</v>
      </c>
      <c r="I19" s="70">
        <v>59.094489000000003</v>
      </c>
      <c r="J19" s="70">
        <v>0.150561</v>
      </c>
      <c r="K19" s="70">
        <f t="shared" si="0"/>
        <v>1988.8053600000001</v>
      </c>
      <c r="L19" s="71"/>
      <c r="M19" s="71"/>
      <c r="N19" s="72"/>
      <c r="O19" s="72"/>
      <c r="P19" s="72"/>
    </row>
    <row r="20" spans="2:16" x14ac:dyDescent="0.2">
      <c r="B20" s="69">
        <v>2010</v>
      </c>
      <c r="C20" s="70">
        <v>675.87613599999997</v>
      </c>
      <c r="D20" s="70">
        <v>121.26730799999999</v>
      </c>
      <c r="E20" s="70">
        <v>724.48860000000002</v>
      </c>
      <c r="F20" s="70">
        <v>216.10973799999999</v>
      </c>
      <c r="G20" s="70">
        <v>12.245754999999999</v>
      </c>
      <c r="H20" s="70">
        <v>110.87071499999999</v>
      </c>
      <c r="I20" s="70">
        <v>54.399096</v>
      </c>
      <c r="J20" s="70">
        <v>0.15279100000000001</v>
      </c>
      <c r="K20" s="70">
        <f t="shared" si="0"/>
        <v>1915.2573480000001</v>
      </c>
      <c r="L20" s="71"/>
      <c r="M20" s="71"/>
      <c r="N20" s="72"/>
      <c r="O20" s="72"/>
      <c r="P20" s="72"/>
    </row>
    <row r="21" spans="2:16" x14ac:dyDescent="0.2">
      <c r="B21" s="69">
        <v>2011</v>
      </c>
      <c r="C21" s="70">
        <v>693.65928799999995</v>
      </c>
      <c r="D21" s="70">
        <v>124.81975299999999</v>
      </c>
      <c r="E21" s="70">
        <v>729.23918100000003</v>
      </c>
      <c r="F21" s="70">
        <v>220.43856199999999</v>
      </c>
      <c r="G21" s="70">
        <v>12.149488</v>
      </c>
      <c r="H21" s="70">
        <v>114.07986499999998</v>
      </c>
      <c r="I21" s="70">
        <v>49.137402000000002</v>
      </c>
      <c r="J21" s="70">
        <v>0.15356600000000001</v>
      </c>
      <c r="K21" s="70">
        <f t="shared" si="0"/>
        <v>1943.523539</v>
      </c>
      <c r="L21" s="71"/>
      <c r="M21" s="71"/>
      <c r="N21" s="72"/>
      <c r="O21" s="72"/>
      <c r="P21" s="72"/>
    </row>
    <row r="22" spans="2:16" x14ac:dyDescent="0.2">
      <c r="B22" s="69">
        <v>2012</v>
      </c>
      <c r="C22" s="70">
        <v>713.91545699999995</v>
      </c>
      <c r="D22" s="70">
        <v>126.60777499999999</v>
      </c>
      <c r="E22" s="70">
        <v>738.6934</v>
      </c>
      <c r="F22" s="70">
        <v>249.34951900000002</v>
      </c>
      <c r="G22" s="70">
        <v>11.891044999999998</v>
      </c>
      <c r="H22" s="70">
        <v>115.919025</v>
      </c>
      <c r="I22" s="70">
        <v>66.845584000000002</v>
      </c>
      <c r="J22" s="70">
        <v>0.154553</v>
      </c>
      <c r="K22" s="70">
        <f t="shared" si="0"/>
        <v>2023.2218049999999</v>
      </c>
      <c r="L22" s="71"/>
      <c r="M22" s="71"/>
      <c r="N22" s="72"/>
      <c r="O22" s="72"/>
      <c r="P22" s="72"/>
    </row>
    <row r="23" spans="2:16" x14ac:dyDescent="0.2">
      <c r="B23" s="69">
        <v>2013</v>
      </c>
      <c r="C23" s="70">
        <v>716.31561499999998</v>
      </c>
      <c r="D23" s="70">
        <v>128.15410299999999</v>
      </c>
      <c r="E23" s="70">
        <v>747.74512899999991</v>
      </c>
      <c r="F23" s="70">
        <v>261.29250200000001</v>
      </c>
      <c r="G23" s="70">
        <v>10.219329</v>
      </c>
      <c r="H23" s="70">
        <v>121.65116200000001</v>
      </c>
      <c r="I23" s="70">
        <v>68.234544999999997</v>
      </c>
      <c r="J23" s="70">
        <v>0.15360799999999999</v>
      </c>
      <c r="K23" s="70">
        <f t="shared" si="0"/>
        <v>2053.6123849999999</v>
      </c>
      <c r="L23" s="71"/>
      <c r="M23" s="71"/>
      <c r="N23" s="72"/>
      <c r="O23" s="72"/>
      <c r="P23" s="72"/>
    </row>
    <row r="24" spans="2:16" x14ac:dyDescent="0.2">
      <c r="B24" s="69">
        <v>2014</v>
      </c>
      <c r="C24" s="73">
        <v>722.83693260645566</v>
      </c>
      <c r="D24" s="73">
        <v>129.74944628917567</v>
      </c>
      <c r="E24" s="73">
        <v>758.88798528704945</v>
      </c>
      <c r="F24" s="73">
        <v>255.61693539437559</v>
      </c>
      <c r="G24" s="73">
        <v>10.443363319414146</v>
      </c>
      <c r="H24" s="73">
        <v>123.08842771193277</v>
      </c>
      <c r="I24" s="73">
        <v>63.892240779197017</v>
      </c>
      <c r="J24" s="73">
        <v>0.15389753058970296</v>
      </c>
      <c r="K24" s="74">
        <f t="shared" si="0"/>
        <v>2064.5153313876003</v>
      </c>
      <c r="N24" s="69"/>
      <c r="O24" s="69"/>
      <c r="P24" s="69"/>
    </row>
    <row r="25" spans="2:16" x14ac:dyDescent="0.2">
      <c r="B25" s="69">
        <v>2015</v>
      </c>
      <c r="C25" s="73">
        <v>730.98832992642667</v>
      </c>
      <c r="D25" s="73">
        <v>129.95491579998989</v>
      </c>
      <c r="E25" s="73">
        <v>792.41851170152461</v>
      </c>
      <c r="F25" s="73">
        <v>257.44938754725786</v>
      </c>
      <c r="G25" s="73">
        <v>10.581417528959713</v>
      </c>
      <c r="H25" s="73">
        <v>124.85875435199098</v>
      </c>
      <c r="I25" s="73">
        <v>63.892240779197017</v>
      </c>
      <c r="J25" s="73">
        <v>0.15389753058970296</v>
      </c>
      <c r="K25" s="74">
        <f t="shared" si="0"/>
        <v>2110.1435576353465</v>
      </c>
      <c r="N25" s="69"/>
      <c r="O25" s="69"/>
      <c r="P25" s="69"/>
    </row>
    <row r="26" spans="2:16" x14ac:dyDescent="0.2">
      <c r="B26" s="69">
        <v>2016</v>
      </c>
      <c r="C26" s="73">
        <v>743.118735976116</v>
      </c>
      <c r="D26" s="73">
        <v>131.0678904893999</v>
      </c>
      <c r="E26" s="73">
        <v>829.73107054406285</v>
      </c>
      <c r="F26" s="73">
        <v>260.65354553679384</v>
      </c>
      <c r="G26" s="73">
        <v>10.72330123347882</v>
      </c>
      <c r="H26" s="73">
        <v>126.63630903069784</v>
      </c>
      <c r="I26" s="73">
        <v>63.892240779197017</v>
      </c>
      <c r="J26" s="73">
        <v>0.15389753058970296</v>
      </c>
      <c r="K26" s="74">
        <f t="shared" si="0"/>
        <v>2165.8230935897463</v>
      </c>
      <c r="N26" s="69"/>
      <c r="O26" s="69"/>
      <c r="P26" s="69"/>
    </row>
    <row r="27" spans="2:16" x14ac:dyDescent="0.2">
      <c r="B27" s="69">
        <v>2017</v>
      </c>
      <c r="C27" s="73">
        <v>755.33279266604484</v>
      </c>
      <c r="D27" s="73">
        <v>131.95205462839513</v>
      </c>
      <c r="E27" s="73">
        <v>841.59381614516451</v>
      </c>
      <c r="F27" s="73">
        <v>263.86289153639802</v>
      </c>
      <c r="G27" s="73">
        <v>10.869333557552586</v>
      </c>
      <c r="H27" s="73">
        <v>128.42233374458479</v>
      </c>
      <c r="I27" s="73">
        <v>63.892240779197017</v>
      </c>
      <c r="J27" s="73">
        <v>0.15389753058970296</v>
      </c>
      <c r="K27" s="74">
        <f t="shared" si="0"/>
        <v>2195.9254630573369</v>
      </c>
      <c r="N27" s="69"/>
      <c r="O27" s="69"/>
      <c r="P27" s="69"/>
    </row>
    <row r="28" spans="2:16" x14ac:dyDescent="0.2">
      <c r="B28" s="69">
        <v>2018</v>
      </c>
      <c r="C28" s="73">
        <v>767.64033908652925</v>
      </c>
      <c r="D28" s="73">
        <v>133.55293136989386</v>
      </c>
      <c r="E28" s="73">
        <v>853.81641592379356</v>
      </c>
      <c r="F28" s="73">
        <v>267.07632334057206</v>
      </c>
      <c r="G28" s="73">
        <v>11.020514501181022</v>
      </c>
      <c r="H28" s="73">
        <v>130.21596684335026</v>
      </c>
      <c r="I28" s="73">
        <v>63.892240779197017</v>
      </c>
      <c r="J28" s="73">
        <v>0.15389753058970296</v>
      </c>
      <c r="K28" s="74">
        <f t="shared" si="0"/>
        <v>2227.2147318445168</v>
      </c>
      <c r="N28" s="69"/>
      <c r="O28" s="69"/>
      <c r="P28" s="69"/>
    </row>
    <row r="29" spans="2:16" x14ac:dyDescent="0.2">
      <c r="B29" s="69">
        <v>2019</v>
      </c>
      <c r="C29" s="73">
        <v>780.01228549960194</v>
      </c>
      <c r="D29" s="73">
        <v>134.8344499956043</v>
      </c>
      <c r="E29" s="73">
        <v>866.25823497188856</v>
      </c>
      <c r="F29" s="73">
        <v>270.29165593872773</v>
      </c>
      <c r="G29" s="73">
        <v>11.175844064364119</v>
      </c>
      <c r="H29" s="73">
        <v>132.01597344921146</v>
      </c>
      <c r="I29" s="73">
        <v>63.892240779197017</v>
      </c>
      <c r="J29" s="73">
        <v>0.15389753058970296</v>
      </c>
      <c r="K29" s="74">
        <f t="shared" si="0"/>
        <v>2258.4806846985948</v>
      </c>
      <c r="N29" s="69"/>
      <c r="O29" s="69"/>
      <c r="P29" s="69"/>
    </row>
    <row r="30" spans="2:16" x14ac:dyDescent="0.2">
      <c r="B30" s="69">
        <v>2020</v>
      </c>
      <c r="C30" s="73">
        <v>792.41718480848215</v>
      </c>
      <c r="D30" s="73">
        <v>136.28585898845313</v>
      </c>
      <c r="E30" s="73">
        <v>878.96911197118561</v>
      </c>
      <c r="F30" s="73">
        <v>273.49436578917812</v>
      </c>
      <c r="G30" s="73">
        <v>11.334683997939624</v>
      </c>
      <c r="H30" s="73">
        <v>133.81850952821569</v>
      </c>
      <c r="I30" s="73">
        <v>63.892240779197017</v>
      </c>
      <c r="J30" s="73">
        <v>0.15389753058970296</v>
      </c>
      <c r="K30" s="74">
        <f t="shared" si="0"/>
        <v>2290.2119558626509</v>
      </c>
      <c r="N30" s="69"/>
      <c r="O30" s="69"/>
      <c r="P30" s="69"/>
    </row>
    <row r="31" spans="2:16" x14ac:dyDescent="0.2">
      <c r="B31" s="69">
        <v>2021</v>
      </c>
      <c r="C31" s="73">
        <v>804.89523755170922</v>
      </c>
      <c r="D31" s="73">
        <v>138.03802266084466</v>
      </c>
      <c r="E31" s="73">
        <v>891.87511110796549</v>
      </c>
      <c r="F31" s="73">
        <v>276.69795234583671</v>
      </c>
      <c r="G31" s="73">
        <v>11.497672551069794</v>
      </c>
      <c r="H31" s="73">
        <v>135.62794136379765</v>
      </c>
      <c r="I31" s="73">
        <v>63.892240779197017</v>
      </c>
      <c r="J31" s="73">
        <v>0.15389753058970296</v>
      </c>
      <c r="K31" s="74">
        <f t="shared" si="0"/>
        <v>2322.5241783604206</v>
      </c>
      <c r="N31" s="69"/>
      <c r="O31" s="69"/>
      <c r="P31" s="69"/>
    </row>
    <row r="32" spans="2:16" x14ac:dyDescent="0.2">
      <c r="B32" s="69">
        <v>2022</v>
      </c>
      <c r="C32" s="73">
        <v>817.37747665534687</v>
      </c>
      <c r="D32" s="73">
        <v>139.64613144571604</v>
      </c>
      <c r="E32" s="73">
        <v>905.05155198566467</v>
      </c>
      <c r="F32" s="73">
        <v>279.88992423109141</v>
      </c>
      <c r="G32" s="73">
        <v>11.664490599173501</v>
      </c>
      <c r="H32" s="73">
        <v>137.44012256816745</v>
      </c>
      <c r="I32" s="73">
        <v>63.892240779197017</v>
      </c>
      <c r="J32" s="73">
        <v>0.15389753058970296</v>
      </c>
      <c r="K32" s="74">
        <f t="shared" si="0"/>
        <v>2354.9619382643568</v>
      </c>
      <c r="N32" s="69"/>
      <c r="O32" s="69"/>
      <c r="P32" s="69"/>
    </row>
    <row r="33" spans="2:16" x14ac:dyDescent="0.2">
      <c r="B33" s="69">
        <v>2023</v>
      </c>
      <c r="C33" s="73">
        <v>829.88322042552579</v>
      </c>
      <c r="D33" s="73">
        <v>141.1581665795355</v>
      </c>
      <c r="E33" s="73">
        <v>918.56233653530626</v>
      </c>
      <c r="F33" s="73">
        <v>283.05853361515085</v>
      </c>
      <c r="G33" s="73">
        <v>11.834819017669615</v>
      </c>
      <c r="H33" s="73">
        <v>139.25312190407632</v>
      </c>
      <c r="I33" s="73">
        <v>63.892240779197017</v>
      </c>
      <c r="J33" s="73">
        <v>0.15389753058970296</v>
      </c>
      <c r="K33" s="74">
        <f>SUM(C33:I33)</f>
        <v>2387.6424388564615</v>
      </c>
      <c r="N33" s="69"/>
      <c r="O33" s="69"/>
      <c r="P33" s="69"/>
    </row>
    <row r="34" spans="2:16" x14ac:dyDescent="0.2">
      <c r="B34" s="69">
        <v>2024</v>
      </c>
      <c r="C34" s="73">
        <v>842.46168400766351</v>
      </c>
      <c r="D34" s="73">
        <v>142.64902478440897</v>
      </c>
      <c r="E34" s="73">
        <v>932.37344642368907</v>
      </c>
      <c r="F34" s="73">
        <v>286.22306035941835</v>
      </c>
      <c r="G34" s="73">
        <v>12.009296055720394</v>
      </c>
      <c r="H34" s="73">
        <v>141.07109501808679</v>
      </c>
      <c r="I34" s="73">
        <v>63.892240779197017</v>
      </c>
      <c r="J34" s="73">
        <v>0.15389753058970296</v>
      </c>
      <c r="K34" s="74">
        <f>SUM(C34:I34)</f>
        <v>2420.6798474281841</v>
      </c>
      <c r="N34" s="69"/>
      <c r="O34" s="69"/>
      <c r="P34" s="69"/>
    </row>
    <row r="35" spans="2:16" s="75" customFormat="1" x14ac:dyDescent="0.2">
      <c r="B35" s="69">
        <v>2025</v>
      </c>
      <c r="C35" s="73">
        <v>854.96415494840312</v>
      </c>
      <c r="D35" s="73">
        <v>144.56639570151447</v>
      </c>
      <c r="E35" s="73">
        <v>946.3210494592812</v>
      </c>
      <c r="F35" s="73">
        <v>289.35314007999358</v>
      </c>
      <c r="G35" s="73">
        <v>12.187645215001325</v>
      </c>
      <c r="H35" s="73">
        <v>142.88644095017273</v>
      </c>
      <c r="I35" s="73">
        <v>63.892240779197017</v>
      </c>
      <c r="J35" s="73">
        <v>0.15389753058970296</v>
      </c>
      <c r="K35" s="74">
        <f>SUM(C35:I35)</f>
        <v>2454.1710671335632</v>
      </c>
      <c r="L35" s="59"/>
      <c r="M35" s="59"/>
      <c r="N35" s="69"/>
      <c r="O35" s="69"/>
      <c r="P35" s="69"/>
    </row>
    <row r="36" spans="2:16" x14ac:dyDescent="0.2">
      <c r="B36" s="69">
        <v>2026</v>
      </c>
      <c r="C36" s="73">
        <v>867.51957543323579</v>
      </c>
      <c r="D36" s="73">
        <v>146.63094246376801</v>
      </c>
      <c r="E36" s="73">
        <v>960.46141149576329</v>
      </c>
      <c r="F36" s="73">
        <v>292.47259092862839</v>
      </c>
      <c r="G36" s="73">
        <v>12.37014299383692</v>
      </c>
      <c r="H36" s="73">
        <v>144.70432584506938</v>
      </c>
      <c r="I36" s="73">
        <v>63.892240779197017</v>
      </c>
      <c r="J36" s="73">
        <v>0.15389753058970296</v>
      </c>
      <c r="K36" s="74">
        <f>SUM(C36:I36)</f>
        <v>2488.0512299394986</v>
      </c>
      <c r="N36" s="69"/>
      <c r="O36" s="69"/>
      <c r="P36" s="69"/>
    </row>
  </sheetData>
  <mergeCells count="7">
    <mergeCell ref="N8:P8"/>
    <mergeCell ref="B1:P1"/>
    <mergeCell ref="B2:P2"/>
    <mergeCell ref="B3:K3"/>
    <mergeCell ref="B4:K4"/>
    <mergeCell ref="B5:K5"/>
    <mergeCell ref="N5:P5"/>
  </mergeCells>
  <printOptions gridLinesSet="0"/>
  <pageMargins left="0.75" right="0.75" top="1" bottom="1" header="0.5" footer="0.5"/>
  <pageSetup scale="83"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Turlock Irrigation District</Received_x0020_From>
    <Docket_x0020_Number xmlns="8eef3743-c7b3-4cbe-8837-b6e805be353c">15-IEPR-03</Docket_x0020_Number>
    <TaxCatchAll xmlns="8eef3743-c7b3-4cbe-8837-b6e805be353c">
      <Value>18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 Agency</TermName>
          <TermId xmlns="http://schemas.microsoft.com/office/infopath/2007/PartnerControls">5e9efa52-72c2-4b4c-ad77-d864509888ed</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Z5JXHV6S7NA6-3-71283</_dlc_DocId>
    <_dlc_DocIdUrl xmlns="8eef3743-c7b3-4cbe-8837-b6e805be353c">
      <Url>http://efilingspinternal/_layouts/DocIdRedir.aspx?ID=Z5JXHV6S7NA6-3-71283</Url>
      <Description>Z5JXHV6S7NA6-3-71283</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4CDDE5-46C5-410D-B76D-894D0A837E26}"/>
</file>

<file path=customXml/itemProps2.xml><?xml version="1.0" encoding="utf-8"?>
<ds:datastoreItem xmlns:ds="http://schemas.openxmlformats.org/officeDocument/2006/customXml" ds:itemID="{4BD96C30-3F3A-43F1-B039-F691C15ED808}"/>
</file>

<file path=customXml/itemProps3.xml><?xml version="1.0" encoding="utf-8"?>
<ds:datastoreItem xmlns:ds="http://schemas.openxmlformats.org/officeDocument/2006/customXml" ds:itemID="{C5EF6AE6-F82F-43C4-A12B-9BCE7E87768E}"/>
</file>

<file path=customXml/itemProps4.xml><?xml version="1.0" encoding="utf-8"?>
<ds:datastoreItem xmlns:ds="http://schemas.openxmlformats.org/officeDocument/2006/customXml" ds:itemID="{4172571D-4453-43B2-8470-912017E4F1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cover</vt:lpstr>
      <vt:lpstr>FormList&amp;FilerInfo</vt:lpstr>
      <vt:lpstr>Form 1.1a</vt:lpstr>
      <vt:lpstr>CoName</vt:lpstr>
      <vt:lpstr>filedate</vt:lpstr>
      <vt:lpstr>cover!Print_Area</vt:lpstr>
      <vt:lpstr>'Form 1.1a'!Print_Area</vt:lpstr>
      <vt:lpstr>'FormList&amp;FilerInfo'!Print_Area</vt:lpstr>
    </vt:vector>
  </TitlesOfParts>
  <Company>Turlock Irrigation District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Turlock Irrigation District Demand Forecast 1.1a</dc:title>
  <dc:creator>Cory R. Sobotta</dc:creator>
  <cp:lastModifiedBy>Cory R. Sobotta</cp:lastModifiedBy>
  <dcterms:created xsi:type="dcterms:W3CDTF">2015-02-18T17:36:25Z</dcterms:created>
  <dcterms:modified xsi:type="dcterms:W3CDTF">2015-02-18T17:38:56Z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185abc06-4498-4f43-9c4b-8bc9d2ac38cd</vt:lpwstr>
  </property>
  <property fmtid="{D5CDD505-2E9C-101B-9397-08002B2CF9AE}" pid="4" name="Subject_x0020_Areas">
    <vt:lpwstr/>
  </property>
  <property fmtid="{D5CDD505-2E9C-101B-9397-08002B2CF9AE}" pid="5" name="_CopySource">
    <vt:lpwstr>http://efilingspinternal/PendingDocuments/15-IEPR-03/20150218T102452_Turlock_Irrigation_District_Demand_Forecast_11a.xlsx</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18;#Public Agency|5e9efa52-72c2-4b4c-ad77-d864509888ed</vt:lpwstr>
  </property>
  <property fmtid="{D5CDD505-2E9C-101B-9397-08002B2CF9AE}" pid="9" name="Order">
    <vt:r8>410100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