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pge.sharepoint.com/sites/IEPRFormsGasDemand/Shared Documents/2025 Gas Demand Forms/Excel Files Submitted as PDFs - May Need Resubmitted/"/>
    </mc:Choice>
  </mc:AlternateContent>
  <xr:revisionPtr revIDLastSave="1630" documentId="8_{1E58A0FD-1455-42CC-A05F-FCA50B82491D}" xr6:coauthVersionLast="47" xr6:coauthVersionMax="47" xr10:uidLastSave="{059CC7CF-3CB6-41CF-A8C6-528E8BC390F4}"/>
  <bookViews>
    <workbookView minimized="1" xWindow="1560" yWindow="885" windowWidth="23670" windowHeight="14625" tabRatio="574" activeTab="1" xr2:uid="{00000000-000D-0000-FFFF-FFFF00000000}"/>
  </bookViews>
  <sheets>
    <sheet name="Admin Info" sheetId="1" r:id="rId1"/>
    <sheet name="Cover" sheetId="36" r:id="rId2"/>
    <sheet name="Form 1.1" sheetId="29" r:id="rId3"/>
    <sheet name="Form 1.2" sheetId="30" r:id="rId4"/>
    <sheet name="Form 1.3" sheetId="35" r:id="rId5"/>
    <sheet name="Form 1.4" sheetId="37" r:id="rId6"/>
    <sheet name="Form 1.5" sheetId="42" r:id="rId7"/>
    <sheet name="Form 1.6" sheetId="19" r:id="rId8"/>
    <sheet name="Form 1.7" sheetId="20" r:id="rId9"/>
    <sheet name="Form 1.8" sheetId="21" r:id="rId10"/>
    <sheet name="Form 1.9" sheetId="22" r:id="rId11"/>
    <sheet name="Form 1.10" sheetId="23" r:id="rId12"/>
    <sheet name="Form 1.11" sheetId="24" r:id="rId13"/>
    <sheet name="Form 1.12" sheetId="25" r:id="rId14"/>
    <sheet name="Form 2.1" sheetId="26" r:id="rId15"/>
    <sheet name="Form 2.2" sheetId="38" r:id="rId16"/>
    <sheet name="Form 2.3" sheetId="39" r:id="rId17"/>
    <sheet name="Form 2.4" sheetId="40" r:id="rId18"/>
    <sheet name="Form 3.1" sheetId="44" r:id="rId19"/>
  </sheets>
  <calcPr calcId="191028" refMode="R1C1"/>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1" i="26" l="1"/>
  <c r="S191" i="26"/>
  <c r="R192" i="26"/>
  <c r="R212" i="26" s="1"/>
  <c r="R232" i="26" s="1"/>
  <c r="S192" i="26"/>
  <c r="S212" i="26" s="1"/>
  <c r="S232" i="26" s="1"/>
  <c r="R193" i="26"/>
  <c r="S193" i="26"/>
  <c r="S213" i="26" s="1"/>
  <c r="S233" i="26" s="1"/>
  <c r="S253" i="26" s="1"/>
  <c r="S273" i="26" s="1"/>
  <c r="S293" i="26" s="1"/>
  <c r="S313" i="26" s="1"/>
  <c r="S333" i="26" s="1"/>
  <c r="S353" i="26" s="1"/>
  <c r="S373" i="26" s="1"/>
  <c r="R194" i="26"/>
  <c r="R214" i="26" s="1"/>
  <c r="R234" i="26" s="1"/>
  <c r="R254" i="26" s="1"/>
  <c r="R274" i="26" s="1"/>
  <c r="R294" i="26" s="1"/>
  <c r="R314" i="26" s="1"/>
  <c r="R334" i="26" s="1"/>
  <c r="R354" i="26" s="1"/>
  <c r="R374" i="26" s="1"/>
  <c r="S194" i="26"/>
  <c r="S214" i="26" s="1"/>
  <c r="S234" i="26" s="1"/>
  <c r="S254" i="26" s="1"/>
  <c r="S274" i="26" s="1"/>
  <c r="S294" i="26" s="1"/>
  <c r="S314" i="26" s="1"/>
  <c r="S334" i="26" s="1"/>
  <c r="S354" i="26" s="1"/>
  <c r="S374" i="26" s="1"/>
  <c r="R195" i="26"/>
  <c r="S195" i="26"/>
  <c r="R196" i="26"/>
  <c r="R216" i="26" s="1"/>
  <c r="R236" i="26" s="1"/>
  <c r="R256" i="26" s="1"/>
  <c r="R276" i="26" s="1"/>
  <c r="R296" i="26" s="1"/>
  <c r="R316" i="26" s="1"/>
  <c r="R336" i="26" s="1"/>
  <c r="R356" i="26" s="1"/>
  <c r="R376" i="26" s="1"/>
  <c r="S196" i="26"/>
  <c r="S216" i="26" s="1"/>
  <c r="S236" i="26" s="1"/>
  <c r="S256" i="26" s="1"/>
  <c r="S276" i="26" s="1"/>
  <c r="S296" i="26" s="1"/>
  <c r="S316" i="26" s="1"/>
  <c r="S336" i="26" s="1"/>
  <c r="S356" i="26" s="1"/>
  <c r="S376" i="26" s="1"/>
  <c r="R197" i="26"/>
  <c r="R217" i="26" s="1"/>
  <c r="R237" i="26" s="1"/>
  <c r="R257" i="26" s="1"/>
  <c r="R277" i="26" s="1"/>
  <c r="R297" i="26" s="1"/>
  <c r="R317" i="26" s="1"/>
  <c r="R337" i="26" s="1"/>
  <c r="R357" i="26" s="1"/>
  <c r="R377" i="26" s="1"/>
  <c r="S197" i="26"/>
  <c r="R198" i="26"/>
  <c r="R218" i="26" s="1"/>
  <c r="R238" i="26" s="1"/>
  <c r="R258" i="26" s="1"/>
  <c r="R278" i="26" s="1"/>
  <c r="R298" i="26" s="1"/>
  <c r="R318" i="26" s="1"/>
  <c r="R338" i="26" s="1"/>
  <c r="R358" i="26" s="1"/>
  <c r="R378" i="26" s="1"/>
  <c r="S198" i="26"/>
  <c r="S218" i="26" s="1"/>
  <c r="S238" i="26" s="1"/>
  <c r="S258" i="26" s="1"/>
  <c r="S278" i="26" s="1"/>
  <c r="S298" i="26" s="1"/>
  <c r="S318" i="26" s="1"/>
  <c r="S338" i="26" s="1"/>
  <c r="S358" i="26" s="1"/>
  <c r="S378" i="26" s="1"/>
  <c r="R199" i="26"/>
  <c r="R219" i="26" s="1"/>
  <c r="S199" i="26"/>
  <c r="S219" i="26" s="1"/>
  <c r="S239" i="26" s="1"/>
  <c r="S259" i="26" s="1"/>
  <c r="S279" i="26" s="1"/>
  <c r="S299" i="26" s="1"/>
  <c r="S319" i="26" s="1"/>
  <c r="S339" i="26" s="1"/>
  <c r="S359" i="26" s="1"/>
  <c r="S379" i="26" s="1"/>
  <c r="R200" i="26"/>
  <c r="R220" i="26" s="1"/>
  <c r="R240" i="26" s="1"/>
  <c r="R260" i="26" s="1"/>
  <c r="R280" i="26" s="1"/>
  <c r="R300" i="26" s="1"/>
  <c r="S200" i="26"/>
  <c r="S220" i="26" s="1"/>
  <c r="S240" i="26" s="1"/>
  <c r="S260" i="26" s="1"/>
  <c r="S280" i="26" s="1"/>
  <c r="R201" i="26"/>
  <c r="R221" i="26" s="1"/>
  <c r="S201" i="26"/>
  <c r="R202" i="26"/>
  <c r="R222" i="26" s="1"/>
  <c r="R242" i="26" s="1"/>
  <c r="R262" i="26" s="1"/>
  <c r="R282" i="26" s="1"/>
  <c r="R302" i="26" s="1"/>
  <c r="R322" i="26" s="1"/>
  <c r="R342" i="26" s="1"/>
  <c r="R362" i="26" s="1"/>
  <c r="R382" i="26" s="1"/>
  <c r="S202" i="26"/>
  <c r="S222" i="26" s="1"/>
  <c r="S242" i="26" s="1"/>
  <c r="S262" i="26" s="1"/>
  <c r="S282" i="26" s="1"/>
  <c r="S302" i="26" s="1"/>
  <c r="S322" i="26" s="1"/>
  <c r="S342" i="26" s="1"/>
  <c r="S362" i="26" s="1"/>
  <c r="S382" i="26" s="1"/>
  <c r="R203" i="26"/>
  <c r="R223" i="26" s="1"/>
  <c r="S203" i="26"/>
  <c r="R204" i="26"/>
  <c r="R224" i="26" s="1"/>
  <c r="S204" i="26"/>
  <c r="S224" i="26" s="1"/>
  <c r="R205" i="26"/>
  <c r="R225" i="26" s="1"/>
  <c r="S205" i="26"/>
  <c r="R206" i="26"/>
  <c r="R226" i="26" s="1"/>
  <c r="R246" i="26" s="1"/>
  <c r="R266" i="26" s="1"/>
  <c r="R286" i="26" s="1"/>
  <c r="R306" i="26" s="1"/>
  <c r="R326" i="26" s="1"/>
  <c r="R346" i="26" s="1"/>
  <c r="R366" i="26" s="1"/>
  <c r="R386" i="26" s="1"/>
  <c r="S206" i="26"/>
  <c r="S226" i="26" s="1"/>
  <c r="S246" i="26" s="1"/>
  <c r="S266" i="26" s="1"/>
  <c r="S286" i="26" s="1"/>
  <c r="S306" i="26" s="1"/>
  <c r="S326" i="26" s="1"/>
  <c r="S346" i="26" s="1"/>
  <c r="S366" i="26" s="1"/>
  <c r="S386" i="26" s="1"/>
  <c r="R207" i="26"/>
  <c r="R227" i="26" s="1"/>
  <c r="S207" i="26"/>
  <c r="R208" i="26"/>
  <c r="S208" i="26"/>
  <c r="R209" i="26"/>
  <c r="R229" i="26" s="1"/>
  <c r="S209" i="26"/>
  <c r="R211" i="26"/>
  <c r="R231" i="26" s="1"/>
  <c r="R251" i="26" s="1"/>
  <c r="R271" i="26" s="1"/>
  <c r="R291" i="26" s="1"/>
  <c r="R311" i="26" s="1"/>
  <c r="R331" i="26" s="1"/>
  <c r="R351" i="26" s="1"/>
  <c r="R371" i="26" s="1"/>
  <c r="S211" i="26"/>
  <c r="S231" i="26" s="1"/>
  <c r="S251" i="26" s="1"/>
  <c r="S271" i="26" s="1"/>
  <c r="S291" i="26" s="1"/>
  <c r="S311" i="26" s="1"/>
  <c r="S331" i="26" s="1"/>
  <c r="S351" i="26" s="1"/>
  <c r="S371" i="26" s="1"/>
  <c r="R213" i="26"/>
  <c r="R215" i="26"/>
  <c r="R235" i="26" s="1"/>
  <c r="R255" i="26" s="1"/>
  <c r="R275" i="26" s="1"/>
  <c r="R295" i="26" s="1"/>
  <c r="R315" i="26" s="1"/>
  <c r="R335" i="26" s="1"/>
  <c r="R355" i="26" s="1"/>
  <c r="R375" i="26" s="1"/>
  <c r="S215" i="26"/>
  <c r="S235" i="26" s="1"/>
  <c r="S255" i="26" s="1"/>
  <c r="S275" i="26" s="1"/>
  <c r="S295" i="26" s="1"/>
  <c r="S315" i="26" s="1"/>
  <c r="S335" i="26" s="1"/>
  <c r="S355" i="26" s="1"/>
  <c r="S375" i="26" s="1"/>
  <c r="S217" i="26"/>
  <c r="S237" i="26" s="1"/>
  <c r="S257" i="26" s="1"/>
  <c r="S277" i="26" s="1"/>
  <c r="S297" i="26" s="1"/>
  <c r="S317" i="26" s="1"/>
  <c r="S337" i="26" s="1"/>
  <c r="S357" i="26" s="1"/>
  <c r="S377" i="26" s="1"/>
  <c r="S221" i="26"/>
  <c r="S241" i="26" s="1"/>
  <c r="S223" i="26"/>
  <c r="S243" i="26" s="1"/>
  <c r="S263" i="26" s="1"/>
  <c r="S283" i="26" s="1"/>
  <c r="S303" i="26" s="1"/>
  <c r="S323" i="26" s="1"/>
  <c r="S343" i="26" s="1"/>
  <c r="S363" i="26" s="1"/>
  <c r="S383" i="26" s="1"/>
  <c r="S225" i="26"/>
  <c r="S245" i="26" s="1"/>
  <c r="S265" i="26" s="1"/>
  <c r="S285" i="26" s="1"/>
  <c r="S305" i="26" s="1"/>
  <c r="S325" i="26" s="1"/>
  <c r="S345" i="26" s="1"/>
  <c r="S365" i="26" s="1"/>
  <c r="S385" i="26" s="1"/>
  <c r="S227" i="26"/>
  <c r="R228" i="26"/>
  <c r="R248" i="26" s="1"/>
  <c r="R268" i="26" s="1"/>
  <c r="R288" i="26" s="1"/>
  <c r="R308" i="26" s="1"/>
  <c r="R328" i="26" s="1"/>
  <c r="R348" i="26" s="1"/>
  <c r="R368" i="26" s="1"/>
  <c r="R388" i="26" s="1"/>
  <c r="S228" i="26"/>
  <c r="S248" i="26" s="1"/>
  <c r="S268" i="26" s="1"/>
  <c r="S229" i="26"/>
  <c r="S249" i="26" s="1"/>
  <c r="S269" i="26" s="1"/>
  <c r="S289" i="26" s="1"/>
  <c r="S309" i="26" s="1"/>
  <c r="S329" i="26" s="1"/>
  <c r="S349" i="26" s="1"/>
  <c r="S369" i="26" s="1"/>
  <c r="S389" i="26" s="1"/>
  <c r="R233" i="26"/>
  <c r="R253" i="26" s="1"/>
  <c r="R239" i="26"/>
  <c r="R259" i="26" s="1"/>
  <c r="R279" i="26" s="1"/>
  <c r="R299" i="26" s="1"/>
  <c r="R319" i="26" s="1"/>
  <c r="R241" i="26"/>
  <c r="R261" i="26" s="1"/>
  <c r="R281" i="26" s="1"/>
  <c r="R301" i="26" s="1"/>
  <c r="R321" i="26" s="1"/>
  <c r="R341" i="26" s="1"/>
  <c r="R361" i="26" s="1"/>
  <c r="R381" i="26" s="1"/>
  <c r="R243" i="26"/>
  <c r="R244" i="26"/>
  <c r="R264" i="26" s="1"/>
  <c r="R284" i="26" s="1"/>
  <c r="R304" i="26" s="1"/>
  <c r="R324" i="26" s="1"/>
  <c r="R344" i="26" s="1"/>
  <c r="R364" i="26" s="1"/>
  <c r="R384" i="26" s="1"/>
  <c r="S244" i="26"/>
  <c r="S264" i="26" s="1"/>
  <c r="S284" i="26" s="1"/>
  <c r="S304" i="26" s="1"/>
  <c r="S324" i="26" s="1"/>
  <c r="S344" i="26" s="1"/>
  <c r="S364" i="26" s="1"/>
  <c r="S384" i="26" s="1"/>
  <c r="R245" i="26"/>
  <c r="R265" i="26" s="1"/>
  <c r="R285" i="26" s="1"/>
  <c r="R305" i="26" s="1"/>
  <c r="R325" i="26" s="1"/>
  <c r="R345" i="26" s="1"/>
  <c r="R365" i="26" s="1"/>
  <c r="R385" i="26" s="1"/>
  <c r="R247" i="26"/>
  <c r="R267" i="26" s="1"/>
  <c r="R287" i="26" s="1"/>
  <c r="R307" i="26" s="1"/>
  <c r="R327" i="26" s="1"/>
  <c r="R347" i="26" s="1"/>
  <c r="R367" i="26" s="1"/>
  <c r="R387" i="26" s="1"/>
  <c r="S247" i="26"/>
  <c r="S267" i="26" s="1"/>
  <c r="S287" i="26" s="1"/>
  <c r="S307" i="26" s="1"/>
  <c r="S327" i="26" s="1"/>
  <c r="S347" i="26" s="1"/>
  <c r="S367" i="26" s="1"/>
  <c r="S387" i="26" s="1"/>
  <c r="R249" i="26"/>
  <c r="R269" i="26" s="1"/>
  <c r="R289" i="26" s="1"/>
  <c r="R309" i="26" s="1"/>
  <c r="R329" i="26" s="1"/>
  <c r="R349" i="26" s="1"/>
  <c r="R369" i="26" s="1"/>
  <c r="R389" i="26" s="1"/>
  <c r="R252" i="26"/>
  <c r="R272" i="26" s="1"/>
  <c r="R292" i="26" s="1"/>
  <c r="S252" i="26"/>
  <c r="S272" i="26" s="1"/>
  <c r="S292" i="26" s="1"/>
  <c r="S312" i="26" s="1"/>
  <c r="S332" i="26" s="1"/>
  <c r="S352" i="26" s="1"/>
  <c r="S372" i="26" s="1"/>
  <c r="S261" i="26"/>
  <c r="S281" i="26" s="1"/>
  <c r="S301" i="26" s="1"/>
  <c r="S321" i="26" s="1"/>
  <c r="S341" i="26" s="1"/>
  <c r="S361" i="26" s="1"/>
  <c r="S381" i="26" s="1"/>
  <c r="R263" i="26"/>
  <c r="R273" i="26"/>
  <c r="R293" i="26" s="1"/>
  <c r="R313" i="26" s="1"/>
  <c r="R333" i="26" s="1"/>
  <c r="R353" i="26" s="1"/>
  <c r="R373" i="26" s="1"/>
  <c r="R283" i="26"/>
  <c r="R303" i="26" s="1"/>
  <c r="R323" i="26" s="1"/>
  <c r="R343" i="26" s="1"/>
  <c r="R363" i="26" s="1"/>
  <c r="R383" i="26" s="1"/>
  <c r="S288" i="26"/>
  <c r="S308" i="26" s="1"/>
  <c r="S328" i="26" s="1"/>
  <c r="S348" i="26" s="1"/>
  <c r="S368" i="26" s="1"/>
  <c r="S388" i="26" s="1"/>
  <c r="S300" i="26"/>
  <c r="S320" i="26" s="1"/>
  <c r="S340" i="26" s="1"/>
  <c r="S360" i="26" s="1"/>
  <c r="S380" i="26" s="1"/>
  <c r="R312" i="26"/>
  <c r="R332" i="26" s="1"/>
  <c r="R352" i="26" s="1"/>
  <c r="R372" i="26" s="1"/>
  <c r="R320" i="26"/>
  <c r="R340" i="26" s="1"/>
  <c r="R360" i="26" s="1"/>
  <c r="R380" i="26" s="1"/>
  <c r="R339" i="26"/>
  <c r="R359" i="26" s="1"/>
  <c r="R379" i="26" s="1"/>
  <c r="R190" i="26"/>
  <c r="R210" i="26" s="1"/>
  <c r="R230" i="26" s="1"/>
  <c r="R250" i="26" s="1"/>
  <c r="R270" i="26" s="1"/>
  <c r="R290" i="26" s="1"/>
  <c r="R310" i="26" s="1"/>
  <c r="R330" i="26" s="1"/>
  <c r="R350" i="26" s="1"/>
  <c r="R370" i="26" s="1"/>
  <c r="S190" i="26"/>
  <c r="S210" i="26" s="1"/>
  <c r="S230" i="26" s="1"/>
  <c r="S250" i="26" s="1"/>
  <c r="S270" i="26" s="1"/>
  <c r="S290" i="26" s="1"/>
  <c r="S310" i="26" s="1"/>
  <c r="S330" i="26" s="1"/>
  <c r="S350" i="26" s="1"/>
  <c r="S370" i="26" s="1"/>
  <c r="G386" i="26"/>
  <c r="E391" i="26"/>
  <c r="H366" i="26"/>
  <c r="E359" i="26"/>
  <c r="E352" i="26"/>
  <c r="F353" i="26"/>
  <c r="G353" i="26"/>
  <c r="F339" i="26"/>
  <c r="G339" i="26"/>
  <c r="G328" i="26"/>
  <c r="E334" i="26"/>
  <c r="E322" i="26"/>
  <c r="D321" i="26"/>
  <c r="G306" i="26"/>
  <c r="E311" i="26"/>
  <c r="E314" i="26"/>
  <c r="D310" i="26"/>
  <c r="E304" i="26"/>
  <c r="G293" i="26"/>
  <c r="E276" i="26"/>
  <c r="F266" i="26"/>
  <c r="G271" i="26"/>
  <c r="F257" i="26"/>
  <c r="F259" i="26"/>
  <c r="E240" i="26"/>
  <c r="G226" i="26"/>
  <c r="F229" i="26"/>
  <c r="G229" i="26"/>
  <c r="G230" i="26"/>
  <c r="G233" i="26"/>
  <c r="D231" i="26"/>
  <c r="D233" i="26"/>
  <c r="E223" i="26"/>
  <c r="H207" i="26"/>
  <c r="I207" i="26"/>
  <c r="I212" i="26"/>
  <c r="D215" i="26"/>
  <c r="D199" i="26"/>
  <c r="E199" i="26"/>
  <c r="E389" i="26" s="1"/>
  <c r="F199" i="26"/>
  <c r="G199" i="26"/>
  <c r="G389" i="26" s="1"/>
  <c r="H199" i="26"/>
  <c r="H395" i="26" s="1"/>
  <c r="I199" i="26"/>
  <c r="D189" i="26"/>
  <c r="E189" i="26"/>
  <c r="F189" i="26"/>
  <c r="F383" i="26" s="1"/>
  <c r="G189" i="26"/>
  <c r="G378" i="26" s="1"/>
  <c r="H189" i="26"/>
  <c r="H379" i="26" s="1"/>
  <c r="I189" i="26"/>
  <c r="I376" i="26" s="1"/>
  <c r="D179" i="26"/>
  <c r="E179" i="26"/>
  <c r="F179" i="26"/>
  <c r="G179" i="26"/>
  <c r="G366" i="26" s="1"/>
  <c r="H179" i="26"/>
  <c r="H369" i="26" s="1"/>
  <c r="I179" i="26"/>
  <c r="D169" i="26"/>
  <c r="D358" i="26" s="1"/>
  <c r="E169" i="26"/>
  <c r="E356" i="26" s="1"/>
  <c r="F169" i="26"/>
  <c r="G169" i="26"/>
  <c r="H169" i="26"/>
  <c r="H359" i="26" s="1"/>
  <c r="I169" i="26"/>
  <c r="I360" i="26" s="1"/>
  <c r="D159" i="26"/>
  <c r="D349" i="26" s="1"/>
  <c r="E159" i="26"/>
  <c r="E351" i="26" s="1"/>
  <c r="F159" i="26"/>
  <c r="F351" i="26" s="1"/>
  <c r="G159" i="26"/>
  <c r="G351" i="26" s="1"/>
  <c r="H159" i="26"/>
  <c r="H355" i="26" s="1"/>
  <c r="I159" i="26"/>
  <c r="I348" i="26" s="1"/>
  <c r="D149" i="26"/>
  <c r="E149" i="26"/>
  <c r="F149" i="26"/>
  <c r="F343" i="26" s="1"/>
  <c r="G149" i="26"/>
  <c r="G341" i="26" s="1"/>
  <c r="H149" i="26"/>
  <c r="H339" i="26" s="1"/>
  <c r="I149" i="26"/>
  <c r="I343" i="26" s="1"/>
  <c r="D139" i="26"/>
  <c r="E139" i="26"/>
  <c r="E326" i="26" s="1"/>
  <c r="F139" i="26"/>
  <c r="F329" i="26" s="1"/>
  <c r="G139" i="26"/>
  <c r="G329" i="26" s="1"/>
  <c r="H139" i="26"/>
  <c r="H326" i="26" s="1"/>
  <c r="I139" i="26"/>
  <c r="I335" i="26" s="1"/>
  <c r="D129" i="26"/>
  <c r="D317" i="26" s="1"/>
  <c r="E129" i="26"/>
  <c r="E319" i="26" s="1"/>
  <c r="F129" i="26"/>
  <c r="G129" i="26"/>
  <c r="G316" i="26" s="1"/>
  <c r="H129" i="26"/>
  <c r="H321" i="26" s="1"/>
  <c r="I129" i="26"/>
  <c r="I320" i="26" s="1"/>
  <c r="D119" i="26"/>
  <c r="D307" i="26" s="1"/>
  <c r="E119" i="26"/>
  <c r="E306" i="26" s="1"/>
  <c r="F119" i="26"/>
  <c r="F314" i="26" s="1"/>
  <c r="G119" i="26"/>
  <c r="G309" i="26" s="1"/>
  <c r="H119" i="26"/>
  <c r="I119" i="26"/>
  <c r="D109" i="26"/>
  <c r="D301" i="26" s="1"/>
  <c r="E109" i="26"/>
  <c r="E296" i="26" s="1"/>
  <c r="F109" i="26"/>
  <c r="F296" i="26" s="1"/>
  <c r="G109" i="26"/>
  <c r="G298" i="26" s="1"/>
  <c r="H109" i="26"/>
  <c r="H299" i="26" s="1"/>
  <c r="I109" i="26"/>
  <c r="D99" i="26"/>
  <c r="D288" i="26" s="1"/>
  <c r="E99" i="26"/>
  <c r="F99" i="26"/>
  <c r="G99" i="26"/>
  <c r="G294" i="26" s="1"/>
  <c r="H99" i="26"/>
  <c r="H293" i="26" s="1"/>
  <c r="I99" i="26"/>
  <c r="I295" i="26" s="1"/>
  <c r="D89" i="26"/>
  <c r="D278" i="26" s="1"/>
  <c r="E89" i="26"/>
  <c r="E282" i="26" s="1"/>
  <c r="F89" i="26"/>
  <c r="G89" i="26"/>
  <c r="H89" i="26"/>
  <c r="H283" i="26" s="1"/>
  <c r="I89" i="26"/>
  <c r="I280" i="26" s="1"/>
  <c r="D79" i="26"/>
  <c r="D269" i="26" s="1"/>
  <c r="E79" i="26"/>
  <c r="E269" i="26" s="1"/>
  <c r="F79" i="26"/>
  <c r="F269" i="26" s="1"/>
  <c r="G79" i="26"/>
  <c r="G268" i="26" s="1"/>
  <c r="H79" i="26"/>
  <c r="H271" i="26" s="1"/>
  <c r="I79" i="26"/>
  <c r="I275" i="26" s="1"/>
  <c r="D69" i="26"/>
  <c r="D259" i="26" s="1"/>
  <c r="E69" i="26"/>
  <c r="F69" i="26"/>
  <c r="F265" i="26" s="1"/>
  <c r="G69" i="26"/>
  <c r="G261" i="26" s="1"/>
  <c r="H69" i="26"/>
  <c r="H258" i="26" s="1"/>
  <c r="I69" i="26"/>
  <c r="I261" i="26" s="1"/>
  <c r="D59" i="26"/>
  <c r="E59" i="26"/>
  <c r="E246" i="26" s="1"/>
  <c r="F59" i="26"/>
  <c r="F251" i="26" s="1"/>
  <c r="G59" i="26"/>
  <c r="H59" i="26"/>
  <c r="H253" i="26" s="1"/>
  <c r="I59" i="26"/>
  <c r="I252" i="26" s="1"/>
  <c r="D49" i="26"/>
  <c r="D241" i="26" s="1"/>
  <c r="E49" i="26"/>
  <c r="E241" i="26" s="1"/>
  <c r="F49" i="26"/>
  <c r="G49" i="26"/>
  <c r="G236" i="26" s="1"/>
  <c r="H49" i="26"/>
  <c r="I49" i="26"/>
  <c r="I236" i="26" s="1"/>
  <c r="D39" i="26"/>
  <c r="D227" i="26" s="1"/>
  <c r="E39" i="26"/>
  <c r="E226" i="26" s="1"/>
  <c r="F39" i="26"/>
  <c r="F234" i="26" s="1"/>
  <c r="G39" i="26"/>
  <c r="G232" i="26" s="1"/>
  <c r="H39" i="26"/>
  <c r="I39" i="26"/>
  <c r="I233" i="26" s="1"/>
  <c r="D29" i="26"/>
  <c r="D224" i="26" s="1"/>
  <c r="E29" i="26"/>
  <c r="F29" i="26"/>
  <c r="F217" i="26" s="1"/>
  <c r="G29" i="26"/>
  <c r="G224" i="26" s="1"/>
  <c r="H29" i="26"/>
  <c r="H219" i="26" s="1"/>
  <c r="I29" i="26"/>
  <c r="I224" i="26" s="1"/>
  <c r="E19" i="26"/>
  <c r="E208" i="26" s="1"/>
  <c r="F19" i="26"/>
  <c r="F208" i="26" s="1"/>
  <c r="G19" i="26"/>
  <c r="G210" i="26" s="1"/>
  <c r="H19" i="26"/>
  <c r="I19" i="26"/>
  <c r="I209" i="26" s="1"/>
  <c r="D19" i="26"/>
  <c r="D211" i="26" s="1"/>
  <c r="F19" i="40"/>
  <c r="F18" i="40"/>
  <c r="P10" i="38"/>
  <c r="P20" i="38"/>
  <c r="P14" i="38"/>
  <c r="P16" i="38"/>
  <c r="P26" i="38"/>
  <c r="B131" i="44"/>
  <c r="C131" i="44"/>
  <c r="B132" i="44"/>
  <c r="C132" i="44"/>
  <c r="B133" i="44"/>
  <c r="C133" i="44"/>
  <c r="B134" i="44"/>
  <c r="C134" i="44"/>
  <c r="B135" i="44"/>
  <c r="C135" i="44"/>
  <c r="B136" i="44"/>
  <c r="C136" i="44"/>
  <c r="B137" i="44"/>
  <c r="C137" i="44"/>
  <c r="B138" i="44"/>
  <c r="C138" i="44"/>
  <c r="C150" i="44" s="1"/>
  <c r="C162" i="44" s="1"/>
  <c r="C174" i="44" s="1"/>
  <c r="C186" i="44" s="1"/>
  <c r="C198" i="44" s="1"/>
  <c r="B139" i="44"/>
  <c r="B151" i="44" s="1"/>
  <c r="B163" i="44" s="1"/>
  <c r="B175" i="44" s="1"/>
  <c r="B187" i="44" s="1"/>
  <c r="B199" i="44" s="1"/>
  <c r="C139" i="44"/>
  <c r="C151" i="44" s="1"/>
  <c r="C163" i="44" s="1"/>
  <c r="C175" i="44" s="1"/>
  <c r="C187" i="44" s="1"/>
  <c r="C199" i="44" s="1"/>
  <c r="B140" i="44"/>
  <c r="C140" i="44"/>
  <c r="B141" i="44"/>
  <c r="C141" i="44"/>
  <c r="B142" i="44"/>
  <c r="C142" i="44"/>
  <c r="C154" i="44" s="1"/>
  <c r="C166" i="44" s="1"/>
  <c r="C178" i="44" s="1"/>
  <c r="C190" i="44" s="1"/>
  <c r="C202" i="44" s="1"/>
  <c r="B143" i="44"/>
  <c r="C143" i="44"/>
  <c r="B144" i="44"/>
  <c r="C144" i="44"/>
  <c r="B145" i="44"/>
  <c r="C145" i="44"/>
  <c r="B146" i="44"/>
  <c r="C146" i="44"/>
  <c r="B147" i="44"/>
  <c r="C147" i="44"/>
  <c r="B148" i="44"/>
  <c r="C148" i="44"/>
  <c r="B149" i="44"/>
  <c r="C149" i="44"/>
  <c r="B150" i="44"/>
  <c r="B152" i="44"/>
  <c r="C152" i="44"/>
  <c r="B153" i="44"/>
  <c r="C153" i="44"/>
  <c r="B154" i="44"/>
  <c r="B155" i="44"/>
  <c r="C155" i="44"/>
  <c r="B156" i="44"/>
  <c r="C156" i="44"/>
  <c r="B157" i="44"/>
  <c r="C157" i="44"/>
  <c r="B158" i="44"/>
  <c r="C158" i="44"/>
  <c r="B159" i="44"/>
  <c r="C159" i="44"/>
  <c r="B160" i="44"/>
  <c r="C160" i="44"/>
  <c r="B161" i="44"/>
  <c r="C161" i="44"/>
  <c r="B162" i="44"/>
  <c r="B164" i="44"/>
  <c r="C164" i="44"/>
  <c r="B165" i="44"/>
  <c r="C165" i="44"/>
  <c r="B166" i="44"/>
  <c r="B167" i="44"/>
  <c r="C167" i="44"/>
  <c r="B168" i="44"/>
  <c r="C168" i="44"/>
  <c r="B169" i="44"/>
  <c r="C169" i="44"/>
  <c r="B170" i="44"/>
  <c r="C170" i="44"/>
  <c r="B171" i="44"/>
  <c r="C171" i="44"/>
  <c r="B172" i="44"/>
  <c r="C172" i="44"/>
  <c r="C184" i="44" s="1"/>
  <c r="C196" i="44" s="1"/>
  <c r="B173" i="44"/>
  <c r="C173" i="44"/>
  <c r="B174" i="44"/>
  <c r="B176" i="44"/>
  <c r="C176" i="44"/>
  <c r="B177" i="44"/>
  <c r="C177" i="44"/>
  <c r="B178" i="44"/>
  <c r="B179" i="44"/>
  <c r="C179" i="44"/>
  <c r="B180" i="44"/>
  <c r="C180" i="44"/>
  <c r="B181" i="44"/>
  <c r="C181" i="44"/>
  <c r="B182" i="44"/>
  <c r="C182" i="44"/>
  <c r="B183" i="44"/>
  <c r="C183" i="44"/>
  <c r="B184" i="44"/>
  <c r="B185" i="44"/>
  <c r="C185" i="44"/>
  <c r="B186" i="44"/>
  <c r="B188" i="44"/>
  <c r="C188" i="44"/>
  <c r="B189" i="44"/>
  <c r="C189" i="44"/>
  <c r="B190" i="44"/>
  <c r="B191" i="44"/>
  <c r="C191" i="44"/>
  <c r="B192" i="44"/>
  <c r="C192" i="44"/>
  <c r="B193" i="44"/>
  <c r="C193" i="44"/>
  <c r="B194" i="44"/>
  <c r="C194" i="44"/>
  <c r="B195" i="44"/>
  <c r="C195" i="44"/>
  <c r="B196" i="44"/>
  <c r="B197" i="44"/>
  <c r="C197" i="44"/>
  <c r="B198" i="44"/>
  <c r="B200" i="44"/>
  <c r="C200" i="44"/>
  <c r="B201" i="44"/>
  <c r="C201" i="44"/>
  <c r="B202" i="44"/>
  <c r="S53" i="42"/>
  <c r="S57" i="42"/>
  <c r="S33" i="42"/>
  <c r="U28" i="37"/>
  <c r="U34" i="37"/>
  <c r="U40" i="37"/>
  <c r="U64" i="37"/>
  <c r="U69" i="37"/>
  <c r="U70" i="37"/>
  <c r="U118" i="37"/>
  <c r="U124" i="37"/>
  <c r="U160" i="37"/>
  <c r="U166" i="37"/>
  <c r="U172" i="37"/>
  <c r="U208" i="37"/>
  <c r="U212" i="37"/>
  <c r="U213" i="37"/>
  <c r="U214" i="37"/>
  <c r="U219" i="37"/>
  <c r="U220" i="37"/>
  <c r="U244" i="37"/>
  <c r="U256" i="37"/>
  <c r="U292" i="37"/>
  <c r="U298" i="37"/>
  <c r="U300" i="37"/>
  <c r="U337" i="37"/>
  <c r="U339" i="37"/>
  <c r="U364" i="37"/>
  <c r="U399" i="37"/>
  <c r="U420" i="37"/>
  <c r="U423" i="37"/>
  <c r="U460" i="37"/>
  <c r="U532" i="37"/>
  <c r="U604" i="37"/>
  <c r="U609" i="37"/>
  <c r="U610" i="37"/>
  <c r="U622" i="37"/>
  <c r="U652" i="37"/>
  <c r="U676" i="37"/>
  <c r="U724" i="37"/>
  <c r="U136" i="37"/>
  <c r="U286" i="37"/>
  <c r="U358" i="37"/>
  <c r="U388" i="37"/>
  <c r="U418" i="37"/>
  <c r="U14" i="37"/>
  <c r="U26" i="37"/>
  <c r="U32" i="37"/>
  <c r="U38" i="37"/>
  <c r="U50" i="37"/>
  <c r="U62" i="37"/>
  <c r="U68" i="37"/>
  <c r="U74" i="37"/>
  <c r="U86" i="37"/>
  <c r="U98" i="37"/>
  <c r="U110" i="37"/>
  <c r="U122" i="37"/>
  <c r="U130" i="37"/>
  <c r="U134" i="37"/>
  <c r="U146" i="37"/>
  <c r="U158" i="37"/>
  <c r="U170" i="37"/>
  <c r="U176" i="37"/>
  <c r="U182" i="37"/>
  <c r="U194" i="37"/>
  <c r="U206" i="37"/>
  <c r="U218" i="37"/>
  <c r="U230" i="37"/>
  <c r="U242" i="37"/>
  <c r="U248" i="37"/>
  <c r="U254" i="37"/>
  <c r="U266" i="37"/>
  <c r="U278" i="37"/>
  <c r="U290" i="37"/>
  <c r="U302" i="37"/>
  <c r="U314" i="37"/>
  <c r="U326" i="37"/>
  <c r="U338" i="37"/>
  <c r="U346" i="37"/>
  <c r="U350" i="37"/>
  <c r="U362" i="37"/>
  <c r="U374" i="37"/>
  <c r="U386" i="37"/>
  <c r="U398" i="37"/>
  <c r="U406" i="37"/>
  <c r="U410" i="37"/>
  <c r="U422" i="37"/>
  <c r="U434" i="37"/>
  <c r="U446" i="37"/>
  <c r="U458" i="37"/>
  <c r="U470" i="37"/>
  <c r="U478" i="37"/>
  <c r="U482" i="37"/>
  <c r="U494" i="37"/>
  <c r="U506" i="37"/>
  <c r="U518" i="37"/>
  <c r="U530" i="37"/>
  <c r="U542" i="37"/>
  <c r="U550" i="37"/>
  <c r="U554" i="37"/>
  <c r="U566" i="37"/>
  <c r="U578" i="37"/>
  <c r="U590" i="37"/>
  <c r="U602" i="37"/>
  <c r="U614" i="37"/>
  <c r="U626" i="37"/>
  <c r="U638" i="37"/>
  <c r="U650" i="37"/>
  <c r="U662" i="37"/>
  <c r="U674" i="37"/>
  <c r="U686" i="37"/>
  <c r="U698" i="37"/>
  <c r="U710" i="37"/>
  <c r="U722" i="37"/>
  <c r="U734" i="37"/>
  <c r="U13" i="37"/>
  <c r="U15" i="37"/>
  <c r="U16" i="37"/>
  <c r="U21" i="37"/>
  <c r="U25" i="37"/>
  <c r="U27" i="37"/>
  <c r="U33" i="37"/>
  <c r="U37" i="37"/>
  <c r="U39" i="37"/>
  <c r="U49" i="37"/>
  <c r="U51" i="37"/>
  <c r="U52" i="37"/>
  <c r="U57" i="37"/>
  <c r="U60" i="37"/>
  <c r="U61" i="37"/>
  <c r="U63" i="37"/>
  <c r="U73" i="37"/>
  <c r="U75" i="37"/>
  <c r="U85" i="37"/>
  <c r="U87" i="37"/>
  <c r="U93" i="37"/>
  <c r="U97" i="37"/>
  <c r="U99" i="37"/>
  <c r="U105" i="37"/>
  <c r="U109" i="37"/>
  <c r="U111" i="37"/>
  <c r="U121" i="37"/>
  <c r="U123" i="37"/>
  <c r="U129" i="37"/>
  <c r="U133" i="37"/>
  <c r="U135" i="37"/>
  <c r="U141" i="37"/>
  <c r="U145" i="37"/>
  <c r="U147" i="37"/>
  <c r="U148" i="37"/>
  <c r="U157" i="37"/>
  <c r="U159" i="37"/>
  <c r="U165" i="37"/>
  <c r="U169" i="37"/>
  <c r="U171" i="37"/>
  <c r="U177" i="37"/>
  <c r="U181" i="37"/>
  <c r="U183" i="37"/>
  <c r="U184" i="37"/>
  <c r="U193" i="37"/>
  <c r="U195" i="37"/>
  <c r="U196" i="37"/>
  <c r="U201" i="37"/>
  <c r="U205" i="37"/>
  <c r="U207" i="37"/>
  <c r="U216" i="37"/>
  <c r="U217" i="37"/>
  <c r="U229" i="37"/>
  <c r="U231" i="37"/>
  <c r="U232" i="37"/>
  <c r="U237" i="37"/>
  <c r="U241" i="37"/>
  <c r="U243" i="37"/>
  <c r="U249" i="37"/>
  <c r="U250" i="37"/>
  <c r="U253" i="37"/>
  <c r="U255" i="37"/>
  <c r="U264" i="37"/>
  <c r="U265" i="37"/>
  <c r="U267" i="37"/>
  <c r="U268" i="37"/>
  <c r="U273" i="37"/>
  <c r="U276" i="37"/>
  <c r="U277" i="37"/>
  <c r="U279" i="37"/>
  <c r="U285" i="37"/>
  <c r="U289" i="37"/>
  <c r="U291" i="37"/>
  <c r="U301" i="37"/>
  <c r="U303" i="37"/>
  <c r="U313" i="37"/>
  <c r="U315" i="37"/>
  <c r="U316" i="37"/>
  <c r="U321" i="37"/>
  <c r="U325" i="37"/>
  <c r="U327" i="37"/>
  <c r="U336" i="37"/>
  <c r="U349" i="37"/>
  <c r="U351" i="37"/>
  <c r="U357" i="37"/>
  <c r="U360" i="37"/>
  <c r="U361" i="37"/>
  <c r="U363" i="37"/>
  <c r="U373" i="37"/>
  <c r="U375" i="37"/>
  <c r="U384" i="37"/>
  <c r="U385" i="37"/>
  <c r="U387" i="37"/>
  <c r="U393" i="37"/>
  <c r="U409" i="37"/>
  <c r="U411" i="37"/>
  <c r="U429" i="37"/>
  <c r="U435" i="37"/>
  <c r="U436" i="37"/>
  <c r="U444" i="37"/>
  <c r="U447" i="37"/>
  <c r="U459" i="37"/>
  <c r="U465" i="37"/>
  <c r="U466" i="37"/>
  <c r="U471" i="37"/>
  <c r="U480" i="37"/>
  <c r="U481" i="37"/>
  <c r="U483" i="37"/>
  <c r="U495" i="37"/>
  <c r="U501" i="37"/>
  <c r="U504" i="37"/>
  <c r="U507" i="37"/>
  <c r="U519" i="37"/>
  <c r="U528" i="37"/>
  <c r="U529" i="37"/>
  <c r="U531" i="37"/>
  <c r="U537" i="37"/>
  <c r="U538" i="37"/>
  <c r="U543" i="37"/>
  <c r="U553" i="37"/>
  <c r="U555" i="37"/>
  <c r="U564" i="37"/>
  <c r="U567" i="37"/>
  <c r="U573" i="37"/>
  <c r="U579" i="37"/>
  <c r="U580" i="37"/>
  <c r="U588" i="37"/>
  <c r="U591" i="37"/>
  <c r="U603" i="37"/>
  <c r="U615" i="37"/>
  <c r="U624" i="37"/>
  <c r="U627" i="37"/>
  <c r="U636" i="37"/>
  <c r="U639" i="37"/>
  <c r="U645" i="37"/>
  <c r="U648" i="37"/>
  <c r="U651" i="37"/>
  <c r="U663" i="37"/>
  <c r="U670" i="37"/>
  <c r="U672" i="37"/>
  <c r="U673" i="37"/>
  <c r="U675" i="37"/>
  <c r="U681" i="37"/>
  <c r="U687" i="37"/>
  <c r="U696" i="37"/>
  <c r="U697" i="37"/>
  <c r="U699" i="37"/>
  <c r="U708" i="37"/>
  <c r="U711" i="37"/>
  <c r="U717" i="37"/>
  <c r="U723" i="37"/>
  <c r="U730" i="37"/>
  <c r="U732" i="37"/>
  <c r="U735" i="37"/>
  <c r="T11" i="30"/>
  <c r="T12" i="30"/>
  <c r="T15" i="30"/>
  <c r="T23" i="30"/>
  <c r="T24" i="30"/>
  <c r="T27" i="30"/>
  <c r="T35" i="30"/>
  <c r="T36" i="30"/>
  <c r="T39" i="30"/>
  <c r="T47" i="30"/>
  <c r="T48" i="30"/>
  <c r="T51" i="30"/>
  <c r="T59" i="30"/>
  <c r="T60" i="30"/>
  <c r="T63" i="30"/>
  <c r="T71" i="30"/>
  <c r="T72" i="30"/>
  <c r="T75" i="30"/>
  <c r="T83" i="30"/>
  <c r="T84" i="30"/>
  <c r="T87" i="30"/>
  <c r="T95" i="30"/>
  <c r="T96" i="30"/>
  <c r="T99" i="30"/>
  <c r="T107" i="30"/>
  <c r="T108" i="30"/>
  <c r="T111" i="30"/>
  <c r="T119" i="30"/>
  <c r="T120" i="30"/>
  <c r="T123" i="30"/>
  <c r="T131" i="30"/>
  <c r="T132" i="30"/>
  <c r="T135" i="30"/>
  <c r="T143" i="30"/>
  <c r="T144" i="30"/>
  <c r="T147" i="30"/>
  <c r="T153" i="30"/>
  <c r="T155" i="30"/>
  <c r="T156" i="30"/>
  <c r="T159" i="30"/>
  <c r="T167" i="30"/>
  <c r="T168" i="30"/>
  <c r="T171" i="30"/>
  <c r="T179" i="30"/>
  <c r="T180" i="30"/>
  <c r="T183" i="30"/>
  <c r="T191" i="30"/>
  <c r="T192" i="30"/>
  <c r="T195" i="30"/>
  <c r="B28" i="36"/>
  <c r="B27" i="36"/>
  <c r="B26" i="36"/>
  <c r="B25" i="36"/>
  <c r="B24" i="36"/>
  <c r="B23" i="36"/>
  <c r="B22" i="36"/>
  <c r="B21" i="36"/>
  <c r="B20" i="36"/>
  <c r="B19" i="36"/>
  <c r="B18" i="36"/>
  <c r="B17" i="36"/>
  <c r="B16" i="36"/>
  <c r="B14" i="36"/>
  <c r="B13" i="36"/>
  <c r="B12" i="36"/>
  <c r="B15" i="36"/>
  <c r="B2" i="44"/>
  <c r="B2" i="42"/>
  <c r="B2" i="40"/>
  <c r="B2" i="39"/>
  <c r="B2" i="38"/>
  <c r="B2" i="37"/>
  <c r="B2" i="29"/>
  <c r="D214" i="26" l="1"/>
  <c r="I286" i="26"/>
  <c r="G215" i="26"/>
  <c r="D220" i="26"/>
  <c r="E234" i="26"/>
  <c r="F226" i="26"/>
  <c r="F249" i="26"/>
  <c r="D267" i="26"/>
  <c r="D277" i="26"/>
  <c r="H286" i="26"/>
  <c r="F313" i="26"/>
  <c r="F326" i="26"/>
  <c r="E347" i="26"/>
  <c r="F255" i="26"/>
  <c r="E251" i="26"/>
  <c r="E266" i="26"/>
  <c r="F327" i="26"/>
  <c r="H378" i="26"/>
  <c r="F214" i="26"/>
  <c r="F224" i="26"/>
  <c r="D240" i="26"/>
  <c r="E277" i="26"/>
  <c r="G286" i="26"/>
  <c r="E312" i="26"/>
  <c r="E316" i="26"/>
  <c r="D361" i="26"/>
  <c r="F377" i="26"/>
  <c r="D239" i="26"/>
  <c r="D265" i="26"/>
  <c r="D359" i="26"/>
  <c r="F211" i="26"/>
  <c r="D261" i="26"/>
  <c r="I333" i="26"/>
  <c r="G220" i="26"/>
  <c r="E230" i="26"/>
  <c r="I255" i="26"/>
  <c r="F263" i="26"/>
  <c r="F271" i="26"/>
  <c r="H295" i="26"/>
  <c r="F301" i="26"/>
  <c r="F306" i="26"/>
  <c r="H333" i="26"/>
  <c r="F337" i="26"/>
  <c r="F275" i="26"/>
  <c r="H220" i="26"/>
  <c r="E387" i="26"/>
  <c r="D206" i="26"/>
  <c r="D235" i="26"/>
  <c r="H255" i="26"/>
  <c r="F261" i="26"/>
  <c r="E271" i="26"/>
  <c r="E299" i="26"/>
  <c r="H329" i="26"/>
  <c r="G374" i="26"/>
  <c r="F359" i="26"/>
  <c r="F361" i="26"/>
  <c r="F363" i="26"/>
  <c r="D291" i="26"/>
  <c r="F254" i="26"/>
  <c r="H275" i="26"/>
  <c r="H209" i="26"/>
  <c r="H214" i="26"/>
  <c r="H212" i="26"/>
  <c r="E222" i="26"/>
  <c r="E218" i="26"/>
  <c r="E225" i="26"/>
  <c r="E220" i="26"/>
  <c r="G246" i="26"/>
  <c r="G252" i="26"/>
  <c r="E258" i="26"/>
  <c r="E264" i="26"/>
  <c r="E256" i="26"/>
  <c r="E257" i="26"/>
  <c r="E342" i="26"/>
  <c r="E336" i="26"/>
  <c r="E377" i="26"/>
  <c r="E382" i="26"/>
  <c r="H211" i="26"/>
  <c r="E217" i="26"/>
  <c r="G243" i="26"/>
  <c r="H281" i="26"/>
  <c r="G291" i="26"/>
  <c r="E301" i="26"/>
  <c r="G368" i="26"/>
  <c r="H235" i="26"/>
  <c r="H227" i="26"/>
  <c r="D249" i="26"/>
  <c r="D247" i="26"/>
  <c r="D253" i="26"/>
  <c r="D255" i="26"/>
  <c r="F283" i="26"/>
  <c r="F277" i="26"/>
  <c r="F281" i="26"/>
  <c r="H308" i="26"/>
  <c r="H306" i="26"/>
  <c r="H309" i="26"/>
  <c r="D327" i="26"/>
  <c r="D328" i="26"/>
  <c r="D330" i="26"/>
  <c r="D331" i="26"/>
  <c r="D369" i="26"/>
  <c r="D370" i="26"/>
  <c r="D368" i="26"/>
  <c r="H233" i="26"/>
  <c r="D221" i="26"/>
  <c r="D225" i="26"/>
  <c r="D216" i="26"/>
  <c r="D219" i="26"/>
  <c r="E212" i="26"/>
  <c r="E207" i="26"/>
  <c r="E210" i="26"/>
  <c r="E215" i="26"/>
  <c r="F236" i="26"/>
  <c r="F245" i="26"/>
  <c r="F319" i="26"/>
  <c r="F324" i="26"/>
  <c r="H393" i="26"/>
  <c r="H391" i="26"/>
  <c r="H269" i="26"/>
  <c r="H353" i="26"/>
  <c r="E214" i="26"/>
  <c r="F316" i="26"/>
  <c r="E213" i="26"/>
  <c r="D367" i="26"/>
  <c r="G214" i="26"/>
  <c r="G209" i="26"/>
  <c r="G212" i="26"/>
  <c r="G207" i="26"/>
  <c r="H237" i="26"/>
  <c r="H243" i="26"/>
  <c r="F247" i="26"/>
  <c r="F246" i="26"/>
  <c r="D257" i="26"/>
  <c r="D258" i="26"/>
  <c r="F293" i="26"/>
  <c r="F294" i="26"/>
  <c r="F289" i="26"/>
  <c r="D297" i="26"/>
  <c r="D300" i="26"/>
  <c r="D337" i="26"/>
  <c r="D339" i="26"/>
  <c r="D340" i="26"/>
  <c r="D341" i="26"/>
  <c r="F366" i="26"/>
  <c r="F373" i="26"/>
  <c r="D380" i="26"/>
  <c r="D378" i="26"/>
  <c r="D379" i="26"/>
  <c r="D377" i="26"/>
  <c r="D223" i="26"/>
  <c r="F243" i="26"/>
  <c r="F291" i="26"/>
  <c r="F367" i="26"/>
  <c r="F207" i="26"/>
  <c r="F209" i="26"/>
  <c r="F212" i="26"/>
  <c r="F210" i="26"/>
  <c r="F215" i="26"/>
  <c r="I228" i="26"/>
  <c r="I230" i="26"/>
  <c r="E247" i="26"/>
  <c r="E252" i="26"/>
  <c r="E248" i="26"/>
  <c r="E249" i="26"/>
  <c r="E254" i="26"/>
  <c r="I273" i="26"/>
  <c r="I271" i="26"/>
  <c r="G276" i="26"/>
  <c r="G281" i="26"/>
  <c r="E292" i="26"/>
  <c r="E287" i="26"/>
  <c r="E294" i="26"/>
  <c r="E289" i="26"/>
  <c r="E291" i="26"/>
  <c r="I315" i="26"/>
  <c r="I310" i="26"/>
  <c r="E327" i="26"/>
  <c r="E329" i="26"/>
  <c r="G359" i="26"/>
  <c r="G363" i="26"/>
  <c r="E366" i="26"/>
  <c r="E371" i="26"/>
  <c r="E372" i="26"/>
  <c r="I388" i="26"/>
  <c r="I395" i="26"/>
  <c r="H210" i="26"/>
  <c r="D222" i="26"/>
  <c r="G240" i="26"/>
  <c r="G249" i="26"/>
  <c r="E261" i="26"/>
  <c r="G333" i="26"/>
  <c r="E339" i="26"/>
  <c r="E367" i="26"/>
  <c r="H386" i="26"/>
  <c r="F220" i="26"/>
  <c r="D230" i="26"/>
  <c r="E228" i="26"/>
  <c r="D238" i="26"/>
  <c r="E237" i="26"/>
  <c r="G274" i="26"/>
  <c r="G269" i="26"/>
  <c r="D319" i="26"/>
  <c r="G395" i="26"/>
  <c r="D357" i="26"/>
  <c r="D360" i="26"/>
  <c r="F389" i="26"/>
  <c r="F388" i="26"/>
  <c r="G225" i="26"/>
  <c r="D229" i="26"/>
  <c r="F231" i="26"/>
  <c r="D237" i="26"/>
  <c r="G264" i="26"/>
  <c r="E274" i="26"/>
  <c r="H305" i="26"/>
  <c r="D309" i="26"/>
  <c r="D318" i="26"/>
  <c r="D351" i="26"/>
  <c r="F349" i="26"/>
  <c r="I370" i="26"/>
  <c r="I368" i="26"/>
  <c r="I214" i="26"/>
  <c r="F225" i="26"/>
  <c r="F218" i="26"/>
  <c r="E231" i="26"/>
  <c r="F227" i="26"/>
  <c r="F264" i="26"/>
  <c r="F267" i="26"/>
  <c r="E281" i="26"/>
  <c r="G304" i="26"/>
  <c r="G314" i="26"/>
  <c r="D350" i="26"/>
  <c r="E349" i="26"/>
  <c r="E362" i="26"/>
  <c r="I371" i="26"/>
  <c r="F384" i="26"/>
  <c r="G391" i="26"/>
  <c r="D389" i="26"/>
  <c r="D387" i="26"/>
  <c r="I211" i="26"/>
  <c r="E227" i="26"/>
  <c r="D275" i="26"/>
  <c r="E267" i="26"/>
  <c r="F304" i="26"/>
  <c r="E324" i="26"/>
  <c r="H368" i="26"/>
  <c r="F391" i="26"/>
  <c r="G317" i="26"/>
  <c r="G322" i="26"/>
  <c r="G320" i="26"/>
  <c r="G325" i="26"/>
  <c r="I289" i="26"/>
  <c r="I294" i="26"/>
  <c r="I287" i="26"/>
  <c r="I292" i="26"/>
  <c r="I349" i="26"/>
  <c r="I354" i="26"/>
  <c r="I347" i="26"/>
  <c r="I352" i="26"/>
  <c r="I221" i="26"/>
  <c r="I238" i="26"/>
  <c r="I308" i="26"/>
  <c r="I331" i="26"/>
  <c r="H365" i="26"/>
  <c r="I380" i="26"/>
  <c r="H294" i="26"/>
  <c r="H287" i="26"/>
  <c r="H292" i="26"/>
  <c r="H290" i="26"/>
  <c r="D209" i="26"/>
  <c r="I206" i="26"/>
  <c r="I216" i="26"/>
  <c r="H241" i="26"/>
  <c r="I262" i="26"/>
  <c r="E259" i="26"/>
  <c r="F279" i="26"/>
  <c r="F303" i="26"/>
  <c r="I321" i="26"/>
  <c r="G318" i="26"/>
  <c r="H331" i="26"/>
  <c r="I345" i="26"/>
  <c r="E337" i="26"/>
  <c r="I346" i="26"/>
  <c r="G364" i="26"/>
  <c r="E361" i="26"/>
  <c r="H356" i="26"/>
  <c r="F374" i="26"/>
  <c r="E384" i="26"/>
  <c r="F376" i="26"/>
  <c r="I299" i="26"/>
  <c r="I304" i="26"/>
  <c r="I297" i="26"/>
  <c r="I302" i="26"/>
  <c r="H284" i="26"/>
  <c r="H277" i="26"/>
  <c r="H282" i="26"/>
  <c r="H280" i="26"/>
  <c r="H384" i="26"/>
  <c r="H377" i="26"/>
  <c r="H382" i="26"/>
  <c r="H380" i="26"/>
  <c r="H343" i="26"/>
  <c r="G377" i="26"/>
  <c r="G382" i="26"/>
  <c r="G380" i="26"/>
  <c r="G385" i="26"/>
  <c r="I249" i="26"/>
  <c r="I247" i="26"/>
  <c r="I369" i="26"/>
  <c r="I374" i="26"/>
  <c r="I367" i="26"/>
  <c r="I372" i="26"/>
  <c r="I232" i="26"/>
  <c r="G376" i="26"/>
  <c r="H274" i="26"/>
  <c r="H267" i="26"/>
  <c r="H272" i="26"/>
  <c r="H270" i="26"/>
  <c r="H354" i="26"/>
  <c r="H347" i="26"/>
  <c r="H352" i="26"/>
  <c r="H350" i="26"/>
  <c r="F219" i="26"/>
  <c r="H238" i="26"/>
  <c r="H247" i="26"/>
  <c r="I298" i="26"/>
  <c r="G227" i="26"/>
  <c r="G235" i="26"/>
  <c r="G247" i="26"/>
  <c r="G255" i="26"/>
  <c r="G267" i="26"/>
  <c r="G272" i="26"/>
  <c r="G270" i="26"/>
  <c r="G275" i="26"/>
  <c r="G287" i="26"/>
  <c r="G292" i="26"/>
  <c r="G290" i="26"/>
  <c r="G295" i="26"/>
  <c r="G307" i="26"/>
  <c r="G312" i="26"/>
  <c r="G310" i="26"/>
  <c r="G315" i="26"/>
  <c r="G327" i="26"/>
  <c r="G332" i="26"/>
  <c r="G330" i="26"/>
  <c r="G335" i="26"/>
  <c r="G347" i="26"/>
  <c r="G352" i="26"/>
  <c r="G350" i="26"/>
  <c r="G355" i="26"/>
  <c r="G367" i="26"/>
  <c r="G372" i="26"/>
  <c r="G370" i="26"/>
  <c r="G375" i="26"/>
  <c r="G394" i="26"/>
  <c r="G387" i="26"/>
  <c r="G392" i="26"/>
  <c r="G390" i="26"/>
  <c r="D208" i="26"/>
  <c r="I213" i="26"/>
  <c r="G211" i="26"/>
  <c r="E209" i="26"/>
  <c r="H206" i="26"/>
  <c r="D218" i="26"/>
  <c r="I223" i="26"/>
  <c r="G221" i="26"/>
  <c r="E219" i="26"/>
  <c r="H216" i="26"/>
  <c r="E232" i="26"/>
  <c r="E229" i="26"/>
  <c r="G244" i="26"/>
  <c r="G241" i="26"/>
  <c r="G238" i="26"/>
  <c r="D251" i="26"/>
  <c r="I253" i="26"/>
  <c r="I250" i="26"/>
  <c r="E262" i="26"/>
  <c r="I258" i="26"/>
  <c r="D271" i="26"/>
  <c r="H273" i="26"/>
  <c r="D281" i="26"/>
  <c r="G283" i="26"/>
  <c r="E279" i="26"/>
  <c r="D290" i="26"/>
  <c r="I288" i="26"/>
  <c r="D299" i="26"/>
  <c r="E302" i="26"/>
  <c r="H298" i="26"/>
  <c r="D308" i="26"/>
  <c r="I311" i="26"/>
  <c r="G308" i="26"/>
  <c r="F317" i="26"/>
  <c r="G331" i="26"/>
  <c r="H345" i="26"/>
  <c r="F341" i="26"/>
  <c r="I336" i="26"/>
  <c r="G354" i="26"/>
  <c r="H346" i="26"/>
  <c r="F364" i="26"/>
  <c r="G356" i="26"/>
  <c r="E374" i="26"/>
  <c r="I383" i="26"/>
  <c r="G379" i="26"/>
  <c r="E376" i="26"/>
  <c r="G393" i="26"/>
  <c r="I239" i="26"/>
  <c r="I237" i="26"/>
  <c r="H324" i="26"/>
  <c r="H317" i="26"/>
  <c r="H322" i="26"/>
  <c r="H320" i="26"/>
  <c r="I285" i="26"/>
  <c r="G337" i="26"/>
  <c r="G342" i="26"/>
  <c r="G340" i="26"/>
  <c r="G345" i="26"/>
  <c r="I269" i="26"/>
  <c r="I274" i="26"/>
  <c r="I267" i="26"/>
  <c r="I272" i="26"/>
  <c r="I329" i="26"/>
  <c r="I334" i="26"/>
  <c r="I327" i="26"/>
  <c r="I332" i="26"/>
  <c r="G303" i="26"/>
  <c r="I393" i="26"/>
  <c r="H234" i="26"/>
  <c r="H232" i="26"/>
  <c r="H230" i="26"/>
  <c r="H314" i="26"/>
  <c r="H307" i="26"/>
  <c r="H312" i="26"/>
  <c r="H310" i="26"/>
  <c r="H389" i="26"/>
  <c r="H394" i="26"/>
  <c r="H387" i="26"/>
  <c r="H392" i="26"/>
  <c r="H221" i="26"/>
  <c r="I235" i="26"/>
  <c r="I244" i="26"/>
  <c r="F232" i="26"/>
  <c r="F230" i="26"/>
  <c r="F228" i="26"/>
  <c r="F252" i="26"/>
  <c r="F250" i="26"/>
  <c r="F248" i="26"/>
  <c r="F272" i="26"/>
  <c r="F270" i="26"/>
  <c r="F268" i="26"/>
  <c r="F292" i="26"/>
  <c r="F290" i="26"/>
  <c r="F295" i="26"/>
  <c r="F288" i="26"/>
  <c r="F312" i="26"/>
  <c r="F310" i="26"/>
  <c r="F315" i="26"/>
  <c r="F308" i="26"/>
  <c r="F332" i="26"/>
  <c r="F330" i="26"/>
  <c r="F335" i="26"/>
  <c r="F328" i="26"/>
  <c r="F352" i="26"/>
  <c r="F350" i="26"/>
  <c r="F355" i="26"/>
  <c r="F348" i="26"/>
  <c r="F372" i="26"/>
  <c r="F370" i="26"/>
  <c r="F375" i="26"/>
  <c r="F368" i="26"/>
  <c r="F387" i="26"/>
  <c r="F392" i="26"/>
  <c r="F390" i="26"/>
  <c r="F395" i="26"/>
  <c r="D207" i="26"/>
  <c r="H213" i="26"/>
  <c r="I208" i="26"/>
  <c r="G206" i="26"/>
  <c r="D217" i="26"/>
  <c r="H223" i="26"/>
  <c r="F221" i="26"/>
  <c r="I218" i="26"/>
  <c r="G216" i="26"/>
  <c r="F235" i="26"/>
  <c r="I231" i="26"/>
  <c r="D245" i="26"/>
  <c r="F244" i="26"/>
  <c r="F241" i="26"/>
  <c r="E238" i="26"/>
  <c r="D250" i="26"/>
  <c r="G250" i="26"/>
  <c r="I265" i="26"/>
  <c r="D270" i="26"/>
  <c r="G273" i="26"/>
  <c r="D280" i="26"/>
  <c r="I278" i="26"/>
  <c r="D289" i="26"/>
  <c r="H288" i="26"/>
  <c r="D298" i="26"/>
  <c r="I301" i="26"/>
  <c r="H311" i="26"/>
  <c r="F307" i="26"/>
  <c r="I325" i="26"/>
  <c r="G321" i="26"/>
  <c r="E317" i="26"/>
  <c r="H335" i="26"/>
  <c r="F331" i="26"/>
  <c r="I326" i="26"/>
  <c r="G344" i="26"/>
  <c r="E341" i="26"/>
  <c r="H336" i="26"/>
  <c r="F354" i="26"/>
  <c r="I350" i="26"/>
  <c r="G346" i="26"/>
  <c r="E364" i="26"/>
  <c r="F356" i="26"/>
  <c r="I373" i="26"/>
  <c r="G369" i="26"/>
  <c r="H383" i="26"/>
  <c r="F379" i="26"/>
  <c r="D390" i="26"/>
  <c r="F393" i="26"/>
  <c r="I359" i="26"/>
  <c r="I364" i="26"/>
  <c r="I357" i="26"/>
  <c r="I362" i="26"/>
  <c r="I296" i="26"/>
  <c r="H264" i="26"/>
  <c r="H257" i="26"/>
  <c r="H262" i="26"/>
  <c r="H260" i="26"/>
  <c r="H364" i="26"/>
  <c r="H357" i="26"/>
  <c r="H362" i="26"/>
  <c r="H360" i="26"/>
  <c r="H296" i="26"/>
  <c r="H319" i="26"/>
  <c r="G297" i="26"/>
  <c r="G302" i="26"/>
  <c r="G300" i="26"/>
  <c r="G305" i="26"/>
  <c r="I229" i="26"/>
  <c r="I227" i="26"/>
  <c r="I386" i="26"/>
  <c r="I389" i="26"/>
  <c r="I394" i="26"/>
  <c r="I387" i="26"/>
  <c r="I392" i="26"/>
  <c r="G219" i="26"/>
  <c r="I241" i="26"/>
  <c r="I283" i="26"/>
  <c r="H374" i="26"/>
  <c r="H367" i="26"/>
  <c r="H372" i="26"/>
  <c r="H370" i="26"/>
  <c r="E235" i="26"/>
  <c r="E233" i="26"/>
  <c r="E255" i="26"/>
  <c r="E253" i="26"/>
  <c r="E270" i="26"/>
  <c r="E275" i="26"/>
  <c r="E268" i="26"/>
  <c r="E273" i="26"/>
  <c r="E290" i="26"/>
  <c r="E295" i="26"/>
  <c r="E288" i="26"/>
  <c r="E293" i="26"/>
  <c r="E310" i="26"/>
  <c r="E315" i="26"/>
  <c r="E308" i="26"/>
  <c r="E313" i="26"/>
  <c r="E330" i="26"/>
  <c r="E335" i="26"/>
  <c r="E328" i="26"/>
  <c r="E333" i="26"/>
  <c r="E350" i="26"/>
  <c r="E355" i="26"/>
  <c r="E348" i="26"/>
  <c r="E353" i="26"/>
  <c r="E370" i="26"/>
  <c r="E375" i="26"/>
  <c r="E368" i="26"/>
  <c r="E373" i="26"/>
  <c r="E392" i="26"/>
  <c r="E390" i="26"/>
  <c r="E395" i="26"/>
  <c r="E388" i="26"/>
  <c r="I215" i="26"/>
  <c r="G213" i="26"/>
  <c r="E211" i="26"/>
  <c r="H208" i="26"/>
  <c r="F206" i="26"/>
  <c r="I225" i="26"/>
  <c r="G223" i="26"/>
  <c r="E221" i="26"/>
  <c r="H218" i="26"/>
  <c r="F216" i="26"/>
  <c r="I234" i="26"/>
  <c r="H231" i="26"/>
  <c r="H228" i="26"/>
  <c r="D243" i="26"/>
  <c r="E244" i="26"/>
  <c r="G253" i="26"/>
  <c r="E250" i="26"/>
  <c r="I246" i="26"/>
  <c r="H265" i="26"/>
  <c r="H261" i="26"/>
  <c r="G258" i="26"/>
  <c r="F273" i="26"/>
  <c r="I268" i="26"/>
  <c r="D279" i="26"/>
  <c r="H278" i="26"/>
  <c r="I291" i="26"/>
  <c r="G288" i="26"/>
  <c r="H301" i="26"/>
  <c r="F297" i="26"/>
  <c r="G311" i="26"/>
  <c r="E307" i="26"/>
  <c r="H325" i="26"/>
  <c r="F321" i="26"/>
  <c r="I316" i="26"/>
  <c r="G334" i="26"/>
  <c r="E331" i="26"/>
  <c r="F344" i="26"/>
  <c r="I340" i="26"/>
  <c r="G336" i="26"/>
  <c r="E354" i="26"/>
  <c r="H349" i="26"/>
  <c r="F346" i="26"/>
  <c r="I363" i="26"/>
  <c r="H373" i="26"/>
  <c r="F369" i="26"/>
  <c r="D381" i="26"/>
  <c r="G383" i="26"/>
  <c r="E379" i="26"/>
  <c r="E393" i="26"/>
  <c r="H388" i="26"/>
  <c r="I259" i="26"/>
  <c r="I264" i="26"/>
  <c r="I257" i="26"/>
  <c r="H244" i="26"/>
  <c r="H242" i="26"/>
  <c r="H240" i="26"/>
  <c r="G357" i="26"/>
  <c r="G362" i="26"/>
  <c r="G360" i="26"/>
  <c r="G365" i="26"/>
  <c r="I217" i="26"/>
  <c r="I300" i="26"/>
  <c r="I309" i="26"/>
  <c r="I314" i="26"/>
  <c r="I307" i="26"/>
  <c r="I312" i="26"/>
  <c r="D210" i="26"/>
  <c r="G279" i="26"/>
  <c r="H318" i="26"/>
  <c r="H341" i="26"/>
  <c r="I355" i="26"/>
  <c r="I356" i="26"/>
  <c r="H254" i="26"/>
  <c r="H252" i="26"/>
  <c r="H250" i="26"/>
  <c r="H334" i="26"/>
  <c r="H327" i="26"/>
  <c r="H332" i="26"/>
  <c r="H330" i="26"/>
  <c r="E224" i="26"/>
  <c r="D232" i="26"/>
  <c r="D234" i="26"/>
  <c r="D226" i="26"/>
  <c r="D252" i="26"/>
  <c r="D254" i="26"/>
  <c r="D246" i="26"/>
  <c r="D272" i="26"/>
  <c r="D273" i="26"/>
  <c r="D274" i="26"/>
  <c r="D266" i="26"/>
  <c r="D292" i="26"/>
  <c r="D293" i="26"/>
  <c r="D294" i="26"/>
  <c r="D295" i="26"/>
  <c r="D286" i="26"/>
  <c r="D312" i="26"/>
  <c r="D313" i="26"/>
  <c r="D314" i="26"/>
  <c r="D315" i="26"/>
  <c r="D306" i="26"/>
  <c r="D332" i="26"/>
  <c r="D333" i="26"/>
  <c r="D334" i="26"/>
  <c r="D335" i="26"/>
  <c r="D326" i="26"/>
  <c r="D352" i="26"/>
  <c r="D353" i="26"/>
  <c r="D354" i="26"/>
  <c r="D355" i="26"/>
  <c r="D346" i="26"/>
  <c r="D372" i="26"/>
  <c r="D373" i="26"/>
  <c r="D374" i="26"/>
  <c r="D375" i="26"/>
  <c r="D366" i="26"/>
  <c r="D386" i="26"/>
  <c r="D391" i="26"/>
  <c r="D392" i="26"/>
  <c r="D393" i="26"/>
  <c r="D394" i="26"/>
  <c r="D395" i="26"/>
  <c r="H215" i="26"/>
  <c r="F213" i="26"/>
  <c r="I210" i="26"/>
  <c r="G208" i="26"/>
  <c r="E206" i="26"/>
  <c r="H225" i="26"/>
  <c r="F223" i="26"/>
  <c r="I220" i="26"/>
  <c r="G218" i="26"/>
  <c r="E216" i="26"/>
  <c r="G234" i="26"/>
  <c r="G231" i="26"/>
  <c r="G228" i="26"/>
  <c r="I243" i="26"/>
  <c r="I240" i="26"/>
  <c r="F237" i="26"/>
  <c r="D248" i="26"/>
  <c r="F253" i="26"/>
  <c r="H249" i="26"/>
  <c r="H246" i="26"/>
  <c r="D268" i="26"/>
  <c r="E272" i="26"/>
  <c r="H268" i="26"/>
  <c r="I281" i="26"/>
  <c r="G278" i="26"/>
  <c r="D287" i="26"/>
  <c r="H291" i="26"/>
  <c r="F287" i="26"/>
  <c r="I305" i="26"/>
  <c r="G301" i="26"/>
  <c r="E297" i="26"/>
  <c r="H315" i="26"/>
  <c r="F311" i="26"/>
  <c r="I306" i="26"/>
  <c r="G324" i="26"/>
  <c r="E321" i="26"/>
  <c r="H316" i="26"/>
  <c r="F334" i="26"/>
  <c r="I330" i="26"/>
  <c r="G326" i="26"/>
  <c r="E344" i="26"/>
  <c r="F336" i="26"/>
  <c r="I353" i="26"/>
  <c r="G349" i="26"/>
  <c r="E346" i="26"/>
  <c r="H363" i="26"/>
  <c r="D371" i="26"/>
  <c r="G373" i="26"/>
  <c r="E369" i="26"/>
  <c r="I378" i="26"/>
  <c r="D388" i="26"/>
  <c r="I391" i="26"/>
  <c r="G388" i="26"/>
  <c r="I339" i="26"/>
  <c r="I344" i="26"/>
  <c r="I337" i="26"/>
  <c r="I342" i="26"/>
  <c r="I222" i="26"/>
  <c r="G257" i="26"/>
  <c r="G262" i="26"/>
  <c r="G265" i="26"/>
  <c r="H285" i="26"/>
  <c r="G343" i="26"/>
  <c r="F262" i="26"/>
  <c r="F260" i="26"/>
  <c r="F258" i="26"/>
  <c r="F382" i="26"/>
  <c r="F380" i="26"/>
  <c r="F385" i="26"/>
  <c r="F378" i="26"/>
  <c r="G222" i="26"/>
  <c r="H217" i="26"/>
  <c r="I242" i="26"/>
  <c r="G239" i="26"/>
  <c r="I251" i="26"/>
  <c r="I248" i="26"/>
  <c r="I263" i="26"/>
  <c r="H256" i="26"/>
  <c r="G284" i="26"/>
  <c r="H276" i="26"/>
  <c r="I290" i="26"/>
  <c r="I313" i="26"/>
  <c r="H323" i="26"/>
  <c r="I338" i="26"/>
  <c r="H348" i="26"/>
  <c r="I361" i="26"/>
  <c r="G358" i="26"/>
  <c r="H371" i="26"/>
  <c r="I385" i="26"/>
  <c r="G381" i="26"/>
  <c r="I319" i="26"/>
  <c r="I324" i="26"/>
  <c r="I317" i="26"/>
  <c r="I322" i="26"/>
  <c r="H304" i="26"/>
  <c r="H297" i="26"/>
  <c r="H302" i="26"/>
  <c r="H300" i="26"/>
  <c r="H344" i="26"/>
  <c r="H337" i="26"/>
  <c r="H342" i="26"/>
  <c r="H340" i="26"/>
  <c r="I358" i="26"/>
  <c r="G237" i="26"/>
  <c r="G245" i="26"/>
  <c r="H239" i="26"/>
  <c r="I260" i="26"/>
  <c r="G319" i="26"/>
  <c r="H358" i="26"/>
  <c r="F282" i="26"/>
  <c r="F280" i="26"/>
  <c r="F285" i="26"/>
  <c r="F278" i="26"/>
  <c r="F302" i="26"/>
  <c r="F300" i="26"/>
  <c r="F305" i="26"/>
  <c r="F298" i="26"/>
  <c r="F362" i="26"/>
  <c r="F360" i="26"/>
  <c r="F365" i="26"/>
  <c r="F358" i="26"/>
  <c r="G260" i="26"/>
  <c r="E280" i="26"/>
  <c r="E285" i="26"/>
  <c r="E278" i="26"/>
  <c r="E283" i="26"/>
  <c r="E360" i="26"/>
  <c r="E365" i="26"/>
  <c r="E358" i="26"/>
  <c r="E363" i="26"/>
  <c r="D212" i="26"/>
  <c r="H224" i="26"/>
  <c r="F222" i="26"/>
  <c r="I219" i="26"/>
  <c r="G217" i="26"/>
  <c r="I226" i="26"/>
  <c r="I245" i="26"/>
  <c r="G242" i="26"/>
  <c r="F239" i="26"/>
  <c r="I254" i="26"/>
  <c r="H251" i="26"/>
  <c r="H248" i="26"/>
  <c r="H263" i="26"/>
  <c r="H259" i="26"/>
  <c r="G256" i="26"/>
  <c r="H266" i="26"/>
  <c r="F284" i="26"/>
  <c r="H289" i="26"/>
  <c r="F286" i="26"/>
  <c r="I303" i="26"/>
  <c r="G299" i="26"/>
  <c r="H313" i="26"/>
  <c r="F309" i="26"/>
  <c r="G323" i="26"/>
  <c r="F333" i="26"/>
  <c r="I328" i="26"/>
  <c r="H338" i="26"/>
  <c r="D348" i="26"/>
  <c r="I351" i="26"/>
  <c r="G348" i="26"/>
  <c r="H361" i="26"/>
  <c r="F357" i="26"/>
  <c r="I375" i="26"/>
  <c r="G371" i="26"/>
  <c r="H385" i="26"/>
  <c r="F381" i="26"/>
  <c r="F394" i="26"/>
  <c r="I390" i="26"/>
  <c r="F386" i="26"/>
  <c r="I279" i="26"/>
  <c r="I284" i="26"/>
  <c r="I277" i="26"/>
  <c r="I282" i="26"/>
  <c r="I379" i="26"/>
  <c r="I384" i="26"/>
  <c r="I377" i="26"/>
  <c r="I382" i="26"/>
  <c r="I381" i="26"/>
  <c r="G277" i="26"/>
  <c r="G282" i="26"/>
  <c r="G280" i="26"/>
  <c r="G285" i="26"/>
  <c r="H222" i="26"/>
  <c r="H236" i="26"/>
  <c r="I256" i="26"/>
  <c r="I276" i="26"/>
  <c r="G296" i="26"/>
  <c r="I323" i="26"/>
  <c r="H381" i="26"/>
  <c r="F242" i="26"/>
  <c r="F240" i="26"/>
  <c r="F238" i="26"/>
  <c r="F322" i="26"/>
  <c r="F320" i="26"/>
  <c r="F325" i="26"/>
  <c r="F318" i="26"/>
  <c r="F342" i="26"/>
  <c r="F340" i="26"/>
  <c r="F345" i="26"/>
  <c r="F338" i="26"/>
  <c r="D213" i="26"/>
  <c r="I266" i="26"/>
  <c r="E245" i="26"/>
  <c r="E243" i="26"/>
  <c r="E260" i="26"/>
  <c r="E265" i="26"/>
  <c r="E263" i="26"/>
  <c r="E300" i="26"/>
  <c r="E305" i="26"/>
  <c r="E298" i="26"/>
  <c r="E303" i="26"/>
  <c r="E320" i="26"/>
  <c r="E325" i="26"/>
  <c r="E318" i="26"/>
  <c r="E323" i="26"/>
  <c r="E340" i="26"/>
  <c r="E345" i="26"/>
  <c r="E338" i="26"/>
  <c r="E343" i="26"/>
  <c r="E380" i="26"/>
  <c r="E385" i="26"/>
  <c r="E378" i="26"/>
  <c r="E383" i="26"/>
  <c r="D242" i="26"/>
  <c r="D244" i="26"/>
  <c r="D236" i="26"/>
  <c r="D262" i="26"/>
  <c r="D263" i="26"/>
  <c r="D264" i="26"/>
  <c r="D256" i="26"/>
  <c r="D282" i="26"/>
  <c r="D283" i="26"/>
  <c r="D284" i="26"/>
  <c r="D285" i="26"/>
  <c r="D276" i="26"/>
  <c r="D302" i="26"/>
  <c r="D303" i="26"/>
  <c r="D304" i="26"/>
  <c r="D305" i="26"/>
  <c r="D296" i="26"/>
  <c r="D322" i="26"/>
  <c r="D323" i="26"/>
  <c r="D324" i="26"/>
  <c r="D325" i="26"/>
  <c r="D316" i="26"/>
  <c r="D342" i="26"/>
  <c r="D343" i="26"/>
  <c r="D344" i="26"/>
  <c r="D345" i="26"/>
  <c r="D336" i="26"/>
  <c r="D362" i="26"/>
  <c r="D363" i="26"/>
  <c r="D364" i="26"/>
  <c r="D365" i="26"/>
  <c r="D356" i="26"/>
  <c r="D382" i="26"/>
  <c r="D383" i="26"/>
  <c r="D384" i="26"/>
  <c r="D385" i="26"/>
  <c r="D376" i="26"/>
  <c r="D228" i="26"/>
  <c r="F233" i="26"/>
  <c r="H229" i="26"/>
  <c r="H226" i="26"/>
  <c r="H245" i="26"/>
  <c r="E242" i="26"/>
  <c r="E239" i="26"/>
  <c r="E236" i="26"/>
  <c r="G254" i="26"/>
  <c r="G251" i="26"/>
  <c r="G248" i="26"/>
  <c r="D260" i="26"/>
  <c r="G263" i="26"/>
  <c r="G259" i="26"/>
  <c r="F256" i="26"/>
  <c r="F274" i="26"/>
  <c r="I270" i="26"/>
  <c r="G266" i="26"/>
  <c r="E284" i="26"/>
  <c r="H279" i="26"/>
  <c r="F276" i="26"/>
  <c r="I293" i="26"/>
  <c r="G289" i="26"/>
  <c r="E286" i="26"/>
  <c r="H303" i="26"/>
  <c r="F299" i="26"/>
  <c r="D311" i="26"/>
  <c r="G313" i="26"/>
  <c r="E309" i="26"/>
  <c r="D320" i="26"/>
  <c r="F323" i="26"/>
  <c r="I318" i="26"/>
  <c r="D329" i="26"/>
  <c r="E332" i="26"/>
  <c r="H328" i="26"/>
  <c r="D338" i="26"/>
  <c r="I341" i="26"/>
  <c r="G338" i="26"/>
  <c r="D347" i="26"/>
  <c r="H351" i="26"/>
  <c r="F347" i="26"/>
  <c r="I365" i="26"/>
  <c r="G361" i="26"/>
  <c r="E357" i="26"/>
  <c r="H375" i="26"/>
  <c r="F371" i="26"/>
  <c r="I366" i="26"/>
  <c r="G384" i="26"/>
  <c r="E381" i="26"/>
  <c r="H376" i="26"/>
  <c r="E394" i="26"/>
  <c r="H390" i="26"/>
  <c r="E386" i="26"/>
  <c r="T177" i="29"/>
  <c r="T153" i="29"/>
  <c r="T117" i="29"/>
  <c r="T105" i="29"/>
  <c r="T93" i="29"/>
  <c r="T81" i="29"/>
  <c r="T45" i="29"/>
  <c r="T117" i="30"/>
  <c r="T165" i="29"/>
  <c r="T141" i="29"/>
  <c r="T129" i="29"/>
  <c r="T69" i="29"/>
  <c r="T57" i="29"/>
  <c r="T141" i="30"/>
  <c r="T129" i="30"/>
  <c r="T105" i="30"/>
  <c r="T93" i="30"/>
  <c r="T81" i="30"/>
  <c r="U740" i="37"/>
  <c r="U224" i="37"/>
  <c r="U152" i="37"/>
  <c r="U140" i="37"/>
  <c r="U104" i="37"/>
  <c r="U80" i="37"/>
  <c r="U56" i="37"/>
  <c r="U44" i="37"/>
  <c r="U20" i="37"/>
  <c r="T77" i="29"/>
  <c r="T59" i="29"/>
  <c r="T41" i="29"/>
  <c r="T17" i="29"/>
  <c r="T71" i="29"/>
  <c r="T53" i="29"/>
  <c r="T29" i="29"/>
  <c r="T11" i="29"/>
  <c r="U729" i="37"/>
  <c r="U705" i="37"/>
  <c r="U693" i="37"/>
  <c r="U669" i="37"/>
  <c r="U657" i="37"/>
  <c r="U633" i="37"/>
  <c r="U621" i="37"/>
  <c r="U597" i="37"/>
  <c r="U585" i="37"/>
  <c r="U561" i="37"/>
  <c r="U549" i="37"/>
  <c r="U525" i="37"/>
  <c r="U513" i="37"/>
  <c r="U489" i="37"/>
  <c r="U477" i="37"/>
  <c r="U453" i="37"/>
  <c r="U441" i="37"/>
  <c r="U417" i="37"/>
  <c r="U405" i="37"/>
  <c r="U381" i="37"/>
  <c r="U369" i="37"/>
  <c r="U345" i="37"/>
  <c r="U333" i="37"/>
  <c r="U309" i="37"/>
  <c r="U297" i="37"/>
  <c r="U261" i="37"/>
  <c r="U225" i="37"/>
  <c r="U189" i="37"/>
  <c r="U153" i="37"/>
  <c r="U117" i="37"/>
  <c r="U81" i="37"/>
  <c r="U45" i="37"/>
  <c r="T83" i="29"/>
  <c r="T65" i="29"/>
  <c r="T47" i="29"/>
  <c r="T35" i="29"/>
  <c r="T23" i="29"/>
  <c r="T190" i="29"/>
  <c r="T178" i="29"/>
  <c r="T166" i="29"/>
  <c r="T154" i="29"/>
  <c r="T142" i="29"/>
  <c r="T130" i="29"/>
  <c r="T118" i="29"/>
  <c r="T106" i="29"/>
  <c r="T94" i="29"/>
  <c r="T82" i="29"/>
  <c r="T70" i="29"/>
  <c r="T58" i="29"/>
  <c r="T46" i="29"/>
  <c r="T34" i="29"/>
  <c r="T22" i="29"/>
  <c r="T10" i="29"/>
  <c r="T190" i="30"/>
  <c r="T178" i="30"/>
  <c r="T166" i="30"/>
  <c r="T154" i="30"/>
  <c r="T142" i="30"/>
  <c r="T130" i="30"/>
  <c r="T118" i="30"/>
  <c r="T106" i="30"/>
  <c r="T94" i="30"/>
  <c r="T82" i="30"/>
  <c r="T70" i="30"/>
  <c r="T58" i="30"/>
  <c r="T46" i="30"/>
  <c r="T34" i="30"/>
  <c r="T22" i="30"/>
  <c r="T10" i="30"/>
  <c r="U718" i="37"/>
  <c r="U706" i="37"/>
  <c r="U694" i="37"/>
  <c r="U682" i="37"/>
  <c r="U658" i="37"/>
  <c r="U646" i="37"/>
  <c r="U634" i="37"/>
  <c r="U598" i="37"/>
  <c r="U586" i="37"/>
  <c r="U574" i="37"/>
  <c r="U562" i="37"/>
  <c r="U526" i="37"/>
  <c r="U514" i="37"/>
  <c r="U502" i="37"/>
  <c r="U490" i="37"/>
  <c r="U454" i="37"/>
  <c r="U442" i="37"/>
  <c r="U430" i="37"/>
  <c r="U394" i="37"/>
  <c r="U382" i="37"/>
  <c r="U370" i="37"/>
  <c r="U334" i="37"/>
  <c r="U322" i="37"/>
  <c r="U310" i="37"/>
  <c r="U274" i="37"/>
  <c r="U262" i="37"/>
  <c r="U238" i="37"/>
  <c r="U226" i="37"/>
  <c r="U202" i="37"/>
  <c r="U190" i="37"/>
  <c r="U178" i="37"/>
  <c r="U154" i="37"/>
  <c r="U142" i="37"/>
  <c r="U106" i="37"/>
  <c r="U94" i="37"/>
  <c r="U82" i="37"/>
  <c r="U58" i="37"/>
  <c r="U46" i="37"/>
  <c r="U22" i="37"/>
  <c r="U10" i="37"/>
  <c r="U692" i="37"/>
  <c r="U644" i="37"/>
  <c r="U608" i="37"/>
  <c r="U584" i="37"/>
  <c r="U560" i="37"/>
  <c r="U524" i="37"/>
  <c r="U488" i="37"/>
  <c r="U464" i="37"/>
  <c r="U428" i="37"/>
  <c r="U404" i="37"/>
  <c r="U380" i="37"/>
  <c r="U344" i="37"/>
  <c r="U308" i="37"/>
  <c r="U296" i="37"/>
  <c r="U272" i="37"/>
  <c r="U200" i="37"/>
  <c r="U164" i="37"/>
  <c r="U128" i="37"/>
  <c r="U92" i="37"/>
  <c r="U727" i="37"/>
  <c r="U715" i="37"/>
  <c r="U691" i="37"/>
  <c r="U667" i="37"/>
  <c r="U643" i="37"/>
  <c r="U619" i="37"/>
  <c r="U595" i="37"/>
  <c r="U571" i="37"/>
  <c r="U547" i="37"/>
  <c r="U523" i="37"/>
  <c r="U511" i="37"/>
  <c r="U487" i="37"/>
  <c r="U463" i="37"/>
  <c r="U439" i="37"/>
  <c r="U415" i="37"/>
  <c r="U403" i="37"/>
  <c r="U379" i="37"/>
  <c r="U355" i="37"/>
  <c r="U331" i="37"/>
  <c r="U319" i="37"/>
  <c r="U295" i="37"/>
  <c r="U271" i="37"/>
  <c r="U259" i="37"/>
  <c r="U235" i="37"/>
  <c r="U211" i="37"/>
  <c r="U187" i="37"/>
  <c r="U163" i="37"/>
  <c r="U139" i="37"/>
  <c r="U115" i="37"/>
  <c r="U91" i="37"/>
  <c r="U67" i="37"/>
  <c r="U55" i="37"/>
  <c r="U43" i="37"/>
  <c r="U31" i="37"/>
  <c r="U739" i="37"/>
  <c r="U703" i="37"/>
  <c r="U679" i="37"/>
  <c r="U655" i="37"/>
  <c r="U631" i="37"/>
  <c r="U607" i="37"/>
  <c r="U583" i="37"/>
  <c r="U559" i="37"/>
  <c r="U535" i="37"/>
  <c r="U499" i="37"/>
  <c r="U475" i="37"/>
  <c r="U451" i="37"/>
  <c r="U427" i="37"/>
  <c r="U391" i="37"/>
  <c r="U367" i="37"/>
  <c r="U343" i="37"/>
  <c r="U307" i="37"/>
  <c r="U283" i="37"/>
  <c r="U247" i="37"/>
  <c r="U223" i="37"/>
  <c r="U199" i="37"/>
  <c r="U175" i="37"/>
  <c r="U151" i="37"/>
  <c r="U127" i="37"/>
  <c r="U103" i="37"/>
  <c r="U79" i="37"/>
  <c r="U19" i="37"/>
  <c r="U736" i="37"/>
  <c r="U712" i="37"/>
  <c r="U700" i="37"/>
  <c r="U688" i="37"/>
  <c r="U664" i="37"/>
  <c r="U640" i="37"/>
  <c r="U628" i="37"/>
  <c r="U616" i="37"/>
  <c r="U592" i="37"/>
  <c r="U568" i="37"/>
  <c r="U556" i="37"/>
  <c r="U544" i="37"/>
  <c r="U520" i="37"/>
  <c r="U508" i="37"/>
  <c r="U496" i="37"/>
  <c r="U484" i="37"/>
  <c r="U472" i="37"/>
  <c r="U448" i="37"/>
  <c r="U424" i="37"/>
  <c r="U412" i="37"/>
  <c r="U400" i="37"/>
  <c r="U376" i="37"/>
  <c r="U352" i="37"/>
  <c r="U340" i="37"/>
  <c r="U328" i="37"/>
  <c r="U304" i="37"/>
  <c r="U280" i="37"/>
  <c r="U112" i="37"/>
  <c r="U100" i="37"/>
  <c r="U88" i="37"/>
  <c r="U76" i="37"/>
  <c r="P22" i="38"/>
  <c r="P15" i="38"/>
  <c r="U716" i="37"/>
  <c r="U680" i="37"/>
  <c r="U656" i="37"/>
  <c r="U620" i="37"/>
  <c r="U572" i="37"/>
  <c r="U548" i="37"/>
  <c r="U512" i="37"/>
  <c r="U476" i="37"/>
  <c r="U440" i="37"/>
  <c r="U416" i="37"/>
  <c r="U392" i="37"/>
  <c r="U368" i="37"/>
  <c r="U332" i="37"/>
  <c r="U320" i="37"/>
  <c r="U284" i="37"/>
  <c r="U260" i="37"/>
  <c r="U236" i="37"/>
  <c r="U188" i="37"/>
  <c r="U116" i="37"/>
  <c r="P19" i="38"/>
  <c r="P17" i="38"/>
  <c r="T196" i="30"/>
  <c r="T184" i="30"/>
  <c r="T172" i="30"/>
  <c r="T160" i="30"/>
  <c r="T148" i="30"/>
  <c r="T136" i="30"/>
  <c r="T124" i="30"/>
  <c r="T112" i="30"/>
  <c r="T100" i="30"/>
  <c r="T88" i="30"/>
  <c r="T76" i="30"/>
  <c r="T64" i="30"/>
  <c r="T52" i="30"/>
  <c r="T40" i="30"/>
  <c r="T28" i="30"/>
  <c r="T16" i="30"/>
  <c r="U728" i="37"/>
  <c r="U704" i="37"/>
  <c r="U668" i="37"/>
  <c r="U632" i="37"/>
  <c r="U596" i="37"/>
  <c r="U536" i="37"/>
  <c r="U500" i="37"/>
  <c r="U452" i="37"/>
  <c r="U356" i="37"/>
  <c r="U625" i="37"/>
  <c r="U601" i="37"/>
  <c r="U457" i="37"/>
  <c r="T194" i="30"/>
  <c r="T182" i="30"/>
  <c r="T170" i="30"/>
  <c r="T158" i="30"/>
  <c r="T146" i="30"/>
  <c r="T134" i="30"/>
  <c r="T122" i="30"/>
  <c r="T110" i="30"/>
  <c r="T98" i="30"/>
  <c r="T86" i="30"/>
  <c r="T74" i="30"/>
  <c r="T62" i="30"/>
  <c r="T50" i="30"/>
  <c r="T38" i="30"/>
  <c r="T26" i="30"/>
  <c r="T14" i="30"/>
  <c r="U720" i="37"/>
  <c r="U660" i="37"/>
  <c r="U600" i="37"/>
  <c r="U576" i="37"/>
  <c r="U552" i="37"/>
  <c r="U540" i="37"/>
  <c r="U516" i="37"/>
  <c r="U492" i="37"/>
  <c r="U468" i="37"/>
  <c r="U456" i="37"/>
  <c r="U432" i="37"/>
  <c r="U408" i="37"/>
  <c r="U396" i="37"/>
  <c r="U372" i="37"/>
  <c r="U348" i="37"/>
  <c r="U324" i="37"/>
  <c r="U312" i="37"/>
  <c r="U288" i="37"/>
  <c r="U252" i="37"/>
  <c r="U240" i="37"/>
  <c r="U228" i="37"/>
  <c r="U204" i="37"/>
  <c r="U192" i="37"/>
  <c r="U180" i="37"/>
  <c r="U168" i="37"/>
  <c r="U156" i="37"/>
  <c r="U144" i="37"/>
  <c r="U132" i="37"/>
  <c r="U120" i="37"/>
  <c r="U108" i="37"/>
  <c r="U96" i="37"/>
  <c r="U84" i="37"/>
  <c r="U72" i="37"/>
  <c r="U48" i="37"/>
  <c r="U36" i="37"/>
  <c r="U24" i="37"/>
  <c r="U12" i="37"/>
  <c r="P18" i="38"/>
  <c r="P24" i="38"/>
  <c r="P12" i="38"/>
  <c r="T31" i="29"/>
  <c r="T124" i="29"/>
  <c r="T112" i="29"/>
  <c r="T100" i="29"/>
  <c r="T88" i="29"/>
  <c r="T16" i="29"/>
  <c r="T201" i="29"/>
  <c r="T195" i="29"/>
  <c r="T189" i="29"/>
  <c r="T183" i="29"/>
  <c r="T171" i="29"/>
  <c r="T159" i="29"/>
  <c r="T147" i="29"/>
  <c r="T135" i="29"/>
  <c r="T123" i="29"/>
  <c r="T111" i="29"/>
  <c r="T99" i="29"/>
  <c r="T87" i="29"/>
  <c r="T75" i="29"/>
  <c r="T63" i="29"/>
  <c r="T51" i="29"/>
  <c r="T39" i="29"/>
  <c r="T199" i="29"/>
  <c r="T187" i="29"/>
  <c r="T175" i="29"/>
  <c r="T163" i="29"/>
  <c r="T151" i="29"/>
  <c r="T139" i="29"/>
  <c r="T127" i="29"/>
  <c r="T115" i="29"/>
  <c r="T103" i="29"/>
  <c r="T91" i="29"/>
  <c r="T79" i="29"/>
  <c r="T67" i="29"/>
  <c r="T55" i="29"/>
  <c r="T43" i="29"/>
  <c r="T19" i="29"/>
  <c r="T194" i="29"/>
  <c r="T182" i="29"/>
  <c r="T193" i="29"/>
  <c r="T181" i="29"/>
  <c r="T169" i="29"/>
  <c r="T157" i="29"/>
  <c r="T145" i="29"/>
  <c r="T133" i="29"/>
  <c r="T121" i="29"/>
  <c r="T109" i="29"/>
  <c r="T97" i="29"/>
  <c r="T85" i="29"/>
  <c r="T73" i="29"/>
  <c r="T61" i="29"/>
  <c r="T49" i="29"/>
  <c r="U737" i="37"/>
  <c r="U725" i="37"/>
  <c r="U713" i="37"/>
  <c r="U701" i="37"/>
  <c r="U689" i="37"/>
  <c r="U677" i="37"/>
  <c r="U665" i="37"/>
  <c r="U653" i="37"/>
  <c r="U641" i="37"/>
  <c r="U629" i="37"/>
  <c r="U617" i="37"/>
  <c r="U605" i="37"/>
  <c r="U593" i="37"/>
  <c r="U581" i="37"/>
  <c r="U569" i="37"/>
  <c r="U557" i="37"/>
  <c r="U545" i="37"/>
  <c r="U533" i="37"/>
  <c r="U521" i="37"/>
  <c r="U509" i="37"/>
  <c r="U497" i="37"/>
  <c r="U485" i="37"/>
  <c r="U473" i="37"/>
  <c r="U461" i="37"/>
  <c r="U449" i="37"/>
  <c r="U437" i="37"/>
  <c r="U425" i="37"/>
  <c r="U413" i="37"/>
  <c r="U401" i="37"/>
  <c r="U389" i="37"/>
  <c r="U377" i="37"/>
  <c r="U365" i="37"/>
  <c r="U353" i="37"/>
  <c r="U341" i="37"/>
  <c r="U329" i="37"/>
  <c r="U317" i="37"/>
  <c r="U305" i="37"/>
  <c r="U293" i="37"/>
  <c r="U281" i="37"/>
  <c r="U269" i="37"/>
  <c r="U257" i="37"/>
  <c r="U245" i="37"/>
  <c r="U233" i="37"/>
  <c r="U221" i="37"/>
  <c r="U209" i="37"/>
  <c r="U197" i="37"/>
  <c r="U185" i="37"/>
  <c r="U173" i="37"/>
  <c r="U161" i="37"/>
  <c r="U149" i="37"/>
  <c r="U137" i="37"/>
  <c r="U125" i="37"/>
  <c r="U113" i="37"/>
  <c r="U101" i="37"/>
  <c r="U89" i="37"/>
  <c r="U77" i="37"/>
  <c r="U65" i="37"/>
  <c r="U53" i="37"/>
  <c r="U41" i="37"/>
  <c r="U29" i="37"/>
  <c r="U17" i="37"/>
  <c r="T198" i="29"/>
  <c r="T186" i="29"/>
  <c r="T174" i="29"/>
  <c r="T162" i="29"/>
  <c r="T150" i="29"/>
  <c r="T138" i="29"/>
  <c r="T126" i="29"/>
  <c r="T114" i="29"/>
  <c r="T102" i="29"/>
  <c r="T90" i="29"/>
  <c r="T78" i="29"/>
  <c r="T66" i="29"/>
  <c r="T54" i="29"/>
  <c r="T42" i="29"/>
  <c r="T30" i="29"/>
  <c r="T18" i="29"/>
  <c r="U733" i="37"/>
  <c r="U709" i="37"/>
  <c r="U685" i="37"/>
  <c r="U661" i="37"/>
  <c r="U637" i="37"/>
  <c r="U613" i="37"/>
  <c r="U589" i="37"/>
  <c r="U565" i="37"/>
  <c r="U505" i="37"/>
  <c r="U469" i="37"/>
  <c r="U433" i="37"/>
  <c r="U397" i="37"/>
  <c r="T185" i="29"/>
  <c r="T173" i="29"/>
  <c r="T161" i="29"/>
  <c r="T149" i="29"/>
  <c r="T137" i="29"/>
  <c r="T125" i="29"/>
  <c r="T113" i="29"/>
  <c r="T101" i="29"/>
  <c r="T89" i="29"/>
  <c r="U612" i="37"/>
  <c r="T192" i="29"/>
  <c r="T180" i="29"/>
  <c r="T168" i="29"/>
  <c r="T156" i="29"/>
  <c r="T144" i="29"/>
  <c r="T132" i="29"/>
  <c r="T120" i="29"/>
  <c r="T108" i="29"/>
  <c r="T96" i="29"/>
  <c r="T84" i="29"/>
  <c r="T72" i="29"/>
  <c r="T60" i="29"/>
  <c r="T48" i="29"/>
  <c r="T36" i="29"/>
  <c r="T24" i="29"/>
  <c r="T12" i="29"/>
  <c r="U721" i="37"/>
  <c r="U649" i="37"/>
  <c r="U577" i="37"/>
  <c r="U541" i="37"/>
  <c r="U517" i="37"/>
  <c r="U493" i="37"/>
  <c r="U445" i="37"/>
  <c r="U421" i="37"/>
  <c r="T197" i="29"/>
  <c r="T191" i="29"/>
  <c r="T179" i="29"/>
  <c r="T167" i="29"/>
  <c r="T155" i="29"/>
  <c r="T143" i="29"/>
  <c r="T131" i="29"/>
  <c r="T119" i="29"/>
  <c r="T107" i="29"/>
  <c r="T95" i="29"/>
  <c r="U684" i="37"/>
  <c r="T196" i="29"/>
  <c r="T184" i="29"/>
  <c r="T172" i="29"/>
  <c r="T160" i="29"/>
  <c r="T148" i="29"/>
  <c r="T136" i="29"/>
  <c r="T76" i="29"/>
  <c r="T64" i="29"/>
  <c r="T52" i="29"/>
  <c r="T40" i="29"/>
  <c r="T28" i="29"/>
  <c r="P25" i="38"/>
  <c r="P13" i="38"/>
  <c r="S56" i="42"/>
  <c r="T170" i="29"/>
  <c r="T158" i="29"/>
  <c r="T146" i="29"/>
  <c r="T134" i="29"/>
  <c r="T122" i="29"/>
  <c r="T110" i="29"/>
  <c r="T98" i="29"/>
  <c r="T86" i="29"/>
  <c r="T74" i="29"/>
  <c r="T62" i="29"/>
  <c r="T50" i="29"/>
  <c r="T38" i="29"/>
  <c r="T26" i="29"/>
  <c r="T14" i="29"/>
  <c r="U738" i="37"/>
  <c r="U726" i="37"/>
  <c r="U714" i="37"/>
  <c r="U702" i="37"/>
  <c r="U690" i="37"/>
  <c r="U678" i="37"/>
  <c r="U666" i="37"/>
  <c r="U654" i="37"/>
  <c r="U642" i="37"/>
  <c r="U630" i="37"/>
  <c r="U618" i="37"/>
  <c r="U606" i="37"/>
  <c r="U594" i="37"/>
  <c r="U582" i="37"/>
  <c r="U570" i="37"/>
  <c r="U558" i="37"/>
  <c r="U546" i="37"/>
  <c r="U534" i="37"/>
  <c r="U522" i="37"/>
  <c r="U510" i="37"/>
  <c r="U498" i="37"/>
  <c r="U486" i="37"/>
  <c r="U474" i="37"/>
  <c r="U462" i="37"/>
  <c r="U450" i="37"/>
  <c r="U438" i="37"/>
  <c r="U426" i="37"/>
  <c r="U414" i="37"/>
  <c r="U402" i="37"/>
  <c r="U390" i="37"/>
  <c r="U378" i="37"/>
  <c r="U366" i="37"/>
  <c r="U354" i="37"/>
  <c r="U342" i="37"/>
  <c r="U330" i="37"/>
  <c r="U318" i="37"/>
  <c r="U306" i="37"/>
  <c r="U294" i="37"/>
  <c r="U282" i="37"/>
  <c r="U270" i="37"/>
  <c r="U258" i="37"/>
  <c r="U246" i="37"/>
  <c r="U234" i="37"/>
  <c r="U222" i="37"/>
  <c r="U210" i="37"/>
  <c r="U198" i="37"/>
  <c r="U186" i="37"/>
  <c r="U174" i="37"/>
  <c r="U162" i="37"/>
  <c r="U150" i="37"/>
  <c r="U138" i="37"/>
  <c r="U126" i="37"/>
  <c r="U114" i="37"/>
  <c r="U102" i="37"/>
  <c r="U90" i="37"/>
  <c r="U78" i="37"/>
  <c r="U66" i="37"/>
  <c r="U54" i="37"/>
  <c r="U42" i="37"/>
  <c r="U30" i="37"/>
  <c r="U18" i="37"/>
  <c r="S54" i="42"/>
  <c r="U731" i="37"/>
  <c r="U719" i="37"/>
  <c r="U707" i="37"/>
  <c r="U695" i="37"/>
  <c r="U683" i="37"/>
  <c r="U671" i="37"/>
  <c r="U659" i="37"/>
  <c r="U647" i="37"/>
  <c r="U635" i="37"/>
  <c r="U623" i="37"/>
  <c r="U611" i="37"/>
  <c r="U599" i="37"/>
  <c r="U587" i="37"/>
  <c r="U575" i="37"/>
  <c r="U563" i="37"/>
  <c r="U551" i="37"/>
  <c r="P23" i="38"/>
  <c r="P11" i="38"/>
  <c r="U539" i="37"/>
  <c r="U527" i="37"/>
  <c r="U515" i="37"/>
  <c r="U503" i="37"/>
  <c r="U491" i="37"/>
  <c r="U479" i="37"/>
  <c r="U467" i="37"/>
  <c r="U455" i="37"/>
  <c r="U443" i="37"/>
  <c r="U431" i="37"/>
  <c r="U419" i="37"/>
  <c r="U407" i="37"/>
  <c r="U395" i="37"/>
  <c r="U383" i="37"/>
  <c r="U371" i="37"/>
  <c r="U359" i="37"/>
  <c r="U347" i="37"/>
  <c r="U335" i="37"/>
  <c r="U323" i="37"/>
  <c r="U311" i="37"/>
  <c r="U299" i="37"/>
  <c r="U287" i="37"/>
  <c r="U275" i="37"/>
  <c r="U263" i="37"/>
  <c r="U251" i="37"/>
  <c r="U239" i="37"/>
  <c r="U227" i="37"/>
  <c r="U215" i="37"/>
  <c r="U203" i="37"/>
  <c r="U191" i="37"/>
  <c r="U179" i="37"/>
  <c r="U167" i="37"/>
  <c r="U155" i="37"/>
  <c r="U143" i="37"/>
  <c r="U131" i="37"/>
  <c r="U119" i="37"/>
  <c r="U107" i="37"/>
  <c r="U95" i="37"/>
  <c r="U83" i="37"/>
  <c r="U71" i="37"/>
  <c r="U59" i="37"/>
  <c r="U47" i="37"/>
  <c r="U35" i="37"/>
  <c r="U23" i="37"/>
  <c r="U11" i="37"/>
  <c r="P21" i="38"/>
  <c r="P9" i="38"/>
  <c r="S55" i="42"/>
  <c r="T201" i="30"/>
  <c r="T189" i="30"/>
  <c r="T177" i="30"/>
  <c r="T165" i="30"/>
  <c r="T69" i="30"/>
  <c r="T57" i="30"/>
  <c r="T45" i="30"/>
  <c r="T33" i="30"/>
  <c r="T21" i="30"/>
  <c r="T33" i="29"/>
  <c r="T27" i="29"/>
  <c r="T21" i="29"/>
  <c r="T15" i="29"/>
  <c r="T200" i="29"/>
  <c r="T188" i="29"/>
  <c r="T176" i="29"/>
  <c r="T164" i="29"/>
  <c r="T152" i="29"/>
  <c r="T140" i="29"/>
  <c r="T128" i="29"/>
  <c r="T116" i="29"/>
  <c r="T104" i="29"/>
  <c r="T92" i="29"/>
  <c r="T80" i="29"/>
  <c r="T68" i="29"/>
  <c r="T56" i="29"/>
  <c r="T44" i="29"/>
  <c r="T32" i="29"/>
  <c r="T20" i="29"/>
  <c r="T37" i="29"/>
  <c r="T25" i="29"/>
  <c r="T13" i="29"/>
  <c r="T193" i="30"/>
  <c r="T181" i="30"/>
  <c r="T169" i="30"/>
  <c r="T157" i="30"/>
  <c r="T145" i="30"/>
  <c r="T133" i="30"/>
  <c r="T121" i="30"/>
  <c r="T109" i="30"/>
  <c r="T97" i="30"/>
  <c r="T85" i="30"/>
  <c r="T73" i="30"/>
  <c r="T61" i="30"/>
  <c r="T49" i="30"/>
  <c r="T37" i="30"/>
  <c r="T25" i="30"/>
  <c r="T13" i="30"/>
  <c r="S31" i="42"/>
  <c r="S52" i="42"/>
  <c r="S32" i="42"/>
  <c r="S36" i="42"/>
  <c r="S35" i="42"/>
  <c r="S34" i="42"/>
  <c r="T188" i="30"/>
  <c r="T164" i="30"/>
  <c r="T140" i="30"/>
  <c r="T128" i="30"/>
  <c r="T104" i="30"/>
  <c r="T80" i="30"/>
  <c r="T68" i="30"/>
  <c r="T44" i="30"/>
  <c r="T20" i="30"/>
  <c r="T187" i="30"/>
  <c r="T163" i="30"/>
  <c r="T139" i="30"/>
  <c r="T115" i="30"/>
  <c r="T103" i="30"/>
  <c r="T79" i="30"/>
  <c r="T55" i="30"/>
  <c r="T43" i="30"/>
  <c r="T31" i="30"/>
  <c r="T198" i="30"/>
  <c r="T186" i="30"/>
  <c r="T174" i="30"/>
  <c r="T162" i="30"/>
  <c r="T150" i="30"/>
  <c r="T138" i="30"/>
  <c r="T126" i="30"/>
  <c r="T114" i="30"/>
  <c r="T102" i="30"/>
  <c r="T90" i="30"/>
  <c r="T78" i="30"/>
  <c r="T66" i="30"/>
  <c r="T54" i="30"/>
  <c r="T42" i="30"/>
  <c r="T30" i="30"/>
  <c r="T18" i="30"/>
  <c r="T200" i="30"/>
  <c r="T176" i="30"/>
  <c r="T152" i="30"/>
  <c r="T116" i="30"/>
  <c r="T92" i="30"/>
  <c r="T56" i="30"/>
  <c r="T32" i="30"/>
  <c r="T199" i="30"/>
  <c r="T175" i="30"/>
  <c r="T151" i="30"/>
  <c r="T127" i="30"/>
  <c r="T91" i="30"/>
  <c r="T67" i="30"/>
  <c r="T19" i="30"/>
  <c r="T197" i="30"/>
  <c r="T185" i="30"/>
  <c r="T173" i="30"/>
  <c r="T161" i="30"/>
  <c r="T149" i="30"/>
  <c r="T137" i="30"/>
  <c r="T125" i="30"/>
  <c r="T113" i="30"/>
  <c r="T101" i="30"/>
  <c r="T89" i="30"/>
  <c r="T77" i="30"/>
  <c r="T65" i="30"/>
  <c r="T53" i="30"/>
  <c r="T41" i="30"/>
  <c r="T29" i="30"/>
  <c r="T17" i="30"/>
  <c r="B2" i="26"/>
  <c r="C2" i="25"/>
  <c r="B2" i="24"/>
  <c r="B2" i="23"/>
  <c r="B2" i="22"/>
  <c r="B2" i="21"/>
  <c r="C2" i="20"/>
  <c r="B2" i="19"/>
  <c r="B2" i="35"/>
  <c r="B2" i="30"/>
</calcChain>
</file>

<file path=xl/sharedStrings.xml><?xml version="1.0" encoding="utf-8"?>
<sst xmlns="http://schemas.openxmlformats.org/spreadsheetml/2006/main" count="2443" uniqueCount="405">
  <si>
    <t>State of California</t>
  </si>
  <si>
    <t>California Energy Commission</t>
  </si>
  <si>
    <t>GAS DEMAND AND RATE FORECASTING INFORMATION FORMS</t>
  </si>
  <si>
    <t>(issued 3/2025)</t>
  </si>
  <si>
    <t>Name of Company</t>
  </si>
  <si>
    <t>Pacific Gas and Electric Company</t>
  </si>
  <si>
    <t>Name: Joshua Harmon</t>
  </si>
  <si>
    <t>Title: State Agency Relations Representative</t>
  </si>
  <si>
    <t>E-mail: joshua.harmon2@pge.com</t>
  </si>
  <si>
    <t>Telephone: 628-777-4138</t>
  </si>
  <si>
    <t>Address: 1415 L St</t>
  </si>
  <si>
    <t>Address 2:</t>
  </si>
  <si>
    <t>City: Sacramento</t>
  </si>
  <si>
    <t>State: CA</t>
  </si>
  <si>
    <t>Zip: 95814</t>
  </si>
  <si>
    <t>Back-up / Additional Contact Persons for Questions about these Forms (Optional):</t>
  </si>
  <si>
    <t>Name: Fariya Ali</t>
  </si>
  <si>
    <t>Telephone:</t>
  </si>
  <si>
    <t>FORMS FOR SUBMITTING GAS DEMAND, RATE, AND PRICE FORECASTING INFORMATION</t>
  </si>
  <si>
    <t>2025 Integrated Energy Policy Report</t>
  </si>
  <si>
    <t>Docket Number 25-IEPR-03</t>
  </si>
  <si>
    <r>
      <t xml:space="preserve">The following spreadsheets are the California Energy Commission (Energy Commission) forms for collecting data and analyses relating to natural gas demand and prices. The Energy Commission’s statues and regulations specify that a broad array of information can be collected and analyzed in accordance with the text of </t>
    </r>
    <r>
      <rPr>
        <sz val="12"/>
        <color rgb="FFFF0000"/>
        <rFont val="Arial"/>
        <family val="2"/>
      </rPr>
      <t>Title 20.</t>
    </r>
  </si>
  <si>
    <t>Forms And Who Must File Them</t>
  </si>
  <si>
    <t>Form Number</t>
  </si>
  <si>
    <t>Name of Form</t>
  </si>
  <si>
    <t>Gas utilities with annual natural gas deliveries of 200 million therms or more in both of the two previous calendar years</t>
  </si>
  <si>
    <t>Interstate Pipeline Companies That Deliver Gas to Locations in California or to the California Border</t>
  </si>
  <si>
    <t>Form 1.1</t>
  </si>
  <si>
    <t>X</t>
  </si>
  <si>
    <t>Form 1.2</t>
  </si>
  <si>
    <t>Form 1.3</t>
  </si>
  <si>
    <t>Form 1.4</t>
  </si>
  <si>
    <t>Form 1.5</t>
  </si>
  <si>
    <t>Form 1.6</t>
  </si>
  <si>
    <t>Form 1.7</t>
  </si>
  <si>
    <t>Form 1.8</t>
  </si>
  <si>
    <t>Form 1.9</t>
  </si>
  <si>
    <t>Form 1.10</t>
  </si>
  <si>
    <t>Form 1.11</t>
  </si>
  <si>
    <t>Form 1.12</t>
  </si>
  <si>
    <t>Form 2.1</t>
  </si>
  <si>
    <t>Form 2.2</t>
  </si>
  <si>
    <t>Form 2.3</t>
  </si>
  <si>
    <t>Form 2.4</t>
  </si>
  <si>
    <t>Form 3.1</t>
  </si>
  <si>
    <t>Reports and who must file them. File in in either .doc, .pdf,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</si>
  <si>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</si>
  <si>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</si>
  <si>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</si>
  <si>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</si>
  <si>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</si>
  <si>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</si>
  <si>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</si>
  <si>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</si>
  <si>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</si>
  <si>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A description of financial variables and assumptions used to derive the natural gas price forecasts.</t>
  </si>
  <si>
    <t>How To File:</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</si>
  <si>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25-IEPR-03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</si>
  <si>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</si>
  <si>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the report,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</si>
  <si>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</si>
  <si>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2, and 3 are due Friday May 23, 2025</t>
  </si>
  <si>
    <t xml:space="preserve">Questions relating to the natural gas demand forecast forms should be directed to NGU@energy.ca.gov </t>
  </si>
  <si>
    <t>FORM 1.1</t>
  </si>
  <si>
    <t>AVERAGE YEAR NATURAL GAS DEMAND BY CUSTOMER CLASS AND MONTH (MMcfd)</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</si>
  <si>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</si>
  <si>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</si>
  <si>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</si>
  <si>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</si>
  <si>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</si>
  <si>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</si>
  <si>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</si>
  <si>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</si>
  <si>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</si>
  <si>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</si>
  <si>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</si>
  <si>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</si>
  <si>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</si>
  <si>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</si>
  <si>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</si>
  <si>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</si>
  <si>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</si>
  <si>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</si>
  <si>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</si>
  <si>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*Shrinkage and Company Use includes a small amount of core interdepartmental.</t>
  </si>
  <si>
    <t>FORM 1.2</t>
  </si>
  <si>
    <t>COLD YEAR AND DRY HYDRO DEMAND BY CUSTOMER CLASS AND MONTH (MMcfd)</t>
  </si>
  <si>
    <t>FORM 1.3</t>
  </si>
  <si>
    <t>HOT YEAR NATURAL GAS DEMAND BY CUSTOMER CLASS AND MONTH (MMcfd)</t>
  </si>
  <si>
    <t>Shrinkage and Company Use</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</si>
  <si>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</si>
  <si>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</si>
  <si>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</si>
  <si>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</si>
  <si>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</si>
  <si>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FORM 1.5</t>
  </si>
  <si>
    <t>PEAK DAY DEMANDS</t>
  </si>
  <si>
    <t>EXTREME PEAK DAY/ABNORMAL PEAK DAY DEMAND (MMcfd)</t>
  </si>
  <si>
    <t>WINTER PEAK DAY DEMAND (MMcfd)</t>
  </si>
  <si>
    <t>SUMMER PEAK DAY DEMAND (MMcfd)</t>
  </si>
  <si>
    <t>MONTHLY PEAK DAY DEMAND (MMcfd)</t>
  </si>
  <si>
    <t>FORM 1.6</t>
  </si>
  <si>
    <t>NATURAL GAS COMMODITY PRICE, ELECTRICITY PRICE, AVERAGE NATURAL GAS TRANSPORTATION RATE BY CUSTOMER CLASS, AND PRICE OF RENEWABLE, SYNTHETIC, OR HYDROGEN</t>
  </si>
  <si>
    <t>FUEL PRICES</t>
  </si>
  <si>
    <t>AVERAGE NATURAL GAS TRANSPORTATION RATE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</si>
  <si>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</si>
  <si>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</si>
  <si>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</si>
  <si>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</si>
  <si>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</si>
  <si>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</si>
  <si>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</si>
  <si>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</si>
  <si>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</si>
  <si>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</si>
  <si>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</si>
  <si>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</si>
  <si>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</si>
  <si>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</si>
  <si>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</si>
  <si>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</si>
  <si>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</si>
  <si>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</si>
  <si>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</si>
  <si>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</si>
  <si>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</si>
  <si>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</si>
  <si>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</si>
  <si>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</si>
  <si>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</si>
  <si>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</si>
  <si>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</si>
  <si>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</si>
  <si>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</si>
  <si>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</si>
  <si>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</si>
  <si>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</si>
  <si>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</si>
  <si>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</si>
  <si>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</si>
  <si>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</si>
  <si>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</si>
  <si>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</si>
  <si>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</si>
  <si>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</si>
  <si>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</si>
  <si>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</si>
  <si>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</si>
  <si>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</si>
  <si>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</si>
  <si>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</si>
  <si>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</si>
  <si>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</si>
  <si>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</si>
  <si>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</si>
  <si>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</si>
  <si>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</si>
  <si>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</si>
  <si>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</si>
  <si>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</si>
  <si>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</si>
  <si>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</si>
  <si>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</si>
  <si>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</si>
  <si>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</si>
  <si>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</si>
  <si>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</si>
  <si>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</si>
  <si>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</si>
  <si>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(Moody's GDP detail 4247) for Utility Service Area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</si>
  <si>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</si>
  <si>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</si>
  <si>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</si>
  <si>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</si>
  <si>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</si>
  <si>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</si>
  <si>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</si>
  <si>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</si>
  <si>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EMP_TOT_SVC_PGE (Service Employment, Moody's)</t>
  </si>
  <si>
    <t>EMP_INFO_PGE (Info Tech Empoyment, Moody's)</t>
  </si>
  <si>
    <t>EMP_FIN_ACT_PGE (Financial Employment, Moody's)</t>
  </si>
  <si>
    <t>EMP_TOT_PGE (Total Employment, Moody's)</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</si>
  <si>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</si>
  <si>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</si>
  <si>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</si>
  <si>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</si>
  <si>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</si>
  <si>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</si>
  <si>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</si>
  <si>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</si>
  <si>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</si>
  <si>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</si>
  <si>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</si>
  <si>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</si>
  <si>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</si>
  <si>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</si>
  <si>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</si>
  <si>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</si>
  <si>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</si>
  <si>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2040</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</si>
  <si>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</si>
  <si>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</si>
  <si>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</si>
  <si>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</si>
  <si>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</si>
  <si>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</si>
  <si>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</si>
  <si>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</si>
  <si>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</si>
  <si>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</si>
  <si>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</si>
  <si>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</si>
  <si>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</si>
  <si>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</si>
  <si>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</si>
  <si>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</si>
  <si>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1.10</t>
  </si>
  <si>
    <t>CUMULATIVE INCREMENTAL ENERGY EFFICIENCY AND DEMAND RESPONSE BY SECTOR</t>
  </si>
  <si>
    <t xml:space="preserve">ENERGY EFFICIENCY- CUMULATIVE INCREMENTAL IMPACTS </t>
  </si>
  <si>
    <t>Program</t>
  </si>
  <si>
    <t>MMcfd</t>
  </si>
  <si>
    <t>DEMAND RESPONSE- CUMULATIVE INCREMENTAL IMPACTS</t>
  </si>
  <si>
    <t>Dispatchable/ Nondispatchable</t>
  </si>
  <si>
    <t>Demand Response/ Interruptible</t>
  </si>
  <si>
    <t>FORM 1.11</t>
  </si>
  <si>
    <t>CLIMATE CHANGE, ELECTRIFICATION, RNG, HYDROGEN, SYNTHETIC GAS, AND CERTIFIED LOW CARBON GAS</t>
  </si>
  <si>
    <t>CLIMATE CHANGE DEMAND REDUCTION OR INCREASE</t>
  </si>
  <si>
    <t>ELECTRIFICATION DEMAND REDUCTION OR INCREASE BY LOCAL JURISDICTION ORDINANCE OR BUILDING CODES</t>
  </si>
  <si>
    <t>Local Ordinance or Code</t>
  </si>
  <si>
    <t>Included in Forecast?</t>
  </si>
  <si>
    <t>Total Included in Forecast</t>
  </si>
  <si>
    <t xml:space="preserve">INTRODUCTION OF RNG AND HYDROGEN </t>
  </si>
  <si>
    <t>NG Demand Reduction/Increase Due to RNG</t>
  </si>
  <si>
    <t>NG Demand Reduction/Increase Due to Hydrogen</t>
  </si>
  <si>
    <t>NG Demand Reduction/Increase Due to Other/Synthetic Gas</t>
  </si>
  <si>
    <t>Quanity of RNG Sendout- Transportation Fuel</t>
  </si>
  <si>
    <t>Quantity of RNG Sendout- Pipeline Gas</t>
  </si>
  <si>
    <t>Quantity of Hydrogen Sendout- Transportation Fuel</t>
  </si>
  <si>
    <t>Quantity of Hydrogen Sendout- Pipeline Gas</t>
  </si>
  <si>
    <t>Quantity of Synthetic Gas Sendout</t>
  </si>
  <si>
    <t>Quanity of RNG Procured By Facilities In California Interconnected to the Gas Utility System</t>
  </si>
  <si>
    <t>Quanity of Hydrogen Procured By Facilities In California Interconnected to the Gas Utility System</t>
  </si>
  <si>
    <t>PROCUREMENT OF CERTIFIED LOW CARBON GAS</t>
  </si>
  <si>
    <t>FORM 1.12</t>
  </si>
  <si>
    <t xml:space="preserve">NEW BUSINESS </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</si>
  <si>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</si>
  <si>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</si>
  <si>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</si>
  <si>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</si>
  <si>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</si>
  <si>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</si>
  <si>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</si>
  <si>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</si>
  <si>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</si>
  <si>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</si>
  <si>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</si>
  <si>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</si>
  <si>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O&amp;M</t>
  </si>
  <si>
    <t>EOR</t>
  </si>
  <si>
    <t>ALLOCATION FACTOR OF ASSET CATEGORY BY CUSTOMER CLASS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</si>
  <si>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</si>
  <si>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</si>
  <si>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</si>
  <si>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</si>
  <si>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</si>
  <si>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</si>
  <si>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</si>
  <si>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</si>
  <si>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</si>
  <si>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</si>
  <si>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</si>
  <si>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</si>
  <si>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</si>
  <si>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</si>
  <si>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</si>
  <si>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</si>
  <si>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</si>
  <si>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</si>
  <si>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</si>
  <si>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</si>
  <si>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r>
      <t>TOTAL DOLLARS</t>
    </r>
    <r>
      <rPr>
        <vertAlign val="superscript"/>
        <sz val="9"/>
        <rFont val="Arial"/>
        <family val="2"/>
      </rPr>
      <t>†</t>
    </r>
    <r>
      <rPr>
        <sz val="9"/>
        <rFont val="Arial"/>
        <family val="2"/>
      </rPr>
      <t xml:space="preserve"> OF Weighted Average 2024 RATEBASE BY FUNCTIONAL CATEGORY ASSET VALUE</t>
    </r>
  </si>
  <si>
    <t>Customer****</t>
  </si>
  <si>
    <t>Depreciated*</t>
  </si>
  <si>
    <t>Undepreciated**</t>
  </si>
  <si>
    <t>Average Remaining Life of Asset***</t>
  </si>
  <si>
    <t>*Depreciated value represents the amount of accumulated depreciation reserve, including amounts collected for cost of removal.</t>
  </si>
  <si>
    <t>** Undepreciated value represents plant in service (original cost), tax reform act adjustments and deferred taxes, working capital and customer advances.</t>
  </si>
  <si>
    <t xml:space="preserve">
***PG&amp;E does not have 2024 Average Remaining Life of Assets at the level of detail requested.</t>
  </si>
  <si>
    <t>**** PG&amp;E does not track rate base at customer asset level.</t>
  </si>
  <si>
    <r>
      <rPr>
        <vertAlign val="superscript"/>
        <sz val="12"/>
        <rFont val="Times New Roman"/>
        <family val="1"/>
      </rPr>
      <t>†</t>
    </r>
    <r>
      <rPr>
        <sz val="8"/>
        <rFont val="Arial"/>
        <family val="2"/>
      </rPr>
      <t>In whole dollars</t>
    </r>
  </si>
  <si>
    <t>FORM 2.4</t>
  </si>
  <si>
    <t>EXPECTED REPLACEMENT AND RETIREMENT OF GAS INFRASTRUCTURE</t>
  </si>
  <si>
    <t>Backbone Transmission4,5</t>
  </si>
  <si>
    <t>Local Transmission4,5</t>
  </si>
  <si>
    <r>
      <t>Distribution</t>
    </r>
    <r>
      <rPr>
        <vertAlign val="superscript"/>
        <sz val="8"/>
        <color rgb="FF000000"/>
        <rFont val="Arial"/>
        <family val="2"/>
      </rPr>
      <t>1</t>
    </r>
  </si>
  <si>
    <r>
      <t>Customer</t>
    </r>
    <r>
      <rPr>
        <vertAlign val="superscript"/>
        <sz val="8"/>
        <color rgb="FF000000"/>
        <rFont val="Arial"/>
        <family val="2"/>
      </rPr>
      <t>3</t>
    </r>
  </si>
  <si>
    <t>Number of Regulators</t>
  </si>
  <si>
    <t>Base Year (2024)</t>
  </si>
  <si>
    <t>N/A</t>
  </si>
  <si>
    <t>Expected Replacement Miles</t>
  </si>
  <si>
    <t>Expected Pipe Retirement Miles</t>
  </si>
  <si>
    <r>
      <t>Number of Miles at High Risk of Failure or Incident</t>
    </r>
    <r>
      <rPr>
        <vertAlign val="superscript"/>
        <sz val="8"/>
        <color rgb="FF000000"/>
        <rFont val="Arial"/>
        <family val="2"/>
      </rPr>
      <t>2</t>
    </r>
  </si>
  <si>
    <r>
      <rPr>
        <vertAlign val="superscript"/>
        <sz val="8"/>
        <rFont val="Times New Roman"/>
        <family val="1"/>
      </rPr>
      <t xml:space="preserve">2 </t>
    </r>
    <r>
      <rPr>
        <sz val="8"/>
        <rFont val="Times New Roman"/>
        <family val="1"/>
      </rPr>
      <t>Miles at High Risk of Failure or Incident includes mileage of special leak surveys  active in the base year (2024)</t>
    </r>
  </si>
  <si>
    <r>
      <rPr>
        <vertAlign val="superscript"/>
        <sz val="8"/>
        <rFont val="Times New Roman"/>
        <family val="1"/>
      </rPr>
      <t xml:space="preserve">3 </t>
    </r>
    <r>
      <rPr>
        <sz val="8"/>
        <rFont val="Times New Roman"/>
        <family val="1"/>
      </rPr>
      <t>Denotes number of regulators as of 01/05/2025.</t>
    </r>
  </si>
  <si>
    <t>5 PG&amp;E used unitized MATs in this forecast. Short mileage will be replaced under non-unitized MATs.</t>
  </si>
  <si>
    <t>FORM 3.1</t>
  </si>
  <si>
    <t>PRICE FORECASTS</t>
  </si>
  <si>
    <t>GAS PRICES</t>
  </si>
  <si>
    <t>Henry Hub Price ($/Therm)</t>
  </si>
  <si>
    <t>Malin Average ($/Therm)</t>
  </si>
  <si>
    <t>PG&amp;E Citygate Average ($/Therm)</t>
  </si>
  <si>
    <t>SoCal Citygate Average ($/Therm)</t>
  </si>
  <si>
    <t>Forecast Year 1 (2025)</t>
  </si>
  <si>
    <t>Forecast Year 2 (2026)</t>
  </si>
  <si>
    <t>Forecast Year 3 (2027)</t>
  </si>
  <si>
    <t>Forecast Year 4 (2028)</t>
  </si>
  <si>
    <t>Miles Retired</t>
  </si>
  <si>
    <t>Miles Replaced</t>
  </si>
  <si>
    <r>
      <rPr>
        <vertAlign val="superscript"/>
        <sz val="8"/>
        <color rgb="FF000000"/>
        <rFont val="Times New Roman"/>
        <family val="1"/>
      </rPr>
      <t>1</t>
    </r>
    <r>
      <rPr>
        <sz val="8"/>
        <color rgb="FF000000"/>
        <rFont val="Times New Roman"/>
        <family val="1"/>
      </rPr>
      <t xml:space="preserve"> Base year (2024) expected replacement miles information reflects actual replacement for PG&amp;E MATs 14A, 14D, and 50A as stated in PG&amp;E's filed 2025 Gas Safety Plan. Forecast Year 1 (2025) - Forecast Year 4 (2028) reflects forecast targets as of February 2025. Excludes capacity replacement miles. PG&amp;E does not forecast "Expected Pipe Retirement Miles" and instead utilizes a unit of measure for main replacement as defined by: "feet of main replaced". All units in the distribution column are in "miles" except Number of Regulators.</t>
    </r>
  </si>
  <si>
    <t>Title: Manager, State Agency Relations</t>
  </si>
  <si>
    <t>E-mail: fariya.ali@pge.com</t>
  </si>
  <si>
    <t>Date Completed: 5/21/25</t>
  </si>
  <si>
    <t>Date Updated by Company: 5/21/25</t>
  </si>
  <si>
    <t>1-in-2 Average HDD / 1-in-2 Average Hydro</t>
  </si>
  <si>
    <t>1-in-10 Cold HDD / 1-in-10 Dry Hydro</t>
  </si>
  <si>
    <t>NOTE: SMUD forecast provided by SMUD at annual level so values repeat for each month.</t>
  </si>
  <si>
    <t xml:space="preserve">PG&amp;E does not produce a hot year forecast. </t>
  </si>
  <si>
    <t>PG&amp;E does not weather normalize historical daily data</t>
  </si>
  <si>
    <t>Total Core</t>
  </si>
  <si>
    <t>Renamed from "Core Residential"</t>
  </si>
  <si>
    <t>Source: PG&amp;E Pipe Range "Day After Cast" https://www.pge.com/pipeline/en/operating-data/historical-archives/classarchive.html</t>
  </si>
  <si>
    <t>Winter Peak Day Demand as described on page 60 of the 2024 California Gas Report (1-In-10 Cold Year Peak and Dry Conditions)</t>
  </si>
  <si>
    <t>2024-2025</t>
  </si>
  <si>
    <t>2025-2026</t>
  </si>
  <si>
    <t>2026-2027</t>
  </si>
  <si>
    <t>2027-2028</t>
  </si>
  <si>
    <t>2028-2029</t>
  </si>
  <si>
    <t>2029-2030</t>
  </si>
  <si>
    <t>Summer Peak Day Demand as described on page 62 of the 2024 California Gas Report (1-in-10 Dry Conditions)</t>
  </si>
  <si>
    <t>PG&amp;E does not forecast monthly peak demand</t>
  </si>
  <si>
    <t>Abnormal Peak Day Demand as describe on page 59 of the California Gas Report (1-in-90 Cold Conditions) - forecasted for Core only so total column not populated</t>
  </si>
  <si>
    <t>Both normal and forecast HDD include expected climate change</t>
  </si>
  <si>
    <t>CDD are not used in our gas forecast model</t>
  </si>
  <si>
    <t>PG&amp;E uses a load weighted average HDD value, rather than zones</t>
  </si>
  <si>
    <t>PG&amp;E does not utilize an end-use model for gas demand forecasting so this form is left blank</t>
  </si>
  <si>
    <t>All</t>
  </si>
  <si>
    <t>AAEE</t>
  </si>
  <si>
    <t>PG&amp;E does not forecast gas demand response in the California Gas Report</t>
  </si>
  <si>
    <t>*PG&amp;E's default forecast includes a climate change effect and this effect is not forecast separately</t>
  </si>
  <si>
    <t>RNG and Hydrogen demand are not forecasted in the California Gas Report</t>
  </si>
  <si>
    <t>Note: Customer counts for December of specified year provided. 2023 IEPR forms provied sum of customer counts over all 12 months of the year.</t>
  </si>
  <si>
    <t>PG&amp;E does not forecast the number of customers on CARE rates in the California Gas Report</t>
  </si>
  <si>
    <r>
      <t>Storage</t>
    </r>
    <r>
      <rPr>
        <vertAlign val="superscript"/>
        <sz val="8"/>
        <color rgb="FF000000"/>
        <rFont val="Arial"/>
        <family val="2"/>
      </rPr>
      <t>6</t>
    </r>
  </si>
  <si>
    <t>*Revenue Requirements exclude procurement. Includes GRC authorized capacity and storage costs collected through core procurement rates.</t>
  </si>
  <si>
    <t>procurement costs, including the GRC authorized backbone and storage which is collected through PG&amp;E's core procurement rates.</t>
  </si>
  <si>
    <t>AECO ($/Therm)</t>
  </si>
  <si>
    <t>Westcoast St 2 ($/Therm)</t>
  </si>
  <si>
    <t>Sumas ($/Therm)</t>
  </si>
  <si>
    <t>Kingsgate ($/Therm)</t>
  </si>
  <si>
    <t>Stanfield ($/Therm)</t>
  </si>
  <si>
    <t>Opal ($/Therm)</t>
  </si>
  <si>
    <t>Cheyenne ($/Therm)</t>
  </si>
  <si>
    <t>San Juan ($/Therm)</t>
  </si>
  <si>
    <t>Waha ($/Therm)</t>
  </si>
  <si>
    <t>Asset Family – Distribution Mains and Services</t>
  </si>
  <si>
    <t>capital Expenditure</t>
  </si>
  <si>
    <t>Asset Family – Transmission Pipe</t>
  </si>
  <si>
    <t>Asset Family – Facilities</t>
  </si>
  <si>
    <t>Asset Family – Storage</t>
  </si>
  <si>
    <t>Gas Operations and Maintenance</t>
  </si>
  <si>
    <t>Gas Operations Corrosion Control</t>
  </si>
  <si>
    <t>Gas Operations Leak Management</t>
  </si>
  <si>
    <t>Gas System Operations</t>
  </si>
  <si>
    <t>Gas Technology and Other Support</t>
  </si>
  <si>
    <t>New Business and Work at the Request of Others</t>
  </si>
  <si>
    <t>Note:</t>
  </si>
  <si>
    <t>To develop the natural gas revenue requirement by functional asset category (e.g., backbone transmission, local transmission, storage, distribution), PG&amp;E has used a simplified calculation model by functional area to</t>
  </si>
  <si>
    <t>Specifically, PG&amp;E took a 4-step approach to complete Form 2.1, summarized below:</t>
  </si>
  <si>
    <t>1. The O&amp;M and capital major programs are organized and aligned with the programs that are included in PG&amp;E’s Test Year 2027 General Rate Case in the Gas Operations Exhibit, which was filed with the</t>
  </si>
  <si>
    <t xml:space="preserve">2. The O&amp;M and capital expenditures amounts for 2023-24 are based on the recorded data generated from PG&amp;E’s financial system. The amounts for 2022 are based on the recorded amounts previously </t>
  </si>
  <si>
    <t>provided in the 2023 IEPR submittal.</t>
  </si>
  <si>
    <t xml:space="preserve"> components of cost of capital, depreciation, revenue fees and uncollectible, as well as income and property taxes. Some transmission and distribution capital expenditures are eligible for tax repair deduction, </t>
  </si>
  <si>
    <t xml:space="preserve"> which provides tax benefits to the utility customers, thus, reduces the revenue requirement in the first year of the capital investment. </t>
  </si>
  <si>
    <t>translate the expenditures to revenue requirement. Cost of capital, depreciation, revenue fees and uncollectible, as well as taxes are factored in the revenue requirement calculation model through 2040.</t>
  </si>
  <si>
    <t xml:space="preserve">6. PG&amp;E plans to assess all transmission pipe within the Storage Asset Family through 2030, subject to the 2027 GRC decision. Some small sections of pipe may need to be replaced as part of these assessments. </t>
  </si>
  <si>
    <r>
      <rPr>
        <vertAlign val="superscript"/>
        <sz val="8"/>
        <rFont val="Times New Roman"/>
        <family val="1"/>
      </rPr>
      <t>4</t>
    </r>
    <r>
      <rPr>
        <sz val="11"/>
        <color theme="1"/>
        <rFont val="Calibri"/>
        <family val="2"/>
        <scheme val="minor"/>
      </rPr>
      <t xml:space="preserve"> </t>
    </r>
    <r>
      <rPr>
        <sz val="8"/>
        <rFont val="Times New Roman"/>
        <family val="1"/>
      </rPr>
      <t>Source Information: 2024 RSAR, 2023 GRC Workpapers/2023 GRC Control File, &amp; 2027 GRC Workpapers/2027 GRC Control File</t>
    </r>
  </si>
  <si>
    <r>
      <t>Expected Number of Retired Regulators</t>
    </r>
    <r>
      <rPr>
        <vertAlign val="superscript"/>
        <sz val="8"/>
        <color rgb="FF000000"/>
        <rFont val="Arial"/>
        <family val="2"/>
      </rPr>
      <t>7</t>
    </r>
  </si>
  <si>
    <r>
      <t>Expected Number of Retired Regulators</t>
    </r>
    <r>
      <rPr>
        <vertAlign val="superscript"/>
        <sz val="8"/>
        <color rgb="FF000000"/>
        <rFont val="Arial"/>
        <family val="2"/>
      </rPr>
      <t>7</t>
    </r>
    <r>
      <rPr>
        <sz val="11"/>
        <color theme="1"/>
        <rFont val="Calibri"/>
        <family val="2"/>
        <scheme val="minor"/>
      </rPr>
      <t/>
    </r>
  </si>
  <si>
    <t>7. PG&amp;E does not forecast "Expected Number of Retired Regulators" in its 2027 GRC filed on May 15, 2025</t>
  </si>
  <si>
    <t>Confidential = yellow shading</t>
  </si>
  <si>
    <t xml:space="preserve"> INCLUDE NET NEW BUSINESS DEMAND FORECAST BY CUSTOMER CLASS (MMcfd) *PG&amp;E does not forecast this in the Cal Gas Report*</t>
  </si>
  <si>
    <t>MILES OF PIPE NEEDED TO SERVE NEW BUSINESS *PG&amp;E does not forecast this in the Cal Gas Report*</t>
  </si>
  <si>
    <r>
      <t xml:space="preserve">Southern California Border </t>
    </r>
    <r>
      <rPr>
        <u/>
        <sz val="8"/>
        <rFont val="Arial"/>
        <family val="2"/>
      </rPr>
      <t>Topock</t>
    </r>
    <r>
      <rPr>
        <sz val="8"/>
        <rFont val="Arial"/>
        <family val="2"/>
      </rPr>
      <t xml:space="preserve"> Average ($/Therm)</t>
    </r>
  </si>
  <si>
    <t>4. PG&amp;E translates the O&amp;M and capital expenditures amounts from 2023-2030 to revenue requirement by functional category, using a simplified revenue requirement calculation model that has factored in the</t>
  </si>
  <si>
    <t xml:space="preserve"> California Public Utilities Commission (CPUC) on May 15, 2025.</t>
  </si>
  <si>
    <t>6. Natural gas utility asset depreciation rates used for developing the revenue requirements presented above are consistent with those proposed in PG&amp;E's Test Year 2027 General Rate Case, and do</t>
  </si>
  <si>
    <t xml:space="preserve">Transportation rates include Public Purpose Program and GHG Costs. Residential rates include the GHG climate Credit. Rates exclude </t>
  </si>
  <si>
    <t>Natural Gas Commodity Price ($/Therm)*</t>
  </si>
  <si>
    <t>*Data sourced from S&amp;P Global Commodity Insights</t>
  </si>
  <si>
    <t>Note: PG&amp;E is providing commodity price forecasts through 2040 to be consistent with the data requested in Form 1.6. This data has been sourced from S&amp;P Global Commodity Insights</t>
  </si>
  <si>
    <t>not contemplate concepts, proposals, or potential future decisions associated with CPUC gas planning proceeding R.24-09-012.</t>
  </si>
  <si>
    <t>3. The O&amp;M and capital expenditures amounts for 2025-30 are based on PG&amp;E's Test Year 2027 General Rate Case application, filed with the CPUC May 15, 2025.  The estimated revenue requirements are</t>
  </si>
  <si>
    <t xml:space="preserve">based on amounts proposed in the referenced application, and do not represent CPUC final authorized decision amounts.  </t>
  </si>
  <si>
    <t xml:space="preserve">5. To develop the revenue requirement forecast for 2030-40, PG&amp;E escalates the 2030 revenue requirement by program and functional asset category using a simple 3% annual escalation factor, </t>
  </si>
  <si>
    <t>based on escalation rates used in PG&amp;E's Test Year 2027 General Rate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</si>
</sst>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 #,##0_);_(* \(#,##0\);_(* &quot;-&quot;??_);_(@_)"/>
    <numFmt numFmtId="165" formatCode="0.00000"/>
    <numFmt numFmtId="166" formatCode="0.0"/>
    <numFmt numFmtId="167" formatCode="#,##0.000"/>
    <numFmt numFmtId="168" formatCode="0.0%"/>
  </numFmts>
  <fonts count="45" x14ac:knownFonts="1">
    <font>
      <sz val="12"/>
      <name val="Times New Roman"/>
    </font>
    <font>
      <sz val="11"/>
      <color theme="1"/>
      <name val="Calibri"/>
      <family val="2"/>
      <scheme val="minor"/>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sz val="12"/>
      <name val="Times New Roman"/>
      <family val="1"/>
    </font>
    <font>
      <u/>
      <sz val="12"/>
      <color indexed="12"/>
      <name val="Arial"/>
      <family val="2"/>
    </font>
    <font>
      <vertAlign val="superscript"/>
      <sz val="8"/>
      <color rgb="FF000000"/>
      <name val="Arial"/>
      <family val="2"/>
    </font>
    <font>
      <vertAlign val="superscript"/>
      <sz val="8"/>
      <name val="Times New Roman"/>
      <family val="1"/>
    </font>
    <font>
      <vertAlign val="superscript"/>
      <sz val="8"/>
      <color rgb="FF000000"/>
      <name val="Times New Roman"/>
      <family val="1"/>
    </font>
    <font>
      <sz val="8"/>
      <color rgb="FF000000"/>
      <name val="Times New Roman"/>
      <family val="1"/>
    </font>
    <font>
      <b/>
      <sz val="8"/>
      <color rgb="FF000000"/>
      <name val="Arial"/>
      <family val="2"/>
    </font>
    <font>
      <vertAlign val="superscript"/>
      <sz val="9"/>
      <name val="Arial"/>
      <family val="2"/>
    </font>
    <font>
      <vertAlign val="superscript"/>
      <sz val="12"/>
      <name val="Times New Roman"/>
      <family val="1"/>
    </font>
    <font>
      <b/>
      <sz val="11"/>
      <color rgb="FF000000"/>
      <name val="Arial"/>
      <family val="2"/>
    </font>
    <font>
      <sz val="12"/>
      <name val="Times New Roman"/>
      <family val="1"/>
    </font>
    <font>
      <sz val="8"/>
      <color rgb="FFFF0000"/>
      <name val="Arial"/>
      <family val="2"/>
    </font>
    <font>
      <sz val="9"/>
      <color theme="1"/>
      <name val="Arial"/>
      <family val="2"/>
    </font>
    <font>
      <sz val="8"/>
      <color theme="1"/>
      <name val="Arial"/>
      <family val="2"/>
    </font>
    <font>
      <sz val="11"/>
      <color theme="1"/>
      <name val="Arial"/>
      <family val="2"/>
    </font>
    <font>
      <sz val="11"/>
      <name val="Arial"/>
      <family val="2"/>
    </font>
    <font>
      <u/>
      <sz val="8"/>
      <name val="Arial"/>
      <family val="2"/>
    </font>
  </fonts>
  <fills count="10">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4" fillId="0" borderId="0" applyNumberFormat="0" applyFill="0" applyBorder="0" applyAlignment="0" applyProtection="0">
      <alignment vertical="top"/>
      <protection locked="0"/>
    </xf>
    <xf numFmtId="0" fontId="9" fillId="0" borderId="0"/>
    <xf numFmtId="0" fontId="3" fillId="0" borderId="0"/>
    <xf numFmtId="0" fontId="10" fillId="0" borderId="0"/>
    <xf numFmtId="0" fontId="2" fillId="0" borderId="0"/>
    <xf numFmtId="43" fontId="28" fillId="0" borderId="0" applyFont="0" applyFill="0" applyBorder="0" applyAlignment="0" applyProtection="0"/>
    <xf numFmtId="9" fontId="38" fillId="0" borderId="0" applyFont="0" applyFill="0" applyBorder="0" applyAlignment="0" applyProtection="0"/>
  </cellStyleXfs>
  <cellXfs count="250">
    <xf numFmtId="0" fontId="0" fillId="0" borderId="0" xfId="0"/>
    <xf numFmtId="0" fontId="5" fillId="0" borderId="0" xfId="0" applyFont="1" applyAlignment="1">
      <alignment horizontal="left" vertical="center" wrapText="1" indent="1"/>
    </xf>
    <xf numFmtId="0" fontId="5" fillId="0" borderId="0" xfId="1" applyFont="1" applyAlignment="1">
      <alignment horizontal="left" vertical="center" wrapText="1" indent="1"/>
    </xf>
    <xf numFmtId="0" fontId="6" fillId="0" borderId="0" xfId="0" applyFont="1" applyAlignment="1">
      <alignment horizontal="left" vertical="center" wrapText="1" indent="1"/>
    </xf>
    <xf numFmtId="14" fontId="5" fillId="0" borderId="0" xfId="1" applyNumberFormat="1" applyFont="1" applyAlignment="1">
      <alignment horizontal="left" vertical="center" wrapText="1" indent="1"/>
    </xf>
    <xf numFmtId="0" fontId="8" fillId="0" borderId="0" xfId="0" applyFont="1"/>
    <xf numFmtId="0" fontId="10" fillId="0" borderId="0" xfId="3" applyFont="1"/>
    <xf numFmtId="0" fontId="3" fillId="0" borderId="0" xfId="3" applyFont="1"/>
    <xf numFmtId="0" fontId="9" fillId="0" borderId="0" xfId="3"/>
    <xf numFmtId="0" fontId="12" fillId="0" borderId="0" xfId="3" applyFont="1" applyAlignment="1">
      <alignment horizontal="centerContinuous"/>
    </xf>
    <xf numFmtId="0" fontId="14" fillId="0" borderId="1" xfId="0" applyFont="1" applyBorder="1" applyAlignment="1">
      <alignment horizontal="center" wrapText="1"/>
    </xf>
    <xf numFmtId="0" fontId="10" fillId="0" borderId="5" xfId="0" applyFont="1" applyBorder="1"/>
    <xf numFmtId="0" fontId="15" fillId="4" borderId="1" xfId="0" applyFont="1" applyFill="1" applyBorder="1"/>
    <xf numFmtId="0" fontId="14" fillId="0" borderId="2" xfId="0" applyFont="1" applyBorder="1" applyAlignment="1">
      <alignment horizontal="center" wrapText="1"/>
    </xf>
    <xf numFmtId="0" fontId="3" fillId="0" borderId="0" xfId="0" applyFont="1"/>
    <xf numFmtId="0" fontId="9" fillId="0" borderId="0" xfId="0" applyFont="1"/>
    <xf numFmtId="0" fontId="15" fillId="0" borderId="1" xfId="0" applyFont="1" applyBorder="1"/>
    <xf numFmtId="0" fontId="13" fillId="0" borderId="0" xfId="3" applyFont="1" applyAlignment="1">
      <alignment vertical="top" wrapText="1"/>
    </xf>
    <xf numFmtId="0" fontId="14" fillId="0" borderId="1" xfId="0" applyFont="1" applyBorder="1"/>
    <xf numFmtId="0" fontId="15" fillId="0" borderId="0" xfId="0" applyFont="1"/>
    <xf numFmtId="0" fontId="14" fillId="0" borderId="0" xfId="0" applyFont="1" applyAlignment="1">
      <alignment horizontal="center" wrapText="1"/>
    </xf>
    <xf numFmtId="0" fontId="9" fillId="0" borderId="1" xfId="0" applyFont="1" applyBorder="1" applyAlignment="1">
      <alignment horizontal="center" wrapText="1"/>
    </xf>
    <xf numFmtId="0" fontId="10" fillId="0" borderId="0" xfId="0" applyFont="1"/>
    <xf numFmtId="0" fontId="12" fillId="0" borderId="0" xfId="3" applyFont="1"/>
    <xf numFmtId="0" fontId="14" fillId="0" borderId="0" xfId="0" applyFont="1"/>
    <xf numFmtId="0" fontId="9" fillId="0" borderId="0" xfId="4" applyFont="1"/>
    <xf numFmtId="0" fontId="12" fillId="0" borderId="0" xfId="5" applyFont="1"/>
    <xf numFmtId="0" fontId="9"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9" fillId="0" borderId="1" xfId="0" applyNumberFormat="1" applyFont="1" applyBorder="1" applyAlignment="1" applyProtection="1">
      <alignment horizontal="center" wrapText="1"/>
      <protection locked="0"/>
    </xf>
    <xf numFmtId="0" fontId="9" fillId="0" borderId="1" xfId="0" applyFont="1" applyBorder="1"/>
    <xf numFmtId="0" fontId="9" fillId="0" borderId="11" xfId="0" applyFont="1" applyBorder="1"/>
    <xf numFmtId="3" fontId="9" fillId="0" borderId="0" xfId="0" applyNumberFormat="1" applyFont="1"/>
    <xf numFmtId="3" fontId="9" fillId="0" borderId="1" xfId="0" applyNumberFormat="1" applyFont="1" applyBorder="1"/>
    <xf numFmtId="0" fontId="9" fillId="0" borderId="0" xfId="0" applyFont="1" applyAlignment="1" applyProtection="1">
      <alignment horizontal="center" wrapText="1"/>
      <protection locked="0"/>
    </xf>
    <xf numFmtId="0" fontId="11" fillId="0" borderId="0" xfId="3" applyFont="1"/>
    <xf numFmtId="3" fontId="9" fillId="0" borderId="11" xfId="0" applyNumberFormat="1" applyFont="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Alignment="1">
      <alignment horizontal="center"/>
    </xf>
    <xf numFmtId="3" fontId="0" fillId="0" borderId="0" xfId="0" applyNumberFormat="1"/>
    <xf numFmtId="0" fontId="19" fillId="0" borderId="1" xfId="0" applyFont="1" applyBorder="1" applyAlignment="1">
      <alignment horizontal="center" wrapText="1"/>
    </xf>
    <xf numFmtId="3" fontId="0" fillId="0" borderId="1" xfId="0" applyNumberFormat="1" applyBorder="1" applyAlignment="1">
      <alignment horizontal="center"/>
    </xf>
    <xf numFmtId="3" fontId="19" fillId="0" borderId="2" xfId="0" applyNumberFormat="1" applyFont="1" applyBorder="1" applyAlignment="1">
      <alignment horizontal="center"/>
    </xf>
    <xf numFmtId="3" fontId="0" fillId="0" borderId="2" xfId="0" applyNumberFormat="1" applyBorder="1"/>
    <xf numFmtId="3" fontId="0" fillId="0" borderId="12" xfId="0" applyNumberFormat="1" applyBorder="1" applyAlignment="1">
      <alignment horizontal="center"/>
    </xf>
    <xf numFmtId="3" fontId="0" fillId="0" borderId="12" xfId="0" applyNumberFormat="1" applyBorder="1"/>
    <xf numFmtId="0" fontId="14" fillId="0" borderId="11" xfId="0" applyFont="1" applyBorder="1"/>
    <xf numFmtId="0" fontId="7" fillId="0" borderId="0" xfId="2" applyFont="1" applyFill="1" applyBorder="1" applyAlignment="1" applyProtection="1">
      <alignment horizontal="left" vertical="center" wrapText="1" indent="1"/>
    </xf>
    <xf numFmtId="0" fontId="19" fillId="0" borderId="0" xfId="0" applyFont="1" applyAlignment="1">
      <alignment wrapText="1"/>
    </xf>
    <xf numFmtId="0" fontId="19" fillId="4" borderId="1" xfId="0" applyFont="1" applyFill="1" applyBorder="1" applyAlignment="1">
      <alignment horizontal="center"/>
    </xf>
    <xf numFmtId="0" fontId="22" fillId="0" borderId="0" xfId="0" applyFont="1"/>
    <xf numFmtId="0" fontId="23" fillId="0" borderId="0" xfId="0" applyFont="1"/>
    <xf numFmtId="0" fontId="16" fillId="0" borderId="0" xfId="0" applyFont="1"/>
    <xf numFmtId="0" fontId="2" fillId="0" borderId="0" xfId="0" applyFont="1"/>
    <xf numFmtId="0" fontId="14" fillId="0" borderId="13" xfId="0" applyFont="1" applyBorder="1" applyAlignment="1">
      <alignment horizontal="center" wrapText="1"/>
    </xf>
    <xf numFmtId="0" fontId="2" fillId="0" borderId="0" xfId="6"/>
    <xf numFmtId="0" fontId="8" fillId="0" borderId="0" xfId="6" applyFont="1"/>
    <xf numFmtId="0" fontId="14" fillId="0" borderId="1" xfId="6" applyFont="1" applyBorder="1" applyAlignment="1">
      <alignment horizontal="center" wrapText="1"/>
    </xf>
    <xf numFmtId="0" fontId="14" fillId="0" borderId="2" xfId="6" applyFont="1" applyBorder="1" applyAlignment="1">
      <alignment horizontal="center" wrapText="1"/>
    </xf>
    <xf numFmtId="0" fontId="14" fillId="0" borderId="10" xfId="0" applyFont="1" applyBorder="1" applyAlignment="1">
      <alignment horizontal="center" wrapText="1"/>
    </xf>
    <xf numFmtId="0" fontId="15" fillId="0" borderId="10" xfId="0" applyFont="1" applyBorder="1"/>
    <xf numFmtId="0" fontId="0" fillId="0" borderId="9" xfId="0" applyBorder="1"/>
    <xf numFmtId="0" fontId="10" fillId="0" borderId="10" xfId="0" applyFont="1" applyBorder="1"/>
    <xf numFmtId="0" fontId="10" fillId="0" borderId="1" xfId="0" applyFont="1" applyBorder="1"/>
    <xf numFmtId="0" fontId="15" fillId="0" borderId="0" xfId="6" applyFont="1"/>
    <xf numFmtId="0" fontId="9" fillId="0" borderId="0" xfId="6" applyFont="1"/>
    <xf numFmtId="0" fontId="14" fillId="0" borderId="0" xfId="6" applyFont="1" applyAlignment="1">
      <alignment horizontal="center" wrapText="1"/>
    </xf>
    <xf numFmtId="3" fontId="9" fillId="0" borderId="0" xfId="6" applyNumberFormat="1" applyFont="1" applyAlignment="1" applyProtection="1">
      <alignment horizontal="center" wrapText="1"/>
      <protection locked="0"/>
    </xf>
    <xf numFmtId="0" fontId="10" fillId="0" borderId="0" xfId="6" applyFont="1"/>
    <xf numFmtId="0" fontId="15" fillId="0" borderId="1" xfId="6" applyFont="1" applyBorder="1"/>
    <xf numFmtId="0" fontId="9" fillId="0" borderId="1" xfId="6" applyFont="1" applyBorder="1"/>
    <xf numFmtId="3" fontId="9" fillId="0" borderId="1" xfId="6" applyNumberFormat="1" applyFont="1" applyBorder="1" applyAlignment="1" applyProtection="1">
      <alignment horizontal="center" wrapText="1"/>
      <protection locked="0"/>
    </xf>
    <xf numFmtId="0" fontId="14" fillId="0" borderId="0" xfId="6" applyFont="1"/>
    <xf numFmtId="0" fontId="14" fillId="0" borderId="1" xfId="6" applyFont="1" applyBorder="1"/>
    <xf numFmtId="0" fontId="3" fillId="0" borderId="0" xfId="6" applyFont="1"/>
    <xf numFmtId="0" fontId="25" fillId="0" borderId="1" xfId="6" applyFont="1" applyBorder="1"/>
    <xf numFmtId="0" fontId="25" fillId="0" borderId="11" xfId="6" applyFont="1" applyBorder="1"/>
    <xf numFmtId="0" fontId="12" fillId="0" borderId="0" xfId="0" applyFont="1"/>
    <xf numFmtId="0" fontId="12" fillId="0" borderId="0" xfId="0" applyFont="1" applyAlignment="1">
      <alignment wrapText="1"/>
    </xf>
    <xf numFmtId="0" fontId="19" fillId="0" borderId="0" xfId="6" applyFont="1"/>
    <xf numFmtId="15" fontId="12" fillId="0" borderId="0" xfId="3" applyNumberFormat="1" applyFont="1"/>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2" fillId="0" borderId="0" xfId="1" applyFont="1" applyAlignment="1">
      <alignment horizontal="left" vertical="center" wrapText="1" indent="1"/>
    </xf>
    <xf numFmtId="0" fontId="10" fillId="0" borderId="0" xfId="1" applyFont="1" applyAlignment="1">
      <alignment horizontal="left" vertical="center" indent="2"/>
    </xf>
    <xf numFmtId="0" fontId="3" fillId="0" borderId="0" xfId="1" applyAlignment="1">
      <alignment horizontal="left" vertical="center" wrapText="1" indent="1"/>
    </xf>
    <xf numFmtId="0" fontId="3" fillId="0" borderId="1" xfId="1" applyBorder="1" applyAlignment="1">
      <alignment horizontal="left" vertical="center" wrapText="1" indent="1"/>
    </xf>
    <xf numFmtId="0" fontId="4" fillId="0" borderId="0" xfId="2" applyFill="1" applyBorder="1" applyAlignment="1" applyProtection="1">
      <alignment horizontal="left" vertical="center" wrapText="1" indent="1"/>
    </xf>
    <xf numFmtId="14" fontId="3" fillId="0" borderId="0" xfId="1" applyNumberFormat="1" applyAlignment="1">
      <alignment horizontal="left" vertical="center" wrapText="1" indent="1"/>
    </xf>
    <xf numFmtId="0" fontId="12" fillId="0" borderId="14" xfId="0" applyFont="1" applyBorder="1"/>
    <xf numFmtId="0" fontId="19" fillId="0" borderId="12" xfId="0" applyFont="1" applyBorder="1" applyAlignment="1">
      <alignment horizontal="center"/>
    </xf>
    <xf numFmtId="0" fontId="19" fillId="0" borderId="2" xfId="0" applyFont="1" applyBorder="1" applyAlignment="1">
      <alignment horizontal="center"/>
    </xf>
    <xf numFmtId="0" fontId="0" fillId="0" borderId="1" xfId="0" applyBorder="1"/>
    <xf numFmtId="0" fontId="14" fillId="0" borderId="1" xfId="0" applyFont="1" applyBorder="1" applyAlignment="1">
      <alignment horizontal="right"/>
    </xf>
    <xf numFmtId="0" fontId="10" fillId="0" borderId="13" xfId="0" applyFont="1" applyBorder="1"/>
    <xf numFmtId="0" fontId="14" fillId="4" borderId="1" xfId="0" applyFont="1" applyFill="1" applyBorder="1" applyAlignment="1">
      <alignment horizontal="right"/>
    </xf>
    <xf numFmtId="0" fontId="13" fillId="0" borderId="0" xfId="0" applyFont="1" applyAlignment="1">
      <alignment horizontal="left" vertical="center" wrapText="1" indent="1"/>
    </xf>
    <xf numFmtId="1" fontId="9" fillId="0" borderId="1" xfId="7" applyNumberFormat="1" applyFont="1" applyBorder="1"/>
    <xf numFmtId="0" fontId="10" fillId="0" borderId="10" xfId="6" applyFont="1" applyBorder="1" applyAlignment="1">
      <alignment wrapText="1"/>
    </xf>
    <xf numFmtId="0" fontId="9" fillId="0" borderId="10" xfId="6" applyFont="1" applyBorder="1"/>
    <xf numFmtId="0" fontId="10" fillId="0" borderId="18" xfId="0" applyFont="1" applyBorder="1" applyAlignment="1">
      <alignment vertical="top" wrapText="1"/>
    </xf>
    <xf numFmtId="1" fontId="9" fillId="0" borderId="1" xfId="7" applyNumberFormat="1" applyFont="1" applyFill="1" applyBorder="1"/>
    <xf numFmtId="0" fontId="10" fillId="0" borderId="8" xfId="0" applyFont="1" applyBorder="1" applyAlignment="1">
      <alignment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10" fillId="0" borderId="0" xfId="0" applyFont="1" applyAlignment="1">
      <alignment vertical="top" wrapText="1"/>
    </xf>
    <xf numFmtId="0" fontId="13" fillId="0" borderId="0" xfId="0" applyFont="1" applyAlignment="1">
      <alignment horizontal="left" vertical="top" wrapText="1"/>
    </xf>
    <xf numFmtId="0" fontId="0" fillId="0" borderId="18" xfId="0" applyBorder="1"/>
    <xf numFmtId="0" fontId="13" fillId="0" borderId="18" xfId="1" applyFont="1" applyBorder="1" applyAlignment="1">
      <alignment horizontal="center" vertical="top" wrapText="1"/>
    </xf>
    <xf numFmtId="0" fontId="29" fillId="0" borderId="18" xfId="2" applyFont="1" applyFill="1" applyBorder="1" applyAlignment="1" applyProtection="1"/>
    <xf numFmtId="0" fontId="10" fillId="0" borderId="18" xfId="0" applyFont="1" applyBorder="1" applyAlignment="1">
      <alignment wrapText="1"/>
    </xf>
    <xf numFmtId="0" fontId="10" fillId="0" borderId="18" xfId="1" applyFont="1" applyBorder="1" applyAlignment="1">
      <alignment horizontal="center"/>
    </xf>
    <xf numFmtId="0" fontId="29" fillId="0" borderId="18" xfId="2" applyFont="1" applyBorder="1" applyAlignment="1" applyProtection="1"/>
    <xf numFmtId="0" fontId="5" fillId="0" borderId="18" xfId="0" applyFont="1" applyBorder="1" applyAlignment="1">
      <alignment horizontal="left" vertical="center" wrapText="1" indent="1"/>
    </xf>
    <xf numFmtId="0" fontId="23" fillId="0" borderId="18" xfId="0" applyFont="1" applyBorder="1"/>
    <xf numFmtId="0" fontId="16" fillId="0" borderId="18" xfId="0" applyFont="1" applyBorder="1"/>
    <xf numFmtId="0" fontId="29" fillId="0" borderId="18" xfId="2" applyFont="1" applyBorder="1" applyAlignment="1" applyProtection="1">
      <alignment wrapText="1"/>
    </xf>
    <xf numFmtId="0" fontId="20" fillId="0" borderId="18" xfId="0" applyFont="1" applyBorder="1" applyAlignment="1">
      <alignment horizontal="center" vertical="top" wrapText="1"/>
    </xf>
    <xf numFmtId="0" fontId="0" fillId="0" borderId="19" xfId="0" applyBorder="1"/>
    <xf numFmtId="0" fontId="20" fillId="0" borderId="20" xfId="0" applyFont="1" applyBorder="1" applyAlignment="1">
      <alignment horizontal="center" vertical="top" wrapText="1"/>
    </xf>
    <xf numFmtId="0" fontId="13" fillId="0" borderId="20" xfId="0" applyFont="1" applyBorder="1" applyAlignment="1">
      <alignment horizontal="left" vertical="top" wrapText="1"/>
    </xf>
    <xf numFmtId="0" fontId="0" fillId="0" borderId="21" xfId="0" applyBorder="1"/>
    <xf numFmtId="0" fontId="10" fillId="0" borderId="0" xfId="0" applyFont="1" applyAlignment="1">
      <alignment horizontal="left" vertical="top" wrapText="1"/>
    </xf>
    <xf numFmtId="0" fontId="10" fillId="0" borderId="0" xfId="0" applyFont="1" applyAlignment="1">
      <alignment wrapText="1"/>
    </xf>
    <xf numFmtId="0" fontId="24" fillId="0" borderId="0" xfId="0" applyFont="1" applyAlignment="1">
      <alignment horizontal="right" vertical="top" wrapText="1"/>
    </xf>
    <xf numFmtId="0" fontId="3" fillId="0" borderId="0" xfId="0" applyFont="1" applyAlignment="1">
      <alignment horizontal="left" vertical="center" wrapText="1"/>
    </xf>
    <xf numFmtId="0" fontId="10" fillId="0" borderId="7" xfId="0" applyFont="1" applyBorder="1" applyAlignment="1">
      <alignment vertical="top" wrapText="1"/>
    </xf>
    <xf numFmtId="0" fontId="18" fillId="0" borderId="0" xfId="0" applyFont="1" applyAlignment="1">
      <alignment horizontal="left"/>
    </xf>
    <xf numFmtId="0" fontId="13" fillId="0" borderId="8" xfId="0" applyFont="1" applyBorder="1" applyAlignment="1">
      <alignment vertical="top" wrapText="1"/>
    </xf>
    <xf numFmtId="0" fontId="0" fillId="0" borderId="8" xfId="0" applyBorder="1"/>
    <xf numFmtId="0" fontId="19" fillId="0" borderId="1" xfId="0" applyFont="1" applyBorder="1" applyAlignment="1">
      <alignment horizontal="left" wrapText="1"/>
    </xf>
    <xf numFmtId="0" fontId="12" fillId="0" borderId="0" xfId="5" applyFont="1" applyAlignment="1">
      <alignment horizontal="center"/>
    </xf>
    <xf numFmtId="0" fontId="17" fillId="0" borderId="0" xfId="6" applyFont="1"/>
    <xf numFmtId="164" fontId="15" fillId="0" borderId="1" xfId="7" applyNumberFormat="1" applyFont="1" applyBorder="1"/>
    <xf numFmtId="43" fontId="15" fillId="0" borderId="1" xfId="7" applyFont="1" applyBorder="1"/>
    <xf numFmtId="0" fontId="2" fillId="0" borderId="0" xfId="6" applyAlignment="1">
      <alignment wrapText="1"/>
    </xf>
    <xf numFmtId="0" fontId="34" fillId="0" borderId="1" xfId="6" applyFont="1" applyBorder="1"/>
    <xf numFmtId="164" fontId="37" fillId="0" borderId="1" xfId="7" applyNumberFormat="1" applyFont="1" applyBorder="1"/>
    <xf numFmtId="43" fontId="37" fillId="0" borderId="1" xfId="7" applyFont="1" applyBorder="1"/>
    <xf numFmtId="0" fontId="14" fillId="0" borderId="1" xfId="6" applyFont="1" applyBorder="1" applyAlignment="1">
      <alignment wrapText="1"/>
    </xf>
    <xf numFmtId="3" fontId="3" fillId="0" borderId="1" xfId="0" applyNumberFormat="1" applyFont="1" applyBorder="1"/>
    <xf numFmtId="3" fontId="3" fillId="0" borderId="3" xfId="0" applyNumberFormat="1" applyFont="1" applyBorder="1"/>
    <xf numFmtId="0" fontId="3" fillId="0" borderId="3" xfId="0" applyFont="1" applyBorder="1"/>
    <xf numFmtId="17" fontId="0" fillId="0" borderId="0" xfId="0" applyNumberFormat="1"/>
    <xf numFmtId="3" fontId="15" fillId="0" borderId="1" xfId="0" applyNumberFormat="1" applyFont="1" applyBorder="1"/>
    <xf numFmtId="3" fontId="12" fillId="0" borderId="0" xfId="0" applyNumberFormat="1" applyFont="1"/>
    <xf numFmtId="0" fontId="5" fillId="0" borderId="0" xfId="0" applyFont="1"/>
    <xf numFmtId="0" fontId="15" fillId="0" borderId="1" xfId="6" applyFont="1" applyBorder="1" applyAlignment="1">
      <alignment horizontal="center"/>
    </xf>
    <xf numFmtId="0" fontId="25" fillId="0" borderId="16" xfId="6" applyFont="1" applyBorder="1"/>
    <xf numFmtId="0" fontId="25" fillId="0" borderId="5" xfId="6" applyFont="1" applyBorder="1"/>
    <xf numFmtId="0" fontId="14" fillId="0" borderId="11" xfId="6" applyFont="1" applyBorder="1" applyAlignment="1">
      <alignment horizontal="center" wrapText="1"/>
    </xf>
    <xf numFmtId="0" fontId="30" fillId="0" borderId="11" xfId="6" applyFont="1" applyBorder="1" applyAlignment="1">
      <alignment horizontal="center" wrapText="1"/>
    </xf>
    <xf numFmtId="0" fontId="14" fillId="0" borderId="2" xfId="0" applyFont="1" applyBorder="1" applyAlignment="1">
      <alignment horizontal="right" wrapText="1"/>
    </xf>
    <xf numFmtId="0" fontId="14" fillId="0" borderId="2" xfId="0" applyFont="1" applyBorder="1" applyAlignment="1">
      <alignment horizontal="right" vertical="center" wrapText="1"/>
    </xf>
    <xf numFmtId="0" fontId="14" fillId="0" borderId="1" xfId="0" applyFont="1" applyBorder="1" applyAlignment="1">
      <alignment horizontal="right" vertical="center"/>
    </xf>
    <xf numFmtId="1" fontId="15" fillId="0" borderId="1" xfId="0" applyNumberFormat="1" applyFont="1" applyBorder="1"/>
    <xf numFmtId="0" fontId="19" fillId="8" borderId="1" xfId="0" applyFont="1" applyFill="1" applyBorder="1" applyAlignment="1">
      <alignment horizontal="center"/>
    </xf>
    <xf numFmtId="0" fontId="0" fillId="8" borderId="0" xfId="0" applyFill="1"/>
    <xf numFmtId="3" fontId="0" fillId="8" borderId="1" xfId="0" applyNumberFormat="1" applyFill="1" applyBorder="1"/>
    <xf numFmtId="3" fontId="0" fillId="4" borderId="12" xfId="0" applyNumberFormat="1" applyFill="1" applyBorder="1"/>
    <xf numFmtId="3" fontId="0" fillId="4" borderId="2" xfId="0" applyNumberFormat="1" applyFill="1" applyBorder="1"/>
    <xf numFmtId="3" fontId="15" fillId="0" borderId="1" xfId="6" applyNumberFormat="1" applyFont="1" applyBorder="1"/>
    <xf numFmtId="0" fontId="17" fillId="0" borderId="0" xfId="6" applyFont="1" applyAlignment="1">
      <alignment horizontal="left" vertical="top"/>
    </xf>
    <xf numFmtId="0" fontId="40" fillId="0" borderId="16" xfId="6" applyFont="1" applyBorder="1"/>
    <xf numFmtId="0" fontId="41" fillId="0" borderId="1" xfId="6" applyFont="1" applyBorder="1"/>
    <xf numFmtId="166" fontId="15" fillId="0" borderId="1" xfId="6" applyNumberFormat="1" applyFont="1" applyBorder="1" applyAlignment="1">
      <alignment horizontal="center"/>
    </xf>
    <xf numFmtId="166" fontId="15" fillId="0" borderId="1" xfId="0" applyNumberFormat="1" applyFont="1" applyBorder="1" applyAlignment="1">
      <alignment horizontal="center"/>
    </xf>
    <xf numFmtId="166" fontId="42" fillId="0" borderId="1" xfId="0" applyNumberFormat="1" applyFont="1" applyBorder="1" applyAlignment="1">
      <alignment horizontal="center"/>
    </xf>
    <xf numFmtId="165" fontId="15" fillId="0" borderId="1" xfId="0" applyNumberFormat="1" applyFont="1" applyBorder="1"/>
    <xf numFmtId="6" fontId="15" fillId="0" borderId="1" xfId="0" applyNumberFormat="1" applyFont="1" applyBorder="1"/>
    <xf numFmtId="6" fontId="37" fillId="0" borderId="11" xfId="0" applyNumberFormat="1" applyFont="1" applyBorder="1"/>
    <xf numFmtId="168" fontId="15" fillId="0" borderId="1" xfId="8" applyNumberFormat="1" applyFont="1" applyBorder="1"/>
    <xf numFmtId="0" fontId="39" fillId="0" borderId="0" xfId="0" applyFont="1"/>
    <xf numFmtId="0" fontId="18" fillId="0" borderId="0" xfId="0" applyFont="1" applyAlignment="1">
      <alignment vertical="center"/>
    </xf>
    <xf numFmtId="0" fontId="18" fillId="0" borderId="0" xfId="0" applyFont="1" applyAlignment="1">
      <alignment horizontal="left" vertical="center" indent="1"/>
    </xf>
    <xf numFmtId="0" fontId="37" fillId="0" borderId="0" xfId="0" applyFont="1"/>
    <xf numFmtId="164" fontId="15" fillId="6" borderId="1" xfId="7" applyNumberFormat="1" applyFont="1" applyFill="1" applyBorder="1" applyAlignment="1">
      <alignment horizontal="center"/>
    </xf>
    <xf numFmtId="164" fontId="15" fillId="0" borderId="1" xfId="7" applyNumberFormat="1" applyFont="1" applyBorder="1" applyAlignment="1">
      <alignment horizontal="center"/>
    </xf>
    <xf numFmtId="0" fontId="15" fillId="5" borderId="1" xfId="6" applyFont="1" applyFill="1" applyBorder="1" applyAlignment="1">
      <alignment horizontal="center"/>
    </xf>
    <xf numFmtId="0" fontId="42" fillId="0" borderId="1" xfId="6" applyFont="1" applyBorder="1" applyAlignment="1">
      <alignment horizontal="center"/>
    </xf>
    <xf numFmtId="166" fontId="42" fillId="0" borderId="1" xfId="6" applyNumberFormat="1" applyFont="1" applyBorder="1" applyAlignment="1">
      <alignment horizontal="center"/>
    </xf>
    <xf numFmtId="0" fontId="43" fillId="7" borderId="1" xfId="0" applyFont="1" applyFill="1" applyBorder="1"/>
    <xf numFmtId="0" fontId="43" fillId="4" borderId="1" xfId="0" applyFont="1" applyFill="1" applyBorder="1"/>
    <xf numFmtId="0" fontId="43" fillId="0" borderId="1" xfId="0" applyFont="1" applyBorder="1"/>
    <xf numFmtId="0" fontId="9" fillId="2" borderId="1" xfId="0" applyFont="1" applyFill="1" applyBorder="1" applyAlignment="1">
      <alignment horizontal="center" wrapText="1"/>
    </xf>
    <xf numFmtId="0" fontId="0" fillId="9" borderId="0" xfId="0" applyFill="1"/>
    <xf numFmtId="3" fontId="0" fillId="9" borderId="0" xfId="0" applyNumberFormat="1" applyFill="1"/>
    <xf numFmtId="0" fontId="9" fillId="7" borderId="1" xfId="0" applyFont="1" applyFill="1" applyBorder="1" applyAlignment="1">
      <alignment horizontal="center" wrapText="1"/>
    </xf>
    <xf numFmtId="0" fontId="9" fillId="0" borderId="1" xfId="0" applyFont="1" applyBorder="1" applyAlignment="1">
      <alignment horizontal="right"/>
    </xf>
    <xf numFmtId="167" fontId="43" fillId="7" borderId="1" xfId="0" applyNumberFormat="1" applyFont="1" applyFill="1" applyBorder="1"/>
    <xf numFmtId="0" fontId="2" fillId="9" borderId="0" xfId="0" applyFont="1" applyFill="1"/>
    <xf numFmtId="0" fontId="2" fillId="2" borderId="0" xfId="0" applyFont="1" applyFill="1"/>
    <xf numFmtId="0" fontId="0" fillId="2" borderId="0" xfId="0" applyFill="1"/>
    <xf numFmtId="0" fontId="10" fillId="0" borderId="5"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3" fillId="0" borderId="0" xfId="3" quotePrefix="1" applyFont="1" applyAlignment="1">
      <alignment horizontal="center" vertical="top" wrapText="1"/>
    </xf>
    <xf numFmtId="0" fontId="11" fillId="3" borderId="0" xfId="3" applyFont="1" applyFill="1" applyAlignment="1">
      <alignment horizontal="center"/>
    </xf>
    <xf numFmtId="0" fontId="13" fillId="9" borderId="0" xfId="3" applyFont="1" applyFill="1" applyAlignment="1">
      <alignment horizontal="center" vertical="top" wrapText="1"/>
    </xf>
    <xf numFmtId="15" fontId="12" fillId="0" borderId="0" xfId="3" applyNumberFormat="1" applyFont="1" applyAlignment="1">
      <alignment horizontal="center"/>
    </xf>
    <xf numFmtId="0" fontId="13" fillId="0" borderId="0" xfId="3" applyFont="1" applyAlignment="1">
      <alignment horizontal="center" vertical="top" wrapText="1"/>
    </xf>
    <xf numFmtId="0" fontId="10" fillId="9" borderId="5" xfId="6" applyFont="1" applyFill="1" applyBorder="1" applyAlignment="1">
      <alignment horizontal="center"/>
    </xf>
    <xf numFmtId="0" fontId="10" fillId="9" borderId="6" xfId="6" applyFont="1" applyFill="1" applyBorder="1" applyAlignment="1">
      <alignment horizontal="center"/>
    </xf>
    <xf numFmtId="0" fontId="10" fillId="9" borderId="3" xfId="6" applyFont="1" applyFill="1" applyBorder="1" applyAlignment="1">
      <alignment horizontal="center"/>
    </xf>
    <xf numFmtId="0" fontId="10" fillId="2" borderId="5" xfId="6" applyFont="1" applyFill="1" applyBorder="1" applyAlignment="1">
      <alignment horizontal="center"/>
    </xf>
    <xf numFmtId="0" fontId="10" fillId="2" borderId="6" xfId="6" applyFont="1" applyFill="1" applyBorder="1" applyAlignment="1">
      <alignment horizontal="center"/>
    </xf>
    <xf numFmtId="0" fontId="10" fillId="2" borderId="3" xfId="6" applyFont="1" applyFill="1" applyBorder="1" applyAlignment="1">
      <alignment horizontal="center"/>
    </xf>
    <xf numFmtId="0" fontId="10" fillId="0" borderId="16" xfId="0" applyFont="1" applyBorder="1" applyAlignment="1">
      <alignment horizontal="center"/>
    </xf>
    <xf numFmtId="0" fontId="10" fillId="0" borderId="9" xfId="0" applyFont="1" applyBorder="1" applyAlignment="1">
      <alignment horizontal="center"/>
    </xf>
    <xf numFmtId="0" fontId="10" fillId="0" borderId="17" xfId="0" applyFont="1" applyBorder="1" applyAlignment="1">
      <alignment horizontal="center"/>
    </xf>
    <xf numFmtId="0" fontId="10" fillId="9" borderId="15" xfId="3" applyFont="1" applyFill="1" applyBorder="1" applyAlignment="1">
      <alignment horizontal="center" vertical="top" wrapText="1"/>
    </xf>
    <xf numFmtId="0" fontId="10" fillId="9" borderId="14" xfId="3" applyFont="1" applyFill="1" applyBorder="1" applyAlignment="1">
      <alignment horizontal="center" vertical="top" wrapText="1"/>
    </xf>
    <xf numFmtId="0" fontId="10" fillId="9" borderId="4" xfId="3" applyFont="1" applyFill="1" applyBorder="1" applyAlignment="1">
      <alignment horizontal="center" vertical="top" wrapText="1"/>
    </xf>
    <xf numFmtId="0" fontId="10" fillId="9" borderId="5" xfId="3" applyFont="1" applyFill="1" applyBorder="1" applyAlignment="1">
      <alignment horizontal="center" vertical="top" wrapText="1"/>
    </xf>
    <xf numFmtId="0" fontId="10" fillId="9" borderId="6" xfId="3" applyFont="1" applyFill="1" applyBorder="1" applyAlignment="1">
      <alignment horizontal="center" vertical="top" wrapText="1"/>
    </xf>
    <xf numFmtId="0" fontId="10" fillId="9" borderId="3" xfId="3" applyFont="1" applyFill="1" applyBorder="1" applyAlignment="1">
      <alignment horizontal="center" vertical="top" wrapText="1"/>
    </xf>
    <xf numFmtId="0" fontId="12" fillId="0" borderId="0" xfId="3" applyFont="1" applyAlignment="1">
      <alignment horizontal="center"/>
    </xf>
    <xf numFmtId="0" fontId="9" fillId="9" borderId="5" xfId="0" applyFont="1" applyFill="1" applyBorder="1" applyAlignment="1">
      <alignment horizontal="left"/>
    </xf>
    <xf numFmtId="0" fontId="9" fillId="9" borderId="6" xfId="0" applyFont="1" applyFill="1" applyBorder="1" applyAlignment="1">
      <alignment horizontal="left"/>
    </xf>
    <xf numFmtId="0" fontId="9" fillId="9" borderId="3" xfId="0" applyFont="1" applyFill="1" applyBorder="1" applyAlignment="1">
      <alignment horizontal="left"/>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9" fillId="9" borderId="5" xfId="0" applyFont="1" applyFill="1" applyBorder="1" applyAlignment="1">
      <alignment horizontal="center" wrapText="1"/>
    </xf>
    <xf numFmtId="0" fontId="9" fillId="9" borderId="6" xfId="0" applyFont="1" applyFill="1" applyBorder="1" applyAlignment="1">
      <alignment horizontal="center" wrapText="1"/>
    </xf>
    <xf numFmtId="0" fontId="9" fillId="9" borderId="3" xfId="0" applyFont="1" applyFill="1" applyBorder="1" applyAlignment="1">
      <alignment horizontal="center" wrapText="1"/>
    </xf>
    <xf numFmtId="0" fontId="10" fillId="0" borderId="1" xfId="0" applyFont="1" applyBorder="1" applyAlignment="1">
      <alignment horizontal="center"/>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3" xfId="0" applyFont="1" applyBorder="1" applyAlignment="1">
      <alignment horizontal="center" wrapText="1"/>
    </xf>
    <xf numFmtId="3" fontId="16" fillId="9" borderId="14" xfId="5" applyNumberFormat="1" applyFont="1" applyFill="1" applyBorder="1" applyAlignment="1">
      <alignment horizontal="center"/>
    </xf>
    <xf numFmtId="0" fontId="12" fillId="0" borderId="0" xfId="5" applyFont="1" applyAlignment="1">
      <alignment horizontal="center"/>
    </xf>
    <xf numFmtId="3" fontId="16" fillId="0" borderId="5" xfId="5" applyNumberFormat="1" applyFont="1" applyBorder="1" applyAlignment="1">
      <alignment horizontal="center"/>
    </xf>
    <xf numFmtId="3" fontId="16" fillId="0" borderId="6" xfId="5" applyNumberFormat="1" applyFont="1" applyBorder="1" applyAlignment="1">
      <alignment horizontal="center"/>
    </xf>
    <xf numFmtId="3" fontId="16" fillId="0" borderId="3" xfId="5" applyNumberFormat="1" applyFont="1" applyBorder="1" applyAlignment="1">
      <alignment horizontal="center"/>
    </xf>
    <xf numFmtId="0" fontId="12" fillId="9" borderId="14" xfId="0" applyFont="1" applyFill="1" applyBorder="1" applyAlignment="1">
      <alignment horizontal="center"/>
    </xf>
    <xf numFmtId="0" fontId="12" fillId="9" borderId="15" xfId="0" applyFont="1" applyFill="1" applyBorder="1" applyAlignment="1">
      <alignment horizontal="center"/>
    </xf>
    <xf numFmtId="3" fontId="16" fillId="9" borderId="0" xfId="5" applyNumberFormat="1" applyFont="1" applyFill="1" applyAlignment="1">
      <alignment horizontal="left"/>
    </xf>
    <xf numFmtId="0" fontId="10" fillId="0" borderId="0" xfId="6" applyFont="1" applyAlignment="1">
      <alignment horizontal="center"/>
    </xf>
    <xf numFmtId="0" fontId="10" fillId="0" borderId="5" xfId="6" applyFont="1" applyBorder="1" applyAlignment="1">
      <alignment horizontal="center"/>
    </xf>
    <xf numFmtId="0" fontId="10" fillId="0" borderId="6" xfId="6" applyFont="1" applyBorder="1" applyAlignment="1">
      <alignment horizontal="center"/>
    </xf>
    <xf numFmtId="0" fontId="10" fillId="0" borderId="3" xfId="6" applyFont="1" applyBorder="1" applyAlignment="1">
      <alignment horizontal="center"/>
    </xf>
    <xf numFmtId="0" fontId="17" fillId="0" borderId="0" xfId="6" applyFont="1" applyAlignment="1">
      <alignment horizontal="left" vertical="top" wrapText="1"/>
    </xf>
    <xf numFmtId="0" fontId="17" fillId="0" borderId="0" xfId="6" applyFont="1" applyAlignment="1">
      <alignment horizontal="left" vertical="top"/>
    </xf>
    <xf numFmtId="0" fontId="33" fillId="0" borderId="9" xfId="6" applyFont="1" applyBorder="1" applyAlignment="1">
      <alignment horizontal="left" vertical="top" wrapText="1"/>
    </xf>
    <xf numFmtId="0" fontId="17" fillId="0" borderId="9" xfId="6" applyFont="1" applyBorder="1" applyAlignment="1">
      <alignment horizontal="left" vertical="top" wrapText="1"/>
    </xf>
    <xf numFmtId="0" fontId="13" fillId="0" borderId="0" xfId="3" applyFont="1" applyAlignment="1">
      <alignment horizontal="center" vertical="top"/>
    </xf>
    <xf numFmtId="0" fontId="13" fillId="3" borderId="0" xfId="3" applyFont="1" applyFill="1" applyAlignment="1">
      <alignment horizontal="center"/>
    </xf>
  </cellXfs>
  <cellStyles count="9">
    <cellStyle name="Comma" xfId="7" builtinId="3"/>
    <cellStyle name="Hyperlink" xfId="2" builtinId="8"/>
    <cellStyle name="Normal" xfId="0" builtinId="0"/>
    <cellStyle name="Normal 2" xfId="1" xr:uid="{00000000-0005-0000-0000-000002000000}"/>
    <cellStyle name="Normal 3" xfId="6" xr:uid="{140DCF03-742F-46C6-B07F-528BC9B9AC7B}"/>
    <cellStyle name="Normal 5" xfId="3" xr:uid="{81114702-4985-48BB-9928-F0546FFF6FED}"/>
    <cellStyle name="Normal_AppendixF1" xfId="5" xr:uid="{21CC1217-8DA2-4B46-84AB-39CCC48E7953}"/>
    <cellStyle name="Normal_gdp ucla" xfId="4" xr:uid="{A1DCDBC3-7816-4E71-82D0-86F6E2A2F729}"/>
    <cellStyle name="Percent" xfId="8" builtinId="5"/>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234A375-7328-C2F3-0A3C-1EE66456F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8463F0-471A-BDA2-AC1A-EE0814448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E7A5B9F-6B21-CC00-0317-A0C06061C2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47AA25-4321-21D2-DC57-6DC43B64B3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E112835-C8CD-DC9D-899B-61ED38C2BD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1769B1-650A-0DD1-7495-38961BD2B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7527865-5AEF-A629-B01A-6E7C2E9858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454234F-1BE1-AAC0-D2F3-121021C576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27143F-8DFF-ABB6-C0C7-6B33489C5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9CC579-F083-4D18-9E02-8806E89C27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045F0D2-8640-AA50-9F3F-DA19CE3F74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590549</xdr:colOff>
      <xdr:row>0</xdr:row>
      <xdr:rowOff>28575</xdr:rowOff>
    </xdr:from>
    <xdr:to>
      <xdr:col>2</xdr:col>
      <xdr:colOff>44121</xdr:colOff>
      <xdr:row>0</xdr:row>
      <xdr:rowOff>1000125</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590549" y="28575"/>
          <a:ext cx="7397422"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181ADC9-DCCD-3BEE-C843-5C25B6B0F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9633F8-F538-1DBE-A539-A3374D422A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EB24F68-7AA1-5AC7-6597-C9F097A228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AE5BF3-8541-BD2F-2214-96034FFC8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845579E-FD9F-ECF9-F869-A3A3258923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E680521-40BE-DBD7-4C60-301822B66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1496281-1202-1B59-97DE-80D640AB3A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printerSettings" Target="../printerSettings/printerSettings10.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33"/>
  <sheetViews>
    <sheetView zoomScaleNormal="100" workbookViewId="0">
      <pane xSplit="1" ySplit="7" topLeftCell="B8" activePane="bottomRight" state="frozen"/>
      <selection pane="topRight" activeCell="B11" sqref="B11:B27"/>
      <selection pane="bottomLeft" activeCell="B11" sqref="B11:B27"/>
      <selection pane="bottomRight" activeCell="B30" sqref="B30"/>
    </sheetView>
  </sheetViews>
  <sheetFormatPr defaultColWidth="9" defaultRowHeight="12.75" x14ac:dyDescent="0.25"/>
  <cols>
    <col min="1" max="1" width="36.625" style="1" customWidth="1"/>
    <col min="2" max="6" width="23.625" style="1" customWidth="1"/>
    <col min="7" max="16384" width="9" style="1"/>
  </cols>
  <sheetData>
    <row r="1" spans="1:6" ht="15" x14ac:dyDescent="0.25">
      <c r="A1" s="83" t="s">
        <v>0</v>
      </c>
      <c r="B1" s="84"/>
    </row>
    <row r="2" spans="1:6" ht="15" x14ac:dyDescent="0.25">
      <c r="A2" s="83" t="s">
        <v>1</v>
      </c>
      <c r="B2" s="85"/>
    </row>
    <row r="3" spans="1:6" ht="47.25" x14ac:dyDescent="0.25">
      <c r="A3" s="98" t="s">
        <v>2</v>
      </c>
      <c r="B3" s="85"/>
    </row>
    <row r="4" spans="1:6" ht="15" x14ac:dyDescent="0.25">
      <c r="A4" s="86" t="s">
        <v>3</v>
      </c>
      <c r="B4" s="85"/>
    </row>
    <row r="5" spans="1:6" x14ac:dyDescent="0.25">
      <c r="A5" s="87"/>
      <c r="B5" s="85"/>
    </row>
    <row r="6" spans="1:6" ht="27.75" customHeight="1" x14ac:dyDescent="0.25">
      <c r="A6" s="85" t="s">
        <v>4</v>
      </c>
      <c r="B6" s="88" t="s">
        <v>5</v>
      </c>
    </row>
    <row r="7" spans="1:6" x14ac:dyDescent="0.25">
      <c r="A7" s="85"/>
      <c r="B7" s="88"/>
    </row>
    <row r="8" spans="1:6" x14ac:dyDescent="0.25">
      <c r="A8" s="85"/>
      <c r="B8" s="87"/>
    </row>
    <row r="9" spans="1:6" x14ac:dyDescent="0.25">
      <c r="A9" s="85"/>
      <c r="B9" s="85"/>
    </row>
    <row r="10" spans="1:6" s="3" customFormat="1" x14ac:dyDescent="0.25">
      <c r="A10" s="85"/>
      <c r="B10" s="85"/>
    </row>
    <row r="11" spans="1:6" x14ac:dyDescent="0.25">
      <c r="A11" s="87" t="s">
        <v>6</v>
      </c>
      <c r="B11" s="87"/>
      <c r="C11" s="2"/>
      <c r="D11" s="2"/>
      <c r="E11" s="2"/>
      <c r="F11" s="2"/>
    </row>
    <row r="12" spans="1:6" x14ac:dyDescent="0.25">
      <c r="A12" s="87" t="s">
        <v>7</v>
      </c>
      <c r="B12" s="87"/>
      <c r="C12" s="2"/>
      <c r="D12" s="2"/>
      <c r="E12" s="2"/>
      <c r="F12" s="2"/>
    </row>
    <row r="13" spans="1:6" x14ac:dyDescent="0.25">
      <c r="A13" s="87" t="s">
        <v>8</v>
      </c>
      <c r="B13" s="89"/>
      <c r="C13" s="49"/>
      <c r="D13" s="49"/>
      <c r="E13" s="49"/>
      <c r="F13" s="49"/>
    </row>
    <row r="14" spans="1:6" x14ac:dyDescent="0.25">
      <c r="A14" s="87" t="s">
        <v>9</v>
      </c>
      <c r="B14" s="87"/>
      <c r="C14" s="2"/>
      <c r="D14" s="2"/>
      <c r="E14" s="2"/>
      <c r="F14" s="2"/>
    </row>
    <row r="15" spans="1:6" x14ac:dyDescent="0.25">
      <c r="A15" s="87" t="s">
        <v>10</v>
      </c>
      <c r="B15" s="87"/>
      <c r="C15" s="2"/>
      <c r="D15" s="2"/>
      <c r="E15" s="2"/>
      <c r="F15" s="2"/>
    </row>
    <row r="16" spans="1:6" x14ac:dyDescent="0.25">
      <c r="A16" s="87" t="s">
        <v>11</v>
      </c>
      <c r="B16" s="87"/>
      <c r="C16" s="2"/>
      <c r="D16" s="2"/>
      <c r="E16" s="2"/>
      <c r="F16" s="2"/>
    </row>
    <row r="17" spans="1:6" x14ac:dyDescent="0.25">
      <c r="A17" s="87" t="s">
        <v>12</v>
      </c>
      <c r="B17" s="87"/>
      <c r="C17" s="2"/>
      <c r="D17" s="2"/>
      <c r="E17" s="2"/>
      <c r="F17" s="2"/>
    </row>
    <row r="18" spans="1:6" x14ac:dyDescent="0.25">
      <c r="A18" s="87" t="s">
        <v>13</v>
      </c>
      <c r="B18" s="87"/>
      <c r="C18" s="2"/>
      <c r="D18" s="2"/>
      <c r="E18" s="2"/>
      <c r="F18" s="2"/>
    </row>
    <row r="19" spans="1:6" x14ac:dyDescent="0.25">
      <c r="A19" s="87" t="s">
        <v>14</v>
      </c>
      <c r="B19" s="87"/>
      <c r="C19" s="2"/>
      <c r="D19" s="2"/>
      <c r="E19" s="2"/>
      <c r="F19" s="2"/>
    </row>
    <row r="20" spans="1:6" x14ac:dyDescent="0.25">
      <c r="A20" s="87" t="s">
        <v>321</v>
      </c>
      <c r="B20" s="90"/>
      <c r="C20" s="4"/>
      <c r="D20" s="4"/>
      <c r="E20" s="4"/>
      <c r="F20" s="4"/>
    </row>
    <row r="21" spans="1:6" x14ac:dyDescent="0.25">
      <c r="A21" s="87" t="s">
        <v>322</v>
      </c>
      <c r="B21" s="90"/>
      <c r="C21" s="4"/>
      <c r="D21" s="4"/>
      <c r="E21" s="4"/>
      <c r="F21" s="4"/>
    </row>
    <row r="22" spans="1:6" x14ac:dyDescent="0.25">
      <c r="A22" s="87"/>
      <c r="B22" s="90"/>
      <c r="C22" s="4"/>
      <c r="D22" s="4"/>
      <c r="E22" s="4"/>
      <c r="F22" s="4"/>
    </row>
    <row r="23" spans="1:6" ht="25.5" x14ac:dyDescent="0.25">
      <c r="A23" s="85" t="s">
        <v>15</v>
      </c>
      <c r="B23" s="87"/>
      <c r="C23" s="2"/>
      <c r="D23" s="2"/>
      <c r="E23" s="2"/>
      <c r="F23" s="2"/>
    </row>
    <row r="24" spans="1:6" x14ac:dyDescent="0.25">
      <c r="A24" s="87" t="s">
        <v>16</v>
      </c>
      <c r="B24" s="87"/>
      <c r="C24" s="2"/>
      <c r="D24" s="2"/>
      <c r="E24" s="2"/>
      <c r="F24" s="2"/>
    </row>
    <row r="25" spans="1:6" x14ac:dyDescent="0.25">
      <c r="A25" s="87" t="s">
        <v>319</v>
      </c>
      <c r="B25" s="87"/>
      <c r="C25" s="2"/>
      <c r="D25" s="2"/>
      <c r="E25" s="2"/>
      <c r="F25" s="2"/>
    </row>
    <row r="26" spans="1:6" x14ac:dyDescent="0.25">
      <c r="A26" s="87" t="s">
        <v>320</v>
      </c>
      <c r="B26" s="89"/>
      <c r="C26" s="49"/>
      <c r="D26" s="49"/>
      <c r="E26" s="49"/>
      <c r="F26" s="49"/>
    </row>
    <row r="27" spans="1:6" x14ac:dyDescent="0.25">
      <c r="A27" s="87" t="s">
        <v>17</v>
      </c>
      <c r="B27" s="87"/>
      <c r="C27" s="2"/>
      <c r="D27" s="2"/>
      <c r="E27" s="2"/>
      <c r="F27" s="2"/>
    </row>
    <row r="28" spans="1:6" x14ac:dyDescent="0.25">
      <c r="A28" s="87" t="s">
        <v>10</v>
      </c>
      <c r="B28" s="87"/>
      <c r="C28" s="2"/>
      <c r="D28" s="2"/>
      <c r="E28" s="2"/>
      <c r="F28" s="2"/>
    </row>
    <row r="29" spans="1:6" x14ac:dyDescent="0.25">
      <c r="A29" s="87" t="s">
        <v>11</v>
      </c>
      <c r="B29" s="87"/>
      <c r="C29" s="2"/>
      <c r="D29" s="2"/>
      <c r="E29" s="2"/>
      <c r="F29" s="2"/>
    </row>
    <row r="30" spans="1:6" x14ac:dyDescent="0.25">
      <c r="A30" s="87" t="s">
        <v>12</v>
      </c>
      <c r="B30" s="87"/>
      <c r="C30" s="2"/>
      <c r="D30" s="2"/>
      <c r="E30" s="2"/>
      <c r="F30" s="2"/>
    </row>
    <row r="31" spans="1:6" x14ac:dyDescent="0.25">
      <c r="A31" s="87" t="s">
        <v>13</v>
      </c>
      <c r="B31" s="87"/>
      <c r="C31" s="2"/>
      <c r="D31" s="2"/>
      <c r="E31" s="2"/>
      <c r="F31" s="2"/>
    </row>
    <row r="32" spans="1:6" x14ac:dyDescent="0.25">
      <c r="A32" s="87" t="s">
        <v>14</v>
      </c>
      <c r="B32" s="87"/>
      <c r="C32" s="2"/>
      <c r="D32" s="2"/>
      <c r="E32" s="2"/>
      <c r="F32" s="2"/>
    </row>
    <row r="33" spans="1:2" x14ac:dyDescent="0.25">
      <c r="A33" s="87"/>
      <c r="B33" s="87"/>
    </row>
  </sheetData>
  <customSheetViews>
    <customSheetView guid="{92B87247-BF71-45F8-9C5C-F95580FEBD04}">
      <pane xSplit="1" ySplit="7" topLeftCell="B8" activePane="bottomRight" state="frozen"/>
      <selection pane="bottomRight"/>
      <pageMargins left="0" right="0" top="0" bottom="0" header="0" footer="0"/>
      <pageSetup pageOrder="overThenDown" orientation="landscape" r:id="rId1"/>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2"/>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3"/>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4"/>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5"/>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6"/>
    </customSheetView>
    <customSheetView guid="{B2CE4C66-5466-4442-AAD5-D1DE61C1F309}">
      <pane xSplit="1" ySplit="7" topLeftCell="B8" activePane="bottomRight" state="frozen"/>
      <selection pane="bottomRight"/>
      <pageMargins left="0" right="0" top="0" bottom="0" header="0" footer="0"/>
      <pageSetup pageOrder="overThenDown" orientation="landscape" r:id="rId7"/>
    </customSheetView>
    <customSheetView guid="{416EEE44-1160-408D-8A62-54D0D1A2E861}">
      <pane xSplit="1" ySplit="7" topLeftCell="B8" activePane="bottomRight" state="frozen"/>
      <selection pane="bottomRight"/>
      <pageMargins left="0" right="0" top="0" bottom="0" header="0" footer="0"/>
      <pageSetup pageOrder="overThenDown" orientation="landscape" r:id="rId8"/>
    </customSheetView>
  </customSheetViews>
  <pageMargins left="0.7" right="0.7" top="0.75" bottom="0.75" header="0.3" footer="0.3"/>
  <pageSetup scale="79" pageOrder="overThenDown" orientation="portrait" r:id="rId9"/>
  <headerFooter>
    <oddFooter xml:space="preserve">&amp;C_x000D_&amp;1#&amp;"Calibri"&amp;10&amp;K000000 Internal </oddFooter>
  </headerFooter>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51"/>
  <sheetViews>
    <sheetView zoomScaleNormal="100" workbookViewId="0">
      <selection activeCell="B30" sqref="B30"/>
    </sheetView>
  </sheetViews>
  <sheetFormatPr defaultRowHeight="15.75" x14ac:dyDescent="0.25"/>
  <cols>
    <col min="1" max="1" width="2" customWidth="1"/>
    <col min="3" max="17" width="14.125" customWidth="1"/>
  </cols>
  <sheetData>
    <row r="1" spans="2:26" s="6" customFormat="1" x14ac:dyDescent="0.25">
      <c r="B1" s="199" t="s">
        <v>165</v>
      </c>
      <c r="C1" s="199"/>
      <c r="D1" s="199"/>
      <c r="E1" s="199"/>
      <c r="F1" s="199"/>
      <c r="G1" s="199"/>
      <c r="H1" s="199"/>
      <c r="I1" s="199"/>
      <c r="J1" s="199"/>
      <c r="K1" s="199"/>
      <c r="L1" s="199"/>
      <c r="M1" s="199"/>
      <c r="N1" s="199"/>
      <c r="O1" s="199"/>
      <c r="P1" s="199"/>
      <c r="Q1" s="199"/>
      <c r="R1" s="36"/>
      <c r="S1" s="36"/>
      <c r="T1" s="36"/>
      <c r="U1" s="36"/>
      <c r="V1" s="36"/>
      <c r="W1" s="36"/>
      <c r="X1" s="36"/>
      <c r="Y1" s="36"/>
      <c r="Z1" s="36"/>
    </row>
    <row r="2" spans="2:26" s="7" customFormat="1" ht="15.75" customHeight="1" x14ac:dyDescent="0.2">
      <c r="B2" s="201" t="str">
        <f>'Admin Info'!B6</f>
        <v>Pacific Gas and Electric Company</v>
      </c>
      <c r="C2" s="218"/>
      <c r="D2" s="218"/>
      <c r="E2" s="218"/>
      <c r="F2" s="218"/>
      <c r="G2" s="218"/>
      <c r="H2" s="218"/>
      <c r="I2" s="218"/>
      <c r="J2" s="218"/>
      <c r="K2" s="218"/>
      <c r="L2" s="218"/>
      <c r="M2" s="218"/>
      <c r="N2" s="218"/>
      <c r="O2" s="218"/>
      <c r="P2" s="218"/>
      <c r="Q2" s="218"/>
      <c r="R2" s="23"/>
      <c r="S2" s="23"/>
      <c r="T2" s="23"/>
      <c r="U2" s="23"/>
      <c r="V2" s="23"/>
      <c r="W2" s="23"/>
      <c r="X2" s="23"/>
      <c r="Y2" s="23"/>
    </row>
    <row r="3" spans="2:26" s="7" customFormat="1" ht="12.75" x14ac:dyDescent="0.2">
      <c r="C3" s="218"/>
      <c r="D3" s="218"/>
      <c r="E3" s="218"/>
      <c r="F3" s="218"/>
      <c r="G3" s="218"/>
      <c r="H3" s="218"/>
      <c r="I3" s="218"/>
      <c r="J3" s="218"/>
      <c r="K3" s="218"/>
      <c r="L3" s="218"/>
      <c r="M3" s="218"/>
    </row>
    <row r="4" spans="2:26" s="7" customFormat="1" ht="12.75" x14ac:dyDescent="0.2">
      <c r="C4" s="23"/>
      <c r="D4" s="23"/>
      <c r="E4" s="23"/>
      <c r="F4" s="23"/>
      <c r="G4" s="23"/>
      <c r="H4" s="23"/>
      <c r="I4" s="23"/>
      <c r="J4" s="23"/>
      <c r="K4" s="23"/>
      <c r="L4" s="23"/>
      <c r="M4" s="23"/>
    </row>
    <row r="5" spans="2:26" s="6" customFormat="1" ht="30.75" customHeight="1" x14ac:dyDescent="0.2">
      <c r="B5" s="202" t="s">
        <v>166</v>
      </c>
      <c r="C5" s="202"/>
      <c r="D5" s="202"/>
      <c r="E5" s="202"/>
      <c r="F5" s="202"/>
      <c r="G5" s="202"/>
      <c r="H5" s="202"/>
      <c r="I5" s="202"/>
      <c r="J5" s="202"/>
      <c r="K5" s="202"/>
      <c r="L5" s="202"/>
      <c r="M5" s="202"/>
      <c r="N5" s="202"/>
      <c r="O5" s="202"/>
      <c r="P5" s="202"/>
      <c r="Q5" s="202"/>
      <c r="R5" s="17"/>
      <c r="S5" s="17"/>
      <c r="T5" s="17"/>
      <c r="U5" s="17"/>
      <c r="V5" s="17"/>
      <c r="W5" s="17"/>
      <c r="X5" s="17"/>
      <c r="Y5" s="17"/>
    </row>
    <row r="6" spans="2:26" s="25" customFormat="1" ht="15.75" customHeight="1" x14ac:dyDescent="0.2">
      <c r="C6" s="233" t="s">
        <v>167</v>
      </c>
      <c r="D6" s="233"/>
      <c r="E6" s="233"/>
      <c r="F6" s="233"/>
      <c r="G6" s="233"/>
      <c r="H6" s="233"/>
      <c r="I6" s="233"/>
      <c r="J6" s="233"/>
      <c r="K6" s="233"/>
      <c r="L6" s="233"/>
      <c r="M6" s="233"/>
      <c r="N6" s="233"/>
      <c r="O6" s="233"/>
      <c r="P6" s="233"/>
      <c r="Q6" s="26"/>
      <c r="R6" s="26"/>
      <c r="S6" s="26"/>
      <c r="T6" s="26"/>
      <c r="U6" s="26"/>
      <c r="V6" s="26"/>
      <c r="W6" s="26"/>
      <c r="X6" s="26"/>
      <c r="Y6" s="26"/>
    </row>
    <row r="7" spans="2:26" s="25" customFormat="1" ht="15.75" customHeight="1" x14ac:dyDescent="0.2">
      <c r="C7" s="133"/>
      <c r="D7" s="133"/>
      <c r="E7" s="133"/>
      <c r="F7" s="133"/>
      <c r="G7" s="133"/>
      <c r="H7" s="133"/>
      <c r="I7" s="133"/>
      <c r="J7" s="133"/>
      <c r="K7" s="133"/>
      <c r="L7" s="133"/>
      <c r="M7" s="133"/>
      <c r="N7" s="133"/>
      <c r="O7" s="133"/>
      <c r="P7" s="133"/>
      <c r="Q7" s="26"/>
      <c r="R7" s="26"/>
      <c r="S7" s="26"/>
      <c r="T7" s="26"/>
      <c r="U7" s="26"/>
      <c r="V7" s="26"/>
      <c r="W7" s="26"/>
      <c r="X7" s="26"/>
      <c r="Y7" s="26"/>
    </row>
    <row r="8" spans="2:26" x14ac:dyDescent="0.25">
      <c r="B8" s="232" t="s">
        <v>168</v>
      </c>
      <c r="C8" s="232"/>
      <c r="D8" s="232"/>
      <c r="E8" s="232"/>
      <c r="F8" s="232"/>
      <c r="G8" s="232"/>
      <c r="H8" s="232"/>
      <c r="I8" s="232"/>
      <c r="J8" s="232"/>
      <c r="K8" s="232"/>
    </row>
    <row r="9" spans="2:26" ht="45.75" x14ac:dyDescent="0.25">
      <c r="B9" s="30"/>
      <c r="C9" s="27" t="s">
        <v>169</v>
      </c>
      <c r="D9" s="27" t="s">
        <v>170</v>
      </c>
      <c r="E9" s="27" t="s">
        <v>171</v>
      </c>
      <c r="F9" s="27" t="s">
        <v>172</v>
      </c>
      <c r="G9" s="27" t="s">
        <v>173</v>
      </c>
      <c r="H9" s="27" t="s">
        <v>174</v>
      </c>
      <c r="I9" s="27" t="s">
        <v>175</v>
      </c>
      <c r="J9" s="27" t="s">
        <v>176</v>
      </c>
      <c r="K9" s="27" t="s">
        <v>117</v>
      </c>
    </row>
    <row r="10" spans="2:26" x14ac:dyDescent="0.25">
      <c r="B10" s="103">
        <v>2023</v>
      </c>
      <c r="C10" s="34">
        <v>7020</v>
      </c>
      <c r="D10" s="34"/>
      <c r="E10" s="34"/>
      <c r="F10" s="34">
        <v>16167</v>
      </c>
      <c r="G10" s="34">
        <v>5646</v>
      </c>
      <c r="H10" s="34"/>
      <c r="I10" s="34"/>
      <c r="J10" s="34"/>
      <c r="K10" s="34"/>
    </row>
    <row r="11" spans="2:26" x14ac:dyDescent="0.25">
      <c r="B11" s="103">
        <v>2024</v>
      </c>
      <c r="C11" s="34">
        <v>6905</v>
      </c>
      <c r="D11" s="34"/>
      <c r="E11" s="34"/>
      <c r="F11" s="34">
        <v>16218</v>
      </c>
      <c r="G11" s="34">
        <v>5687</v>
      </c>
      <c r="H11" s="34"/>
      <c r="I11" s="34"/>
      <c r="J11" s="34"/>
      <c r="K11" s="34"/>
    </row>
    <row r="12" spans="2:26" x14ac:dyDescent="0.25">
      <c r="B12" s="99">
        <v>2025</v>
      </c>
      <c r="C12" s="34">
        <v>6924</v>
      </c>
      <c r="D12" s="34"/>
      <c r="E12" s="34"/>
      <c r="F12" s="34">
        <v>16257</v>
      </c>
      <c r="G12" s="34">
        <v>5728</v>
      </c>
      <c r="H12" s="34"/>
      <c r="I12" s="34"/>
      <c r="J12" s="34"/>
      <c r="K12" s="34"/>
    </row>
    <row r="13" spans="2:26" x14ac:dyDescent="0.25">
      <c r="B13" s="99">
        <v>2026</v>
      </c>
      <c r="C13" s="34">
        <v>7060</v>
      </c>
      <c r="D13" s="34"/>
      <c r="E13" s="34"/>
      <c r="F13" s="34">
        <v>16291</v>
      </c>
      <c r="G13" s="34">
        <v>5764</v>
      </c>
      <c r="H13" s="34"/>
      <c r="I13" s="34"/>
      <c r="J13" s="34"/>
      <c r="K13" s="34"/>
    </row>
    <row r="14" spans="2:26" x14ac:dyDescent="0.25">
      <c r="B14" s="99">
        <v>2027</v>
      </c>
      <c r="C14" s="34">
        <v>7241</v>
      </c>
      <c r="D14" s="34"/>
      <c r="E14" s="34"/>
      <c r="F14" s="34">
        <v>16320</v>
      </c>
      <c r="G14" s="34">
        <v>5796</v>
      </c>
      <c r="H14" s="34"/>
      <c r="I14" s="34"/>
      <c r="J14" s="34"/>
      <c r="K14" s="34"/>
    </row>
    <row r="15" spans="2:26" x14ac:dyDescent="0.25">
      <c r="B15" s="99">
        <v>2028</v>
      </c>
      <c r="C15" s="34">
        <v>7428</v>
      </c>
      <c r="D15" s="34"/>
      <c r="E15" s="34"/>
      <c r="F15" s="34">
        <v>16346</v>
      </c>
      <c r="G15" s="34">
        <v>5828</v>
      </c>
      <c r="H15" s="34"/>
      <c r="I15" s="34"/>
      <c r="J15" s="34"/>
      <c r="K15" s="34"/>
    </row>
    <row r="16" spans="2:26" x14ac:dyDescent="0.25">
      <c r="B16" s="99">
        <v>2029</v>
      </c>
      <c r="C16" s="34">
        <v>7607</v>
      </c>
      <c r="D16" s="34"/>
      <c r="E16" s="34"/>
      <c r="F16" s="34">
        <v>16369</v>
      </c>
      <c r="G16" s="34">
        <v>5861</v>
      </c>
      <c r="H16" s="34"/>
      <c r="I16" s="34"/>
      <c r="J16" s="34"/>
      <c r="K16" s="34"/>
    </row>
    <row r="17" spans="2:22" x14ac:dyDescent="0.25">
      <c r="B17" s="99">
        <v>2030</v>
      </c>
      <c r="C17" s="34">
        <v>7767</v>
      </c>
      <c r="D17" s="34"/>
      <c r="E17" s="34"/>
      <c r="F17" s="34">
        <v>16391</v>
      </c>
      <c r="G17" s="34">
        <v>5894</v>
      </c>
      <c r="H17" s="34"/>
      <c r="I17" s="34"/>
      <c r="J17" s="34"/>
      <c r="K17" s="34"/>
    </row>
    <row r="18" spans="2:22" x14ac:dyDescent="0.25">
      <c r="B18" s="99">
        <v>2031</v>
      </c>
      <c r="C18" s="34">
        <v>7928</v>
      </c>
      <c r="D18" s="34"/>
      <c r="E18" s="34"/>
      <c r="F18" s="34">
        <v>16412</v>
      </c>
      <c r="G18" s="34">
        <v>5926</v>
      </c>
      <c r="H18" s="34"/>
      <c r="I18" s="34"/>
      <c r="J18" s="34"/>
      <c r="K18" s="34"/>
    </row>
    <row r="19" spans="2:22" x14ac:dyDescent="0.25">
      <c r="B19" s="99">
        <v>2032</v>
      </c>
      <c r="C19" s="34">
        <v>8104</v>
      </c>
      <c r="D19" s="34"/>
      <c r="E19" s="34"/>
      <c r="F19" s="34">
        <v>16431</v>
      </c>
      <c r="G19" s="34">
        <v>5956</v>
      </c>
      <c r="H19" s="34"/>
      <c r="I19" s="34"/>
      <c r="J19" s="34"/>
      <c r="K19" s="34"/>
    </row>
    <row r="20" spans="2:22" x14ac:dyDescent="0.25">
      <c r="B20" s="99">
        <v>2033</v>
      </c>
      <c r="C20" s="34">
        <v>8299</v>
      </c>
      <c r="D20" s="34"/>
      <c r="E20" s="34"/>
      <c r="F20" s="34">
        <v>16447</v>
      </c>
      <c r="G20" s="34">
        <v>5984</v>
      </c>
      <c r="H20" s="34"/>
      <c r="I20" s="34"/>
      <c r="J20" s="34"/>
      <c r="K20" s="34"/>
    </row>
    <row r="21" spans="2:22" x14ac:dyDescent="0.25">
      <c r="B21" s="99">
        <v>2034</v>
      </c>
      <c r="C21" s="34">
        <v>8498</v>
      </c>
      <c r="D21" s="34"/>
      <c r="E21" s="34"/>
      <c r="F21" s="34">
        <v>16459</v>
      </c>
      <c r="G21" s="34">
        <v>6009</v>
      </c>
      <c r="H21" s="34"/>
      <c r="I21" s="34"/>
      <c r="J21" s="34"/>
      <c r="K21" s="34"/>
    </row>
    <row r="22" spans="2:22" x14ac:dyDescent="0.25">
      <c r="B22" s="99">
        <v>2035</v>
      </c>
      <c r="C22" s="34">
        <v>8698</v>
      </c>
      <c r="D22" s="34"/>
      <c r="E22" s="34"/>
      <c r="F22" s="34">
        <v>16468</v>
      </c>
      <c r="G22" s="34">
        <v>6032</v>
      </c>
      <c r="H22" s="34"/>
      <c r="I22" s="34"/>
      <c r="J22" s="34"/>
      <c r="K22" s="34"/>
    </row>
    <row r="23" spans="2:22" x14ac:dyDescent="0.25">
      <c r="B23" s="99">
        <v>2036</v>
      </c>
      <c r="C23" s="34">
        <v>8902</v>
      </c>
      <c r="D23" s="34"/>
      <c r="E23" s="34"/>
      <c r="F23" s="34">
        <v>16475</v>
      </c>
      <c r="G23" s="34">
        <v>6055</v>
      </c>
      <c r="H23" s="34"/>
      <c r="I23" s="34"/>
      <c r="J23" s="34"/>
      <c r="K23" s="34"/>
    </row>
    <row r="24" spans="2:22" x14ac:dyDescent="0.25">
      <c r="B24" s="99">
        <v>2037</v>
      </c>
      <c r="C24" s="34">
        <v>9107</v>
      </c>
      <c r="D24" s="34"/>
      <c r="E24" s="34"/>
      <c r="F24" s="34">
        <v>16481</v>
      </c>
      <c r="G24" s="34">
        <v>6075</v>
      </c>
      <c r="H24" s="34"/>
      <c r="I24" s="34"/>
      <c r="J24" s="34"/>
      <c r="K24" s="34"/>
    </row>
    <row r="25" spans="2:22" x14ac:dyDescent="0.25">
      <c r="B25" s="99">
        <v>2038</v>
      </c>
      <c r="C25" s="34">
        <v>9314</v>
      </c>
      <c r="D25" s="34"/>
      <c r="E25" s="34"/>
      <c r="F25" s="34">
        <v>16484</v>
      </c>
      <c r="G25" s="34">
        <v>6094</v>
      </c>
      <c r="H25" s="34"/>
      <c r="I25" s="34"/>
      <c r="J25" s="34"/>
      <c r="K25" s="34"/>
    </row>
    <row r="26" spans="2:22" x14ac:dyDescent="0.25">
      <c r="B26" s="99">
        <v>2039</v>
      </c>
      <c r="C26" s="34">
        <v>9528</v>
      </c>
      <c r="D26" s="34"/>
      <c r="E26" s="34"/>
      <c r="F26" s="34">
        <v>16485</v>
      </c>
      <c r="G26" s="34">
        <v>6113</v>
      </c>
      <c r="H26" s="34"/>
      <c r="I26" s="34"/>
      <c r="J26" s="34"/>
      <c r="K26" s="34"/>
    </row>
    <row r="27" spans="2:22" x14ac:dyDescent="0.25">
      <c r="B27" s="99">
        <v>2040</v>
      </c>
      <c r="C27" s="34">
        <v>9747</v>
      </c>
      <c r="D27" s="34"/>
      <c r="E27" s="34"/>
      <c r="F27" s="34">
        <v>16483</v>
      </c>
      <c r="G27" s="34">
        <v>6131</v>
      </c>
      <c r="H27" s="34"/>
      <c r="I27" s="34"/>
      <c r="J27" s="34"/>
      <c r="K27" s="34"/>
    </row>
    <row r="30" spans="2:22" x14ac:dyDescent="0.25">
      <c r="B30" s="15"/>
      <c r="C30" s="33"/>
      <c r="D30" s="33"/>
      <c r="E30" s="33"/>
      <c r="F30" s="33"/>
      <c r="G30" s="33"/>
      <c r="H30" s="33"/>
      <c r="I30" s="33"/>
      <c r="J30" s="33"/>
      <c r="R30" s="35"/>
      <c r="S30" s="35"/>
      <c r="T30" s="35"/>
      <c r="U30" s="35"/>
      <c r="V30" s="35"/>
    </row>
    <row r="31" spans="2:22" x14ac:dyDescent="0.25">
      <c r="B31" s="232" t="s">
        <v>168</v>
      </c>
      <c r="C31" s="232"/>
      <c r="D31" s="232"/>
      <c r="E31" s="232"/>
      <c r="F31" s="232"/>
      <c r="G31" s="232"/>
      <c r="H31" s="232"/>
      <c r="I31" s="232"/>
      <c r="J31" s="232"/>
      <c r="K31" s="232"/>
      <c r="L31" s="232"/>
      <c r="M31" s="232"/>
      <c r="N31" s="232"/>
      <c r="O31" s="232"/>
      <c r="P31" s="232"/>
      <c r="Q31" s="232"/>
      <c r="R31" s="35"/>
      <c r="S31" s="35"/>
      <c r="T31" s="35"/>
      <c r="U31" s="35"/>
      <c r="V31" s="35"/>
    </row>
    <row r="32" spans="2:22" x14ac:dyDescent="0.25">
      <c r="B32" s="222" t="s">
        <v>177</v>
      </c>
      <c r="C32" s="223"/>
      <c r="D32" s="223"/>
      <c r="E32" s="223"/>
      <c r="F32" s="223"/>
      <c r="G32" s="223"/>
      <c r="H32" s="223"/>
      <c r="I32" s="223"/>
      <c r="J32" s="223"/>
      <c r="K32" s="223"/>
      <c r="L32" s="223"/>
      <c r="M32" s="223"/>
      <c r="N32" s="223"/>
      <c r="O32" s="223"/>
      <c r="P32" s="223"/>
      <c r="Q32" s="224"/>
      <c r="R32" s="33"/>
      <c r="S32" s="33"/>
      <c r="T32" s="33"/>
      <c r="U32" s="33"/>
      <c r="V32" s="33"/>
    </row>
    <row r="33" spans="2:22" ht="45.75" x14ac:dyDescent="0.25">
      <c r="B33" s="30"/>
      <c r="C33" s="27" t="s">
        <v>178</v>
      </c>
      <c r="D33" s="27" t="s">
        <v>179</v>
      </c>
      <c r="E33" s="27" t="s">
        <v>180</v>
      </c>
      <c r="F33" s="27" t="s">
        <v>181</v>
      </c>
      <c r="G33" s="27" t="s">
        <v>182</v>
      </c>
      <c r="H33" s="27" t="s">
        <v>183</v>
      </c>
      <c r="I33" s="27" t="s">
        <v>184</v>
      </c>
      <c r="J33" s="27" t="s">
        <v>185</v>
      </c>
      <c r="K33" s="27" t="s">
        <v>186</v>
      </c>
      <c r="L33" s="27" t="s">
        <v>187</v>
      </c>
      <c r="M33" s="27" t="s">
        <v>188</v>
      </c>
      <c r="N33" s="27" t="s">
        <v>189</v>
      </c>
      <c r="O33" s="27" t="s">
        <v>190</v>
      </c>
      <c r="P33" s="27" t="s">
        <v>191</v>
      </c>
      <c r="Q33" s="27" t="s">
        <v>192</v>
      </c>
      <c r="R33" s="33"/>
      <c r="S33" s="33"/>
      <c r="T33" s="33"/>
      <c r="U33" s="33"/>
      <c r="V33" s="33"/>
    </row>
    <row r="34" spans="2:22" x14ac:dyDescent="0.25">
      <c r="B34" s="31">
        <v>2023</v>
      </c>
      <c r="C34" s="34">
        <v>3411</v>
      </c>
      <c r="D34" s="34">
        <v>285</v>
      </c>
      <c r="E34" s="34">
        <v>312</v>
      </c>
      <c r="F34" s="34">
        <v>7335</v>
      </c>
      <c r="G34" s="34"/>
      <c r="H34" s="34"/>
      <c r="I34" s="34"/>
      <c r="J34" s="34"/>
      <c r="K34" s="34"/>
      <c r="L34" s="34"/>
      <c r="M34" s="34"/>
      <c r="N34" s="34"/>
      <c r="O34" s="34"/>
      <c r="P34" s="34"/>
      <c r="Q34" s="34"/>
      <c r="R34" s="33"/>
      <c r="S34" s="33"/>
      <c r="T34" s="33"/>
      <c r="U34" s="33"/>
      <c r="V34" s="33"/>
    </row>
    <row r="35" spans="2:22" x14ac:dyDescent="0.25">
      <c r="B35" s="31">
        <v>2024</v>
      </c>
      <c r="C35" s="34">
        <v>3476</v>
      </c>
      <c r="D35" s="34">
        <v>285</v>
      </c>
      <c r="E35" s="34">
        <v>311</v>
      </c>
      <c r="F35" s="34">
        <v>7411</v>
      </c>
      <c r="G35" s="34"/>
      <c r="H35" s="34"/>
      <c r="I35" s="34"/>
      <c r="J35" s="34"/>
      <c r="K35" s="34"/>
      <c r="L35" s="34"/>
      <c r="M35" s="34"/>
      <c r="N35" s="34"/>
      <c r="O35" s="34"/>
      <c r="P35" s="34"/>
      <c r="Q35" s="34"/>
      <c r="R35" s="33"/>
      <c r="S35" s="33"/>
      <c r="T35" s="33"/>
      <c r="U35" s="33"/>
      <c r="V35" s="33"/>
    </row>
    <row r="36" spans="2:22" x14ac:dyDescent="0.25">
      <c r="B36" s="31">
        <v>2025</v>
      </c>
      <c r="C36" s="34">
        <v>3514</v>
      </c>
      <c r="D36" s="34">
        <v>286</v>
      </c>
      <c r="E36" s="34">
        <v>312</v>
      </c>
      <c r="F36" s="34">
        <v>7476</v>
      </c>
      <c r="G36" s="34"/>
      <c r="H36" s="34"/>
      <c r="I36" s="34"/>
      <c r="J36" s="34"/>
      <c r="K36" s="34"/>
      <c r="L36" s="34"/>
      <c r="M36" s="34"/>
      <c r="N36" s="34"/>
      <c r="O36" s="34"/>
      <c r="P36" s="34"/>
      <c r="Q36" s="34"/>
      <c r="R36" s="33"/>
      <c r="S36" s="33"/>
      <c r="T36" s="33"/>
      <c r="U36" s="33"/>
      <c r="V36" s="33"/>
    </row>
    <row r="37" spans="2:22" x14ac:dyDescent="0.25">
      <c r="B37" s="31">
        <v>2026</v>
      </c>
      <c r="C37" s="34">
        <v>3538</v>
      </c>
      <c r="D37" s="34">
        <v>285</v>
      </c>
      <c r="E37" s="34">
        <v>313</v>
      </c>
      <c r="F37" s="34">
        <v>7511</v>
      </c>
      <c r="G37" s="34"/>
      <c r="H37" s="34"/>
      <c r="I37" s="34"/>
      <c r="J37" s="34"/>
      <c r="K37" s="34"/>
      <c r="L37" s="34"/>
      <c r="M37" s="34"/>
      <c r="N37" s="34"/>
      <c r="O37" s="34"/>
      <c r="P37" s="34"/>
      <c r="Q37" s="34"/>
      <c r="R37" s="33"/>
      <c r="S37" s="33"/>
      <c r="T37" s="33"/>
      <c r="U37" s="33"/>
      <c r="V37" s="33"/>
    </row>
    <row r="38" spans="2:22" x14ac:dyDescent="0.25">
      <c r="B38" s="31">
        <v>2027</v>
      </c>
      <c r="C38" s="34">
        <v>3556</v>
      </c>
      <c r="D38" s="34">
        <v>285</v>
      </c>
      <c r="E38" s="34">
        <v>315</v>
      </c>
      <c r="F38" s="34">
        <v>7530</v>
      </c>
      <c r="G38" s="34"/>
      <c r="H38" s="34"/>
      <c r="I38" s="34"/>
      <c r="J38" s="34"/>
      <c r="K38" s="34"/>
      <c r="L38" s="34"/>
      <c r="M38" s="34"/>
      <c r="N38" s="34"/>
      <c r="O38" s="34"/>
      <c r="P38" s="34"/>
      <c r="Q38" s="34"/>
      <c r="R38" s="33"/>
      <c r="S38" s="33"/>
      <c r="T38" s="33"/>
      <c r="U38" s="33"/>
      <c r="V38" s="33"/>
    </row>
    <row r="39" spans="2:22" x14ac:dyDescent="0.25">
      <c r="B39" s="31">
        <v>2028</v>
      </c>
      <c r="C39" s="34">
        <v>3575</v>
      </c>
      <c r="D39" s="34">
        <v>285</v>
      </c>
      <c r="E39" s="34">
        <v>315</v>
      </c>
      <c r="F39" s="34">
        <v>7549</v>
      </c>
      <c r="G39" s="34"/>
      <c r="H39" s="34"/>
      <c r="I39" s="34"/>
      <c r="J39" s="34"/>
      <c r="K39" s="34"/>
      <c r="L39" s="34"/>
      <c r="M39" s="34"/>
      <c r="N39" s="34"/>
      <c r="O39" s="34"/>
      <c r="P39" s="34"/>
      <c r="Q39" s="34"/>
      <c r="R39" s="33"/>
      <c r="S39" s="33"/>
      <c r="T39" s="33"/>
      <c r="U39" s="33"/>
      <c r="V39" s="33"/>
    </row>
    <row r="40" spans="2:22" x14ac:dyDescent="0.25">
      <c r="B40" s="31">
        <v>2029</v>
      </c>
      <c r="C40" s="34">
        <v>3596</v>
      </c>
      <c r="D40" s="34">
        <v>285</v>
      </c>
      <c r="E40" s="34">
        <v>316</v>
      </c>
      <c r="F40" s="34">
        <v>7568</v>
      </c>
      <c r="G40" s="34"/>
      <c r="H40" s="34"/>
      <c r="I40" s="34"/>
      <c r="J40" s="34"/>
      <c r="K40" s="34"/>
      <c r="L40" s="34"/>
      <c r="M40" s="34"/>
      <c r="N40" s="34"/>
      <c r="O40" s="34"/>
      <c r="P40" s="34"/>
      <c r="Q40" s="34"/>
      <c r="R40" s="33"/>
      <c r="S40" s="33"/>
      <c r="T40" s="33"/>
      <c r="U40" s="33"/>
      <c r="V40" s="33"/>
    </row>
    <row r="41" spans="2:22" x14ac:dyDescent="0.25">
      <c r="B41" s="31">
        <v>2030</v>
      </c>
      <c r="C41" s="34">
        <v>3619</v>
      </c>
      <c r="D41" s="34">
        <v>285</v>
      </c>
      <c r="E41" s="34">
        <v>317</v>
      </c>
      <c r="F41" s="34">
        <v>7589</v>
      </c>
      <c r="G41" s="34"/>
      <c r="H41" s="34"/>
      <c r="I41" s="34"/>
      <c r="J41" s="34"/>
      <c r="K41" s="34"/>
      <c r="L41" s="34"/>
      <c r="M41" s="34"/>
      <c r="N41" s="34"/>
      <c r="O41" s="34"/>
      <c r="P41" s="34"/>
      <c r="Q41" s="34"/>
      <c r="R41" s="33"/>
      <c r="S41" s="33"/>
      <c r="T41" s="33"/>
      <c r="U41" s="33"/>
      <c r="V41" s="33"/>
    </row>
    <row r="42" spans="2:22" x14ac:dyDescent="0.25">
      <c r="B42" s="31">
        <v>2031</v>
      </c>
      <c r="C42" s="34">
        <v>3642</v>
      </c>
      <c r="D42" s="34">
        <v>285</v>
      </c>
      <c r="E42" s="34">
        <v>318</v>
      </c>
      <c r="F42" s="34">
        <v>7608</v>
      </c>
      <c r="G42" s="34"/>
      <c r="H42" s="34"/>
      <c r="I42" s="34"/>
      <c r="J42" s="34"/>
      <c r="K42" s="34"/>
      <c r="L42" s="34"/>
      <c r="M42" s="34"/>
      <c r="N42" s="34"/>
      <c r="O42" s="34"/>
      <c r="P42" s="34"/>
      <c r="Q42" s="34"/>
      <c r="R42" s="33"/>
      <c r="S42" s="33"/>
      <c r="T42" s="33"/>
      <c r="U42" s="33"/>
      <c r="V42" s="33"/>
    </row>
    <row r="43" spans="2:22" x14ac:dyDescent="0.25">
      <c r="B43" s="31">
        <v>2032</v>
      </c>
      <c r="C43" s="34">
        <v>3662</v>
      </c>
      <c r="D43" s="34">
        <v>285</v>
      </c>
      <c r="E43" s="34">
        <v>318</v>
      </c>
      <c r="F43" s="34">
        <v>7624</v>
      </c>
      <c r="G43" s="34"/>
      <c r="H43" s="34"/>
      <c r="I43" s="34"/>
      <c r="J43" s="34"/>
      <c r="K43" s="34"/>
      <c r="L43" s="34"/>
      <c r="M43" s="34"/>
      <c r="N43" s="34"/>
      <c r="O43" s="34"/>
      <c r="P43" s="34"/>
      <c r="Q43" s="34"/>
      <c r="R43" s="33"/>
      <c r="S43" s="33"/>
      <c r="T43" s="33"/>
      <c r="U43" s="33"/>
      <c r="V43" s="33"/>
    </row>
    <row r="44" spans="2:22" x14ac:dyDescent="0.25">
      <c r="B44" s="31">
        <v>2033</v>
      </c>
      <c r="C44" s="34">
        <v>3684</v>
      </c>
      <c r="D44" s="34">
        <v>285</v>
      </c>
      <c r="E44" s="34">
        <v>319</v>
      </c>
      <c r="F44" s="34">
        <v>7643</v>
      </c>
      <c r="G44" s="34"/>
      <c r="H44" s="34"/>
      <c r="I44" s="34"/>
      <c r="J44" s="34"/>
      <c r="K44" s="34"/>
      <c r="L44" s="34"/>
      <c r="M44" s="34"/>
      <c r="N44" s="34"/>
      <c r="O44" s="34"/>
      <c r="P44" s="34"/>
      <c r="Q44" s="34"/>
      <c r="R44" s="33"/>
      <c r="S44" s="33"/>
      <c r="T44" s="33"/>
      <c r="U44" s="33"/>
      <c r="V44" s="33"/>
    </row>
    <row r="45" spans="2:22" x14ac:dyDescent="0.25">
      <c r="B45" s="31">
        <v>2034</v>
      </c>
      <c r="C45" s="34">
        <v>3706</v>
      </c>
      <c r="D45" s="34">
        <v>285</v>
      </c>
      <c r="E45" s="34">
        <v>320</v>
      </c>
      <c r="F45" s="34">
        <v>7661</v>
      </c>
      <c r="G45" s="34"/>
      <c r="H45" s="34"/>
      <c r="I45" s="34"/>
      <c r="J45" s="34"/>
      <c r="K45" s="34"/>
      <c r="L45" s="34"/>
      <c r="M45" s="34"/>
      <c r="N45" s="34"/>
      <c r="O45" s="34"/>
      <c r="P45" s="34"/>
      <c r="Q45" s="34"/>
    </row>
    <row r="46" spans="2:22" x14ac:dyDescent="0.25">
      <c r="B46" s="31">
        <v>2035</v>
      </c>
      <c r="C46" s="34">
        <v>3726</v>
      </c>
      <c r="D46" s="34">
        <v>285</v>
      </c>
      <c r="E46" s="34">
        <v>321</v>
      </c>
      <c r="F46" s="34">
        <v>7678</v>
      </c>
      <c r="G46" s="34"/>
      <c r="H46" s="34"/>
      <c r="I46" s="34"/>
      <c r="J46" s="34"/>
      <c r="K46" s="34"/>
      <c r="L46" s="34"/>
      <c r="M46" s="34"/>
      <c r="N46" s="34"/>
      <c r="O46" s="34"/>
      <c r="P46" s="34"/>
      <c r="Q46" s="34"/>
    </row>
    <row r="47" spans="2:22" x14ac:dyDescent="0.25">
      <c r="B47" s="31">
        <v>2036</v>
      </c>
      <c r="C47" s="34">
        <v>3744</v>
      </c>
      <c r="D47" s="34">
        <v>284</v>
      </c>
      <c r="E47" s="34">
        <v>321</v>
      </c>
      <c r="F47" s="34">
        <v>7693</v>
      </c>
      <c r="G47" s="34"/>
      <c r="H47" s="34"/>
      <c r="I47" s="34"/>
      <c r="J47" s="34"/>
      <c r="K47" s="34"/>
      <c r="L47" s="34"/>
      <c r="M47" s="34"/>
      <c r="N47" s="34"/>
      <c r="O47" s="34"/>
      <c r="P47" s="34"/>
      <c r="Q47" s="34"/>
    </row>
    <row r="48" spans="2:22" x14ac:dyDescent="0.25">
      <c r="B48" s="31">
        <v>2037</v>
      </c>
      <c r="C48" s="34">
        <v>3758</v>
      </c>
      <c r="D48" s="34">
        <v>284</v>
      </c>
      <c r="E48" s="34">
        <v>321</v>
      </c>
      <c r="F48" s="34">
        <v>7702</v>
      </c>
      <c r="G48" s="34"/>
      <c r="H48" s="34"/>
      <c r="I48" s="34"/>
      <c r="J48" s="34"/>
      <c r="K48" s="34"/>
      <c r="L48" s="34"/>
      <c r="M48" s="34"/>
      <c r="N48" s="34"/>
      <c r="O48" s="34"/>
      <c r="P48" s="34"/>
      <c r="Q48" s="34"/>
    </row>
    <row r="49" spans="2:17" x14ac:dyDescent="0.25">
      <c r="B49" s="31">
        <v>2038</v>
      </c>
      <c r="C49" s="34">
        <v>3769</v>
      </c>
      <c r="D49" s="34">
        <v>283</v>
      </c>
      <c r="E49" s="34">
        <v>321</v>
      </c>
      <c r="F49" s="34">
        <v>7708</v>
      </c>
      <c r="G49" s="34"/>
      <c r="H49" s="34"/>
      <c r="I49" s="34"/>
      <c r="J49" s="34"/>
      <c r="K49" s="34"/>
      <c r="L49" s="34"/>
      <c r="M49" s="34"/>
      <c r="N49" s="34"/>
      <c r="O49" s="34"/>
      <c r="P49" s="34"/>
      <c r="Q49" s="34"/>
    </row>
    <row r="50" spans="2:17" x14ac:dyDescent="0.25">
      <c r="B50" s="31">
        <v>2039</v>
      </c>
      <c r="C50" s="34">
        <v>3781</v>
      </c>
      <c r="D50" s="34">
        <v>283</v>
      </c>
      <c r="E50" s="34">
        <v>322</v>
      </c>
      <c r="F50" s="34">
        <v>7716</v>
      </c>
      <c r="G50" s="34"/>
      <c r="H50" s="34"/>
      <c r="I50" s="34"/>
      <c r="J50" s="34"/>
      <c r="K50" s="34"/>
      <c r="L50" s="34"/>
      <c r="M50" s="34"/>
      <c r="N50" s="34"/>
      <c r="O50" s="34"/>
      <c r="P50" s="34"/>
      <c r="Q50" s="34"/>
    </row>
    <row r="51" spans="2:17" x14ac:dyDescent="0.25">
      <c r="B51" s="31">
        <v>2040</v>
      </c>
      <c r="C51" s="34">
        <v>3793</v>
      </c>
      <c r="D51" s="34">
        <v>283</v>
      </c>
      <c r="E51" s="34">
        <v>322</v>
      </c>
      <c r="F51" s="34">
        <v>7726</v>
      </c>
      <c r="G51" s="34"/>
      <c r="H51" s="34"/>
      <c r="I51" s="34"/>
      <c r="J51" s="34"/>
      <c r="K51" s="34"/>
      <c r="L51" s="34"/>
      <c r="M51" s="34"/>
      <c r="N51" s="34"/>
      <c r="O51" s="34"/>
      <c r="P51" s="34"/>
      <c r="Q51" s="34"/>
    </row>
  </sheetData>
  <mergeCells count="8">
    <mergeCell ref="B32:Q32"/>
    <mergeCell ref="B31:Q31"/>
    <mergeCell ref="B8:K8"/>
    <mergeCell ref="B5:Q5"/>
    <mergeCell ref="B1:Q1"/>
    <mergeCell ref="B2:Q2"/>
    <mergeCell ref="C6:P6"/>
    <mergeCell ref="C3:M3"/>
  </mergeCells>
  <pageMargins left="0.7" right="0.7" top="0.75" bottom="0.75" header="0.3" footer="0.3"/>
  <pageSetup scale="51" fitToHeight="0" orientation="landscape" r:id="rId1"/>
  <headerFooter>
    <oddFooter xml:space="preserve">&amp;C_x000D_&amp;1#&amp;"Calibri"&amp;10&amp;K000000 Internal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topLeftCell="A54" zoomScaleNormal="100" workbookViewId="0">
      <selection activeCell="B30" sqref="B30"/>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199" t="s">
        <v>193</v>
      </c>
      <c r="C1" s="199"/>
      <c r="D1" s="199"/>
      <c r="E1" s="199"/>
      <c r="F1" s="199"/>
      <c r="G1" s="199"/>
      <c r="H1" s="199"/>
      <c r="I1" s="199"/>
      <c r="J1" s="199"/>
      <c r="K1" s="199"/>
      <c r="L1" s="199"/>
      <c r="M1" s="36"/>
      <c r="N1" s="36"/>
      <c r="O1" s="36"/>
    </row>
    <row r="2" spans="2:24" s="7" customFormat="1" ht="15.75" customHeight="1" x14ac:dyDescent="0.2">
      <c r="B2" s="201" t="str">
        <f>'Admin Info'!B6</f>
        <v>Pacific Gas and Electric Company</v>
      </c>
      <c r="C2" s="218"/>
      <c r="D2" s="218"/>
      <c r="E2" s="218"/>
      <c r="F2" s="218"/>
      <c r="G2" s="218"/>
      <c r="H2" s="218"/>
      <c r="I2" s="218"/>
      <c r="J2" s="218"/>
      <c r="K2" s="218"/>
      <c r="L2" s="218"/>
      <c r="M2" s="23"/>
      <c r="N2" s="23"/>
    </row>
    <row r="3" spans="2:24" s="7" customFormat="1" ht="12.75" x14ac:dyDescent="0.2">
      <c r="C3" s="218"/>
      <c r="D3" s="218"/>
      <c r="E3" s="218"/>
      <c r="F3" s="218"/>
    </row>
    <row r="4" spans="2:24" s="7" customFormat="1" ht="12.75" x14ac:dyDescent="0.2">
      <c r="C4" s="23"/>
      <c r="D4" s="23"/>
      <c r="E4" s="23"/>
      <c r="F4" s="23"/>
    </row>
    <row r="5" spans="2:24" s="6" customFormat="1" ht="30.75" customHeight="1" x14ac:dyDescent="0.2">
      <c r="B5" s="202" t="s">
        <v>194</v>
      </c>
      <c r="C5" s="202"/>
      <c r="D5" s="202"/>
      <c r="E5" s="202"/>
      <c r="F5" s="202"/>
      <c r="G5" s="202"/>
      <c r="H5" s="202"/>
      <c r="I5" s="202"/>
      <c r="J5" s="202"/>
      <c r="K5" s="202"/>
      <c r="L5" s="202"/>
      <c r="M5" s="17"/>
      <c r="N5" s="17"/>
    </row>
    <row r="6" spans="2:24" x14ac:dyDescent="0.25">
      <c r="B6" t="s">
        <v>344</v>
      </c>
    </row>
    <row r="7" spans="2:24" x14ac:dyDescent="0.25">
      <c r="B7" s="232" t="s">
        <v>195</v>
      </c>
      <c r="C7" s="232"/>
      <c r="D7" s="232"/>
      <c r="E7" s="232"/>
      <c r="F7" s="232"/>
    </row>
    <row r="8" spans="2:24" x14ac:dyDescent="0.25">
      <c r="B8" s="234" t="s">
        <v>196</v>
      </c>
      <c r="C8" s="235"/>
      <c r="D8" s="235"/>
      <c r="E8" s="235"/>
      <c r="F8" s="236"/>
      <c r="H8" s="234" t="s">
        <v>197</v>
      </c>
      <c r="I8" s="235"/>
      <c r="J8" s="235"/>
      <c r="K8" s="235"/>
      <c r="L8" s="236"/>
      <c r="N8" s="234" t="s">
        <v>198</v>
      </c>
      <c r="O8" s="235"/>
      <c r="P8" s="235"/>
      <c r="Q8" s="235"/>
      <c r="R8" s="236"/>
      <c r="T8" s="234" t="s">
        <v>199</v>
      </c>
      <c r="U8" s="235"/>
      <c r="V8" s="235"/>
      <c r="W8" s="235"/>
      <c r="X8" s="236"/>
    </row>
    <row r="9" spans="2:24" x14ac:dyDescent="0.25">
      <c r="B9" s="27" t="s">
        <v>200</v>
      </c>
      <c r="C9" s="27" t="s">
        <v>201</v>
      </c>
      <c r="D9" s="27" t="s">
        <v>202</v>
      </c>
      <c r="E9" s="27" t="s">
        <v>203</v>
      </c>
      <c r="F9" s="27" t="s">
        <v>204</v>
      </c>
      <c r="H9" s="27" t="s">
        <v>200</v>
      </c>
      <c r="I9" s="27" t="s">
        <v>201</v>
      </c>
      <c r="J9" s="27" t="s">
        <v>202</v>
      </c>
      <c r="K9" s="27" t="s">
        <v>203</v>
      </c>
      <c r="L9" s="27" t="s">
        <v>204</v>
      </c>
      <c r="N9" s="27" t="s">
        <v>200</v>
      </c>
      <c r="O9" s="27" t="s">
        <v>201</v>
      </c>
      <c r="P9" s="27" t="s">
        <v>202</v>
      </c>
      <c r="Q9" s="27" t="s">
        <v>203</v>
      </c>
      <c r="R9" s="27" t="s">
        <v>204</v>
      </c>
      <c r="T9" s="27" t="s">
        <v>200</v>
      </c>
      <c r="U9" s="27" t="s">
        <v>201</v>
      </c>
      <c r="V9" s="27" t="s">
        <v>202</v>
      </c>
      <c r="W9" s="27" t="s">
        <v>203</v>
      </c>
      <c r="X9" s="27" t="s">
        <v>204</v>
      </c>
    </row>
    <row r="10" spans="2:24" x14ac:dyDescent="0.25">
      <c r="B10" s="31" t="s">
        <v>205</v>
      </c>
      <c r="C10" s="34" t="s">
        <v>206</v>
      </c>
      <c r="D10" s="34" t="s">
        <v>207</v>
      </c>
      <c r="E10" s="34" t="s">
        <v>143</v>
      </c>
      <c r="F10" s="34" t="s">
        <v>143</v>
      </c>
      <c r="H10" s="31" t="s">
        <v>205</v>
      </c>
      <c r="I10" s="34" t="s">
        <v>206</v>
      </c>
      <c r="J10" s="34" t="s">
        <v>207</v>
      </c>
      <c r="K10" s="34" t="s">
        <v>143</v>
      </c>
      <c r="L10" s="34" t="s">
        <v>143</v>
      </c>
      <c r="N10" s="31" t="s">
        <v>205</v>
      </c>
      <c r="O10" s="34" t="s">
        <v>208</v>
      </c>
      <c r="P10" s="34" t="s">
        <v>209</v>
      </c>
      <c r="Q10" s="34" t="s">
        <v>143</v>
      </c>
      <c r="R10" s="34" t="s">
        <v>143</v>
      </c>
      <c r="T10" s="31" t="s">
        <v>205</v>
      </c>
      <c r="U10" s="34" t="s">
        <v>208</v>
      </c>
      <c r="V10" s="34" t="s">
        <v>209</v>
      </c>
      <c r="W10" s="34" t="s">
        <v>143</v>
      </c>
      <c r="X10" s="34" t="s">
        <v>143</v>
      </c>
    </row>
    <row r="11" spans="2:24" x14ac:dyDescent="0.25">
      <c r="B11" s="31" t="s">
        <v>205</v>
      </c>
      <c r="C11" s="34" t="s">
        <v>210</v>
      </c>
      <c r="D11" s="34"/>
      <c r="E11" s="34"/>
      <c r="F11" s="34"/>
      <c r="H11" s="31" t="s">
        <v>205</v>
      </c>
      <c r="I11" s="34" t="s">
        <v>210</v>
      </c>
      <c r="J11" s="34"/>
      <c r="K11" s="34"/>
      <c r="L11" s="34"/>
      <c r="N11" s="31" t="s">
        <v>205</v>
      </c>
      <c r="O11" s="34" t="s">
        <v>210</v>
      </c>
      <c r="P11" s="34"/>
      <c r="Q11" s="34"/>
      <c r="R11" s="34"/>
      <c r="T11" s="31" t="s">
        <v>205</v>
      </c>
      <c r="U11" s="34" t="s">
        <v>210</v>
      </c>
      <c r="V11" s="34"/>
      <c r="W11" s="34"/>
      <c r="X11" s="34"/>
    </row>
    <row r="12" spans="2:24" x14ac:dyDescent="0.25">
      <c r="B12" s="31" t="s">
        <v>205</v>
      </c>
      <c r="C12" s="34"/>
      <c r="D12" s="34"/>
      <c r="E12" s="34"/>
      <c r="F12" s="34"/>
      <c r="H12" s="31" t="s">
        <v>205</v>
      </c>
      <c r="I12" s="34"/>
      <c r="J12" s="34"/>
      <c r="K12" s="34"/>
      <c r="L12" s="34"/>
      <c r="N12" s="31" t="s">
        <v>205</v>
      </c>
      <c r="O12" s="34"/>
      <c r="P12" s="34"/>
      <c r="Q12" s="34"/>
      <c r="R12" s="34"/>
      <c r="T12" s="31" t="s">
        <v>205</v>
      </c>
      <c r="U12" s="34"/>
      <c r="V12" s="34"/>
      <c r="W12" s="34"/>
      <c r="X12" s="34"/>
    </row>
    <row r="13" spans="2:24" x14ac:dyDescent="0.25">
      <c r="B13" s="31" t="s">
        <v>205</v>
      </c>
      <c r="C13" s="34"/>
      <c r="D13" s="34"/>
      <c r="E13" s="34"/>
      <c r="F13" s="34"/>
      <c r="H13" s="31" t="s">
        <v>205</v>
      </c>
      <c r="I13" s="34"/>
      <c r="J13" s="34"/>
      <c r="K13" s="34"/>
      <c r="L13" s="34"/>
      <c r="N13" s="31" t="s">
        <v>205</v>
      </c>
      <c r="O13" s="34"/>
      <c r="P13" s="34"/>
      <c r="Q13" s="34"/>
      <c r="R13" s="34"/>
      <c r="T13" s="31" t="s">
        <v>205</v>
      </c>
      <c r="U13" s="34"/>
      <c r="V13" s="34"/>
      <c r="W13" s="34"/>
      <c r="X13" s="34"/>
    </row>
    <row r="14" spans="2:24" x14ac:dyDescent="0.25">
      <c r="B14" s="31" t="s">
        <v>205</v>
      </c>
      <c r="C14" s="34"/>
      <c r="D14" s="34"/>
      <c r="E14" s="34"/>
      <c r="F14" s="34"/>
      <c r="H14" s="31" t="s">
        <v>205</v>
      </c>
      <c r="I14" s="34"/>
      <c r="J14" s="34"/>
      <c r="K14" s="34"/>
      <c r="L14" s="34"/>
      <c r="N14" s="31" t="s">
        <v>205</v>
      </c>
      <c r="O14" s="34"/>
      <c r="P14" s="34"/>
      <c r="Q14" s="34"/>
      <c r="R14" s="34"/>
      <c r="T14" s="31" t="s">
        <v>205</v>
      </c>
      <c r="U14" s="34"/>
      <c r="V14" s="34"/>
      <c r="W14" s="34"/>
      <c r="X14" s="34"/>
    </row>
    <row r="15" spans="2:24" x14ac:dyDescent="0.25">
      <c r="B15" s="31" t="s">
        <v>210</v>
      </c>
      <c r="C15" s="34"/>
      <c r="D15" s="34"/>
      <c r="E15" s="34"/>
      <c r="F15" s="34"/>
      <c r="H15" s="31" t="s">
        <v>210</v>
      </c>
      <c r="I15" s="34"/>
      <c r="J15" s="34"/>
      <c r="K15" s="34"/>
      <c r="L15" s="34"/>
      <c r="N15" s="31" t="s">
        <v>210</v>
      </c>
      <c r="O15" s="34"/>
      <c r="P15" s="34"/>
      <c r="Q15" s="34"/>
      <c r="R15" s="34"/>
      <c r="T15" s="31" t="s">
        <v>210</v>
      </c>
      <c r="U15" s="34"/>
      <c r="V15" s="34"/>
      <c r="W15" s="34"/>
      <c r="X15" s="34"/>
    </row>
    <row r="16" spans="2:24" x14ac:dyDescent="0.25">
      <c r="B16" s="31" t="s">
        <v>211</v>
      </c>
      <c r="C16" s="34" t="s">
        <v>208</v>
      </c>
      <c r="D16" s="34" t="s">
        <v>209</v>
      </c>
      <c r="E16" s="34"/>
      <c r="F16" s="34"/>
      <c r="H16" s="31" t="s">
        <v>211</v>
      </c>
      <c r="I16" s="34" t="s">
        <v>208</v>
      </c>
      <c r="J16" s="34" t="s">
        <v>209</v>
      </c>
      <c r="K16" s="34"/>
      <c r="L16" s="34"/>
      <c r="N16" s="31" t="s">
        <v>211</v>
      </c>
      <c r="O16" s="34"/>
      <c r="P16" s="34"/>
      <c r="Q16" s="34"/>
      <c r="R16" s="34"/>
      <c r="T16" s="31" t="s">
        <v>211</v>
      </c>
      <c r="U16" s="34"/>
      <c r="V16" s="34"/>
      <c r="W16" s="34"/>
      <c r="X16" s="34"/>
    </row>
    <row r="17" spans="2:24" x14ac:dyDescent="0.25">
      <c r="B17" s="31" t="s">
        <v>211</v>
      </c>
      <c r="C17" s="34"/>
      <c r="D17" s="34"/>
      <c r="E17" s="34"/>
      <c r="F17" s="34"/>
      <c r="H17" s="31" t="s">
        <v>211</v>
      </c>
      <c r="I17" s="34"/>
      <c r="J17" s="34"/>
      <c r="K17" s="34"/>
      <c r="L17" s="34"/>
      <c r="N17" s="31" t="s">
        <v>211</v>
      </c>
      <c r="O17" s="34"/>
      <c r="P17" s="34"/>
      <c r="Q17" s="34"/>
      <c r="R17" s="34"/>
      <c r="T17" s="31" t="s">
        <v>211</v>
      </c>
      <c r="U17" s="34"/>
      <c r="V17" s="34"/>
      <c r="W17" s="34"/>
      <c r="X17" s="34"/>
    </row>
    <row r="18" spans="2:24" x14ac:dyDescent="0.25">
      <c r="B18" s="31" t="s">
        <v>211</v>
      </c>
      <c r="C18" s="34"/>
      <c r="D18" s="34"/>
      <c r="E18" s="34"/>
      <c r="F18" s="34"/>
      <c r="H18" s="31" t="s">
        <v>211</v>
      </c>
      <c r="I18" s="34"/>
      <c r="J18" s="34"/>
      <c r="K18" s="34"/>
      <c r="L18" s="34"/>
      <c r="N18" s="31" t="s">
        <v>211</v>
      </c>
      <c r="O18" s="34"/>
      <c r="P18" s="34"/>
      <c r="Q18" s="34"/>
      <c r="R18" s="34"/>
      <c r="T18" s="31" t="s">
        <v>211</v>
      </c>
      <c r="U18" s="34"/>
      <c r="V18" s="34"/>
      <c r="W18" s="34"/>
      <c r="X18" s="34"/>
    </row>
    <row r="19" spans="2:24" x14ac:dyDescent="0.25">
      <c r="B19" s="31" t="s">
        <v>211</v>
      </c>
      <c r="C19" s="34"/>
      <c r="D19" s="34"/>
      <c r="E19" s="34"/>
      <c r="F19" s="34"/>
      <c r="H19" s="31" t="s">
        <v>211</v>
      </c>
      <c r="I19" s="34"/>
      <c r="J19" s="34"/>
      <c r="K19" s="34"/>
      <c r="L19" s="34"/>
      <c r="N19" s="31" t="s">
        <v>211</v>
      </c>
      <c r="O19" s="34"/>
      <c r="P19" s="34"/>
      <c r="Q19" s="34"/>
      <c r="R19" s="34"/>
      <c r="T19" s="31" t="s">
        <v>211</v>
      </c>
      <c r="U19" s="34"/>
      <c r="V19" s="34"/>
      <c r="W19" s="34"/>
      <c r="X19" s="34"/>
    </row>
    <row r="20" spans="2:24" x14ac:dyDescent="0.25">
      <c r="B20" s="31" t="s">
        <v>211</v>
      </c>
      <c r="C20" s="34"/>
      <c r="D20" s="34"/>
      <c r="E20" s="34"/>
      <c r="F20" s="34"/>
      <c r="H20" s="31" t="s">
        <v>211</v>
      </c>
      <c r="I20" s="34"/>
      <c r="J20" s="34"/>
      <c r="K20" s="34"/>
      <c r="L20" s="34"/>
      <c r="N20" s="31" t="s">
        <v>211</v>
      </c>
      <c r="O20" s="34"/>
      <c r="P20" s="34"/>
      <c r="Q20" s="34"/>
      <c r="R20" s="34"/>
      <c r="T20" s="31" t="s">
        <v>211</v>
      </c>
      <c r="U20" s="34"/>
      <c r="V20" s="34"/>
      <c r="W20" s="34"/>
      <c r="X20" s="34"/>
    </row>
    <row r="21" spans="2:24" x14ac:dyDescent="0.25">
      <c r="B21" s="31" t="s">
        <v>211</v>
      </c>
      <c r="C21" s="34"/>
      <c r="D21" s="34"/>
      <c r="E21" s="34"/>
      <c r="F21" s="34"/>
      <c r="H21" s="31" t="s">
        <v>211</v>
      </c>
      <c r="I21" s="34"/>
      <c r="J21" s="34"/>
      <c r="K21" s="34"/>
      <c r="L21" s="34"/>
      <c r="N21" s="31" t="s">
        <v>211</v>
      </c>
      <c r="O21" s="34"/>
      <c r="P21" s="34"/>
      <c r="Q21" s="34"/>
      <c r="R21" s="34"/>
      <c r="T21" s="31" t="s">
        <v>211</v>
      </c>
      <c r="U21" s="34"/>
      <c r="V21" s="34"/>
      <c r="W21" s="34"/>
      <c r="X21" s="34"/>
    </row>
    <row r="22" spans="2:24" x14ac:dyDescent="0.25">
      <c r="B22" s="31" t="s">
        <v>210</v>
      </c>
      <c r="C22" s="34"/>
      <c r="D22" s="34"/>
      <c r="E22" s="34"/>
      <c r="F22" s="34"/>
      <c r="H22" s="31" t="s">
        <v>210</v>
      </c>
      <c r="I22" s="34"/>
      <c r="J22" s="34"/>
      <c r="K22" s="34"/>
      <c r="L22" s="34"/>
      <c r="N22" s="31" t="s">
        <v>210</v>
      </c>
      <c r="O22" s="34"/>
      <c r="P22" s="34"/>
      <c r="Q22" s="34"/>
      <c r="R22" s="34"/>
      <c r="T22" s="31" t="s">
        <v>210</v>
      </c>
      <c r="U22" s="34"/>
      <c r="V22" s="34"/>
      <c r="W22" s="34"/>
      <c r="X22" s="34"/>
    </row>
    <row r="23" spans="2:24" x14ac:dyDescent="0.25">
      <c r="B23" s="31" t="s">
        <v>212</v>
      </c>
      <c r="C23" s="34"/>
      <c r="D23" s="34"/>
      <c r="E23" s="34"/>
      <c r="F23" s="34"/>
      <c r="H23" s="31" t="s">
        <v>212</v>
      </c>
      <c r="I23" s="34"/>
      <c r="J23" s="34"/>
      <c r="K23" s="34"/>
      <c r="L23" s="34"/>
      <c r="N23" s="31" t="s">
        <v>212</v>
      </c>
      <c r="O23" s="34"/>
      <c r="P23" s="34"/>
      <c r="Q23" s="34"/>
      <c r="R23" s="34"/>
      <c r="T23" s="31" t="s">
        <v>212</v>
      </c>
      <c r="U23" s="34"/>
      <c r="V23" s="34"/>
      <c r="W23" s="34"/>
      <c r="X23" s="34"/>
    </row>
    <row r="24" spans="2:24" x14ac:dyDescent="0.25">
      <c r="B24" s="31" t="s">
        <v>212</v>
      </c>
      <c r="C24" s="34"/>
      <c r="D24" s="34"/>
      <c r="E24" s="34"/>
      <c r="F24" s="34"/>
      <c r="H24" s="31" t="s">
        <v>212</v>
      </c>
      <c r="I24" s="34"/>
      <c r="J24" s="34"/>
      <c r="K24" s="34"/>
      <c r="L24" s="34"/>
      <c r="N24" s="31" t="s">
        <v>212</v>
      </c>
      <c r="O24" s="34"/>
      <c r="P24" s="34"/>
      <c r="Q24" s="34"/>
      <c r="R24" s="34"/>
      <c r="T24" s="31" t="s">
        <v>212</v>
      </c>
      <c r="U24" s="34"/>
      <c r="V24" s="34"/>
      <c r="W24" s="34"/>
      <c r="X24" s="34"/>
    </row>
    <row r="25" spans="2:24" x14ac:dyDescent="0.25">
      <c r="B25" s="31" t="s">
        <v>212</v>
      </c>
      <c r="C25" s="34"/>
      <c r="D25" s="34"/>
      <c r="E25" s="34"/>
      <c r="F25" s="34"/>
      <c r="H25" s="31" t="s">
        <v>212</v>
      </c>
      <c r="I25" s="34"/>
      <c r="J25" s="34"/>
      <c r="K25" s="34"/>
      <c r="L25" s="34"/>
      <c r="N25" s="31" t="s">
        <v>212</v>
      </c>
      <c r="O25" s="34"/>
      <c r="P25" s="34"/>
      <c r="Q25" s="34"/>
      <c r="R25" s="34"/>
      <c r="T25" s="31" t="s">
        <v>212</v>
      </c>
      <c r="U25" s="34"/>
      <c r="V25" s="34"/>
      <c r="W25" s="34"/>
      <c r="X25" s="34"/>
    </row>
    <row r="26" spans="2:24" x14ac:dyDescent="0.25">
      <c r="B26" s="31" t="s">
        <v>212</v>
      </c>
      <c r="C26" s="34"/>
      <c r="D26" s="34"/>
      <c r="E26" s="34"/>
      <c r="F26" s="34"/>
      <c r="H26" s="31" t="s">
        <v>212</v>
      </c>
      <c r="I26" s="34"/>
      <c r="J26" s="34"/>
      <c r="K26" s="34"/>
      <c r="L26" s="34"/>
      <c r="N26" s="31" t="s">
        <v>212</v>
      </c>
      <c r="O26" s="34"/>
      <c r="P26" s="34"/>
      <c r="Q26" s="34"/>
      <c r="R26" s="34"/>
      <c r="T26" s="31" t="s">
        <v>212</v>
      </c>
      <c r="U26" s="34"/>
      <c r="V26" s="34"/>
      <c r="W26" s="34"/>
      <c r="X26" s="34"/>
    </row>
    <row r="27" spans="2:24" x14ac:dyDescent="0.25">
      <c r="B27" s="31" t="s">
        <v>212</v>
      </c>
      <c r="C27" s="34"/>
      <c r="D27" s="34"/>
      <c r="E27" s="34"/>
      <c r="F27" s="34"/>
      <c r="H27" s="31" t="s">
        <v>212</v>
      </c>
      <c r="I27" s="34"/>
      <c r="J27" s="34"/>
      <c r="K27" s="34"/>
      <c r="L27" s="34"/>
      <c r="N27" s="31" t="s">
        <v>212</v>
      </c>
      <c r="O27" s="34"/>
      <c r="P27" s="34"/>
      <c r="Q27" s="34"/>
      <c r="R27" s="34"/>
      <c r="T27" s="31" t="s">
        <v>212</v>
      </c>
      <c r="U27" s="34"/>
      <c r="V27" s="34"/>
      <c r="W27" s="34"/>
      <c r="X27" s="34"/>
    </row>
    <row r="28" spans="2:24" x14ac:dyDescent="0.25">
      <c r="B28" s="31" t="s">
        <v>212</v>
      </c>
      <c r="C28" s="34"/>
      <c r="D28" s="34"/>
      <c r="E28" s="34"/>
      <c r="F28" s="34"/>
      <c r="H28" s="31" t="s">
        <v>212</v>
      </c>
      <c r="I28" s="34"/>
      <c r="J28" s="34"/>
      <c r="K28" s="34"/>
      <c r="L28" s="34"/>
      <c r="N28" s="31" t="s">
        <v>212</v>
      </c>
      <c r="O28" s="34"/>
      <c r="P28" s="34"/>
      <c r="Q28" s="34"/>
      <c r="R28" s="34"/>
      <c r="T28" s="31" t="s">
        <v>212</v>
      </c>
      <c r="U28" s="34"/>
      <c r="V28" s="34"/>
      <c r="W28" s="34"/>
      <c r="X28" s="34"/>
    </row>
    <row r="29" spans="2:24" x14ac:dyDescent="0.25">
      <c r="B29" s="31" t="s">
        <v>212</v>
      </c>
      <c r="C29" s="34"/>
      <c r="D29" s="34"/>
      <c r="E29" s="34"/>
      <c r="F29" s="34"/>
      <c r="H29" s="31" t="s">
        <v>212</v>
      </c>
      <c r="I29" s="34"/>
      <c r="J29" s="34"/>
      <c r="K29" s="34"/>
      <c r="L29" s="34"/>
      <c r="N29" s="31" t="s">
        <v>212</v>
      </c>
      <c r="O29" s="34"/>
      <c r="P29" s="34"/>
      <c r="Q29" s="34"/>
      <c r="R29" s="34"/>
      <c r="T29" s="31" t="s">
        <v>212</v>
      </c>
      <c r="U29" s="34"/>
      <c r="V29" s="34"/>
      <c r="W29" s="34"/>
      <c r="X29" s="34"/>
    </row>
    <row r="30" spans="2:24" x14ac:dyDescent="0.25">
      <c r="B30" s="31" t="s">
        <v>212</v>
      </c>
      <c r="C30" s="34"/>
      <c r="D30" s="34"/>
      <c r="E30" s="34"/>
      <c r="F30" s="34"/>
      <c r="H30" s="31" t="s">
        <v>212</v>
      </c>
      <c r="I30" s="34"/>
      <c r="J30" s="34"/>
      <c r="K30" s="34"/>
      <c r="L30" s="34"/>
      <c r="N30" s="31" t="s">
        <v>212</v>
      </c>
      <c r="O30" s="34"/>
      <c r="P30" s="34"/>
      <c r="Q30" s="34"/>
      <c r="R30" s="34"/>
      <c r="T30" s="31" t="s">
        <v>212</v>
      </c>
      <c r="U30" s="34"/>
      <c r="V30" s="34"/>
      <c r="W30" s="34"/>
      <c r="X30" s="34"/>
    </row>
    <row r="31" spans="2:24" x14ac:dyDescent="0.25">
      <c r="B31" s="31" t="s">
        <v>212</v>
      </c>
      <c r="C31" s="34"/>
      <c r="D31" s="34"/>
      <c r="E31" s="34"/>
      <c r="F31" s="34"/>
      <c r="H31" s="31" t="s">
        <v>212</v>
      </c>
      <c r="I31" s="34"/>
      <c r="J31" s="34"/>
      <c r="K31" s="34"/>
      <c r="L31" s="34"/>
      <c r="N31" s="31" t="s">
        <v>212</v>
      </c>
      <c r="O31" s="34"/>
      <c r="P31" s="34"/>
      <c r="Q31" s="34"/>
      <c r="R31" s="34"/>
      <c r="T31" s="31" t="s">
        <v>212</v>
      </c>
      <c r="U31" s="34"/>
      <c r="V31" s="34"/>
      <c r="W31" s="34"/>
      <c r="X31" s="34"/>
    </row>
    <row r="32" spans="2:24" x14ac:dyDescent="0.25">
      <c r="B32" s="31" t="s">
        <v>212</v>
      </c>
      <c r="C32" s="34"/>
      <c r="D32" s="34"/>
      <c r="E32" s="34"/>
      <c r="F32" s="34"/>
      <c r="H32" s="31" t="s">
        <v>212</v>
      </c>
      <c r="I32" s="34"/>
      <c r="J32" s="34"/>
      <c r="K32" s="34"/>
      <c r="L32" s="34"/>
      <c r="N32" s="31" t="s">
        <v>212</v>
      </c>
      <c r="O32" s="34"/>
      <c r="P32" s="34"/>
      <c r="Q32" s="34"/>
      <c r="R32" s="34"/>
      <c r="T32" s="31" t="s">
        <v>212</v>
      </c>
      <c r="U32" s="34"/>
      <c r="V32" s="34"/>
      <c r="W32" s="34"/>
      <c r="X32" s="34"/>
    </row>
    <row r="33" spans="2:24" x14ac:dyDescent="0.25">
      <c r="B33" s="31" t="s">
        <v>210</v>
      </c>
      <c r="C33" s="34"/>
      <c r="D33" s="34"/>
      <c r="E33" s="34"/>
      <c r="F33" s="34"/>
      <c r="H33" s="31" t="s">
        <v>210</v>
      </c>
      <c r="I33" s="34"/>
      <c r="J33" s="34"/>
      <c r="K33" s="34"/>
      <c r="L33" s="34"/>
      <c r="N33" s="31" t="s">
        <v>210</v>
      </c>
      <c r="O33" s="34"/>
      <c r="P33" s="34"/>
      <c r="Q33" s="34"/>
      <c r="R33" s="34"/>
      <c r="T33" s="31" t="s">
        <v>210</v>
      </c>
      <c r="U33" s="34"/>
      <c r="V33" s="34"/>
      <c r="W33" s="34"/>
      <c r="X33" s="34"/>
    </row>
    <row r="34" spans="2:24" x14ac:dyDescent="0.25">
      <c r="B34" s="31" t="s">
        <v>213</v>
      </c>
      <c r="C34" s="34"/>
      <c r="D34" s="34"/>
      <c r="E34" s="34"/>
      <c r="F34" s="34"/>
      <c r="H34" s="31" t="s">
        <v>213</v>
      </c>
      <c r="I34" s="34"/>
      <c r="J34" s="34"/>
      <c r="K34" s="34"/>
      <c r="L34" s="34"/>
      <c r="N34" s="31" t="s">
        <v>213</v>
      </c>
      <c r="O34" s="34"/>
      <c r="P34" s="34"/>
      <c r="Q34" s="34"/>
      <c r="R34" s="34"/>
      <c r="T34" s="31" t="s">
        <v>213</v>
      </c>
      <c r="U34" s="34"/>
      <c r="V34" s="34"/>
      <c r="W34" s="34"/>
      <c r="X34" s="34"/>
    </row>
    <row r="35" spans="2:24" x14ac:dyDescent="0.25">
      <c r="B35" s="31" t="s">
        <v>213</v>
      </c>
      <c r="C35" s="34"/>
      <c r="D35" s="34"/>
      <c r="E35" s="34"/>
      <c r="F35" s="34"/>
      <c r="H35" s="31" t="s">
        <v>213</v>
      </c>
      <c r="I35" s="34"/>
      <c r="J35" s="34"/>
      <c r="K35" s="34"/>
      <c r="L35" s="34"/>
      <c r="N35" s="31" t="s">
        <v>213</v>
      </c>
      <c r="O35" s="34"/>
      <c r="P35" s="34"/>
      <c r="Q35" s="34"/>
      <c r="R35" s="34"/>
      <c r="T35" s="31" t="s">
        <v>213</v>
      </c>
      <c r="U35" s="34"/>
      <c r="V35" s="34"/>
      <c r="W35" s="34"/>
      <c r="X35" s="34"/>
    </row>
    <row r="36" spans="2:24" x14ac:dyDescent="0.25">
      <c r="B36" s="31" t="s">
        <v>213</v>
      </c>
      <c r="C36" s="34"/>
      <c r="D36" s="34"/>
      <c r="E36" s="34"/>
      <c r="F36" s="34"/>
      <c r="H36" s="31" t="s">
        <v>213</v>
      </c>
      <c r="I36" s="34"/>
      <c r="J36" s="34"/>
      <c r="K36" s="34"/>
      <c r="L36" s="34"/>
      <c r="N36" s="31" t="s">
        <v>213</v>
      </c>
      <c r="O36" s="34"/>
      <c r="P36" s="34"/>
      <c r="Q36" s="34"/>
      <c r="R36" s="34"/>
      <c r="T36" s="31" t="s">
        <v>213</v>
      </c>
      <c r="U36" s="34"/>
      <c r="V36" s="34"/>
      <c r="W36" s="34"/>
      <c r="X36" s="34"/>
    </row>
    <row r="37" spans="2:24" x14ac:dyDescent="0.25">
      <c r="B37" s="31" t="s">
        <v>213</v>
      </c>
      <c r="C37" s="34"/>
      <c r="D37" s="34"/>
      <c r="E37" s="34"/>
      <c r="F37" s="34"/>
      <c r="H37" s="31" t="s">
        <v>213</v>
      </c>
      <c r="I37" s="34"/>
      <c r="J37" s="34"/>
      <c r="K37" s="34"/>
      <c r="L37" s="34"/>
      <c r="N37" s="31" t="s">
        <v>213</v>
      </c>
      <c r="O37" s="34"/>
      <c r="P37" s="34"/>
      <c r="Q37" s="34"/>
      <c r="R37" s="34"/>
      <c r="T37" s="31" t="s">
        <v>213</v>
      </c>
      <c r="U37" s="34"/>
      <c r="V37" s="34"/>
      <c r="W37" s="34"/>
      <c r="X37" s="34"/>
    </row>
    <row r="38" spans="2:24" x14ac:dyDescent="0.25">
      <c r="B38" s="31" t="s">
        <v>213</v>
      </c>
      <c r="C38" s="34"/>
      <c r="D38" s="34"/>
      <c r="E38" s="34"/>
      <c r="F38" s="34"/>
      <c r="H38" s="31" t="s">
        <v>213</v>
      </c>
      <c r="I38" s="34"/>
      <c r="J38" s="34"/>
      <c r="K38" s="34"/>
      <c r="L38" s="34"/>
      <c r="N38" s="31" t="s">
        <v>213</v>
      </c>
      <c r="O38" s="34"/>
      <c r="P38" s="34"/>
      <c r="Q38" s="34"/>
      <c r="R38" s="34"/>
      <c r="T38" s="31" t="s">
        <v>213</v>
      </c>
      <c r="U38" s="34"/>
      <c r="V38" s="34"/>
      <c r="W38" s="34"/>
      <c r="X38" s="34"/>
    </row>
    <row r="39" spans="2:24" x14ac:dyDescent="0.25">
      <c r="B39" s="31" t="s">
        <v>210</v>
      </c>
      <c r="C39" s="34"/>
      <c r="D39" s="34"/>
      <c r="E39" s="34"/>
      <c r="F39" s="34"/>
      <c r="H39" s="31" t="s">
        <v>210</v>
      </c>
      <c r="I39" s="34"/>
      <c r="J39" s="34"/>
      <c r="K39" s="34"/>
      <c r="L39" s="34"/>
      <c r="N39" s="31" t="s">
        <v>210</v>
      </c>
      <c r="O39" s="34"/>
      <c r="P39" s="34"/>
      <c r="Q39" s="34"/>
      <c r="R39" s="34"/>
      <c r="T39" s="31" t="s">
        <v>210</v>
      </c>
      <c r="U39" s="34"/>
      <c r="V39" s="34"/>
      <c r="W39" s="34"/>
      <c r="X39" s="34"/>
    </row>
    <row r="40" spans="2:24" x14ac:dyDescent="0.25">
      <c r="B40" s="31" t="s">
        <v>214</v>
      </c>
      <c r="C40" s="34"/>
      <c r="D40" s="34"/>
      <c r="E40" s="34"/>
      <c r="F40" s="34"/>
      <c r="H40" s="31" t="s">
        <v>214</v>
      </c>
      <c r="I40" s="34"/>
      <c r="J40" s="34"/>
      <c r="K40" s="34"/>
      <c r="L40" s="34"/>
      <c r="N40" s="31" t="s">
        <v>214</v>
      </c>
      <c r="O40" s="34"/>
      <c r="P40" s="34"/>
      <c r="Q40" s="34"/>
      <c r="R40" s="34"/>
      <c r="T40" s="31" t="s">
        <v>214</v>
      </c>
      <c r="U40" s="34"/>
      <c r="V40" s="34"/>
      <c r="W40" s="34"/>
      <c r="X40" s="34"/>
    </row>
    <row r="41" spans="2:24" x14ac:dyDescent="0.25">
      <c r="B41" s="31" t="s">
        <v>214</v>
      </c>
      <c r="C41" s="34"/>
      <c r="D41" s="34"/>
      <c r="E41" s="34"/>
      <c r="F41" s="34"/>
      <c r="H41" s="31" t="s">
        <v>214</v>
      </c>
      <c r="I41" s="34"/>
      <c r="J41" s="34"/>
      <c r="K41" s="34"/>
      <c r="L41" s="34"/>
      <c r="N41" s="31" t="s">
        <v>214</v>
      </c>
      <c r="O41" s="34"/>
      <c r="P41" s="34"/>
      <c r="Q41" s="34"/>
      <c r="R41" s="34"/>
      <c r="T41" s="31" t="s">
        <v>214</v>
      </c>
      <c r="U41" s="34"/>
      <c r="V41" s="34"/>
      <c r="W41" s="34"/>
      <c r="X41" s="34"/>
    </row>
    <row r="42" spans="2:24" x14ac:dyDescent="0.25">
      <c r="B42" s="31" t="s">
        <v>214</v>
      </c>
      <c r="C42" s="34"/>
      <c r="D42" s="34"/>
      <c r="E42" s="34"/>
      <c r="F42" s="34"/>
      <c r="H42" s="31" t="s">
        <v>214</v>
      </c>
      <c r="I42" s="34"/>
      <c r="J42" s="34"/>
      <c r="K42" s="34"/>
      <c r="L42" s="34"/>
      <c r="N42" s="31" t="s">
        <v>214</v>
      </c>
      <c r="O42" s="34"/>
      <c r="P42" s="34"/>
      <c r="Q42" s="34"/>
      <c r="R42" s="34"/>
      <c r="T42" s="31" t="s">
        <v>214</v>
      </c>
      <c r="U42" s="34"/>
      <c r="V42" s="34"/>
      <c r="W42" s="34"/>
      <c r="X42" s="34"/>
    </row>
    <row r="43" spans="2:24" x14ac:dyDescent="0.25">
      <c r="B43" s="31" t="s">
        <v>214</v>
      </c>
      <c r="C43" s="34"/>
      <c r="D43" s="34"/>
      <c r="E43" s="34"/>
      <c r="F43" s="34"/>
      <c r="H43" s="31" t="s">
        <v>214</v>
      </c>
      <c r="I43" s="34"/>
      <c r="J43" s="34"/>
      <c r="K43" s="34"/>
      <c r="L43" s="34"/>
      <c r="N43" s="31" t="s">
        <v>214</v>
      </c>
      <c r="O43" s="34"/>
      <c r="P43" s="34"/>
      <c r="Q43" s="34"/>
      <c r="R43" s="34"/>
      <c r="T43" s="31" t="s">
        <v>214</v>
      </c>
      <c r="U43" s="34"/>
      <c r="V43" s="34"/>
      <c r="W43" s="34"/>
      <c r="X43" s="34"/>
    </row>
    <row r="44" spans="2:24" x14ac:dyDescent="0.25">
      <c r="B44" s="31" t="s">
        <v>214</v>
      </c>
      <c r="C44" s="34"/>
      <c r="D44" s="34"/>
      <c r="E44" s="34"/>
      <c r="F44" s="34"/>
      <c r="H44" s="31" t="s">
        <v>214</v>
      </c>
      <c r="I44" s="34"/>
      <c r="J44" s="34"/>
      <c r="K44" s="34"/>
      <c r="L44" s="34"/>
      <c r="N44" s="31" t="s">
        <v>214</v>
      </c>
      <c r="O44" s="34"/>
      <c r="P44" s="34"/>
      <c r="Q44" s="34"/>
      <c r="R44" s="34"/>
      <c r="T44" s="31" t="s">
        <v>214</v>
      </c>
      <c r="U44" s="34"/>
      <c r="V44" s="34"/>
      <c r="W44" s="34"/>
      <c r="X44" s="34"/>
    </row>
    <row r="45" spans="2:24" x14ac:dyDescent="0.25">
      <c r="B45" s="31" t="s">
        <v>214</v>
      </c>
      <c r="C45" s="34"/>
      <c r="D45" s="34"/>
      <c r="E45" s="34"/>
      <c r="F45" s="34"/>
      <c r="H45" s="31" t="s">
        <v>214</v>
      </c>
      <c r="I45" s="34"/>
      <c r="J45" s="34"/>
      <c r="K45" s="34"/>
      <c r="L45" s="34"/>
      <c r="N45" s="31" t="s">
        <v>214</v>
      </c>
      <c r="O45" s="34"/>
      <c r="P45" s="34"/>
      <c r="Q45" s="34"/>
      <c r="R45" s="34"/>
      <c r="T45" s="31" t="s">
        <v>214</v>
      </c>
      <c r="U45" s="34"/>
      <c r="V45" s="34"/>
      <c r="W45" s="34"/>
      <c r="X45" s="34"/>
    </row>
    <row r="46" spans="2:24" x14ac:dyDescent="0.25">
      <c r="B46" s="31" t="s">
        <v>214</v>
      </c>
      <c r="C46" s="34"/>
      <c r="D46" s="34"/>
      <c r="E46" s="34"/>
      <c r="F46" s="34"/>
      <c r="H46" s="31" t="s">
        <v>214</v>
      </c>
      <c r="I46" s="34"/>
      <c r="J46" s="34"/>
      <c r="K46" s="34"/>
      <c r="L46" s="34"/>
      <c r="N46" s="31" t="s">
        <v>214</v>
      </c>
      <c r="O46" s="34"/>
      <c r="P46" s="34"/>
      <c r="Q46" s="34"/>
      <c r="R46" s="34"/>
      <c r="T46" s="31" t="s">
        <v>214</v>
      </c>
      <c r="U46" s="34"/>
      <c r="V46" s="34"/>
      <c r="W46" s="34"/>
      <c r="X46" s="34"/>
    </row>
    <row r="47" spans="2:24" x14ac:dyDescent="0.25">
      <c r="B47" s="31" t="s">
        <v>214</v>
      </c>
      <c r="C47" s="34"/>
      <c r="D47" s="34"/>
      <c r="E47" s="34"/>
      <c r="F47" s="34"/>
      <c r="H47" s="31" t="s">
        <v>214</v>
      </c>
      <c r="I47" s="34"/>
      <c r="J47" s="34"/>
      <c r="K47" s="34"/>
      <c r="L47" s="34"/>
      <c r="N47" s="31" t="s">
        <v>214</v>
      </c>
      <c r="O47" s="34"/>
      <c r="P47" s="34"/>
      <c r="Q47" s="34"/>
      <c r="R47" s="34"/>
      <c r="T47" s="31" t="s">
        <v>214</v>
      </c>
      <c r="U47" s="34"/>
      <c r="V47" s="34"/>
      <c r="W47" s="34"/>
      <c r="X47" s="34"/>
    </row>
    <row r="48" spans="2:24" x14ac:dyDescent="0.25">
      <c r="B48" s="31" t="s">
        <v>210</v>
      </c>
      <c r="C48" s="34"/>
      <c r="D48" s="34"/>
      <c r="E48" s="34"/>
      <c r="F48" s="34"/>
      <c r="H48" s="31" t="s">
        <v>210</v>
      </c>
      <c r="I48" s="34"/>
      <c r="J48" s="34"/>
      <c r="K48" s="34"/>
      <c r="L48" s="34"/>
      <c r="N48" s="31" t="s">
        <v>210</v>
      </c>
      <c r="O48" s="34"/>
      <c r="P48" s="34"/>
      <c r="Q48" s="34"/>
      <c r="R48" s="34"/>
      <c r="T48" s="31" t="s">
        <v>210</v>
      </c>
      <c r="U48" s="34"/>
      <c r="V48" s="34"/>
      <c r="W48" s="34"/>
      <c r="X48" s="34"/>
    </row>
    <row r="49" spans="2:24" x14ac:dyDescent="0.25">
      <c r="B49" s="31" t="s">
        <v>215</v>
      </c>
      <c r="C49" s="34"/>
      <c r="D49" s="34"/>
      <c r="E49" s="34"/>
      <c r="F49" s="34"/>
      <c r="H49" s="31" t="s">
        <v>215</v>
      </c>
      <c r="I49" s="34"/>
      <c r="J49" s="34"/>
      <c r="K49" s="34"/>
      <c r="L49" s="34"/>
      <c r="N49" s="31" t="s">
        <v>215</v>
      </c>
      <c r="O49" s="34"/>
      <c r="P49" s="34"/>
      <c r="Q49" s="34"/>
      <c r="R49" s="34"/>
      <c r="T49" s="31" t="s">
        <v>215</v>
      </c>
      <c r="U49" s="34"/>
      <c r="V49" s="34"/>
      <c r="W49" s="34"/>
      <c r="X49" s="34"/>
    </row>
    <row r="50" spans="2:24" x14ac:dyDescent="0.25">
      <c r="B50" s="31" t="s">
        <v>215</v>
      </c>
      <c r="C50" s="34"/>
      <c r="D50" s="34"/>
      <c r="E50" s="34"/>
      <c r="F50" s="34"/>
      <c r="H50" s="31" t="s">
        <v>215</v>
      </c>
      <c r="I50" s="34"/>
      <c r="J50" s="34"/>
      <c r="K50" s="34"/>
      <c r="L50" s="34"/>
      <c r="N50" s="31" t="s">
        <v>215</v>
      </c>
      <c r="O50" s="34"/>
      <c r="P50" s="34"/>
      <c r="Q50" s="34"/>
      <c r="R50" s="34"/>
      <c r="T50" s="31" t="s">
        <v>215</v>
      </c>
      <c r="U50" s="34"/>
      <c r="V50" s="34"/>
      <c r="W50" s="34"/>
      <c r="X50" s="34"/>
    </row>
    <row r="51" spans="2:24" x14ac:dyDescent="0.25">
      <c r="B51" s="31" t="s">
        <v>215</v>
      </c>
      <c r="C51" s="34"/>
      <c r="D51" s="34"/>
      <c r="E51" s="34"/>
      <c r="F51" s="34"/>
      <c r="H51" s="31" t="s">
        <v>215</v>
      </c>
      <c r="I51" s="34"/>
      <c r="J51" s="34"/>
      <c r="K51" s="34"/>
      <c r="L51" s="34"/>
      <c r="N51" s="31" t="s">
        <v>215</v>
      </c>
      <c r="O51" s="34"/>
      <c r="P51" s="34"/>
      <c r="Q51" s="34"/>
      <c r="R51" s="34"/>
      <c r="T51" s="31" t="s">
        <v>215</v>
      </c>
      <c r="U51" s="34"/>
      <c r="V51" s="34"/>
      <c r="W51" s="34"/>
      <c r="X51" s="34"/>
    </row>
    <row r="52" spans="2:24" x14ac:dyDescent="0.25">
      <c r="B52" s="31" t="s">
        <v>215</v>
      </c>
      <c r="C52" s="34"/>
      <c r="D52" s="34"/>
      <c r="E52" s="34"/>
      <c r="F52" s="34"/>
      <c r="H52" s="31" t="s">
        <v>215</v>
      </c>
      <c r="I52" s="34"/>
      <c r="J52" s="34"/>
      <c r="K52" s="34"/>
      <c r="L52" s="34"/>
      <c r="N52" s="31" t="s">
        <v>215</v>
      </c>
      <c r="O52" s="34"/>
      <c r="P52" s="34"/>
      <c r="Q52" s="34"/>
      <c r="R52" s="34"/>
      <c r="T52" s="31" t="s">
        <v>215</v>
      </c>
      <c r="U52" s="34"/>
      <c r="V52" s="34"/>
      <c r="W52" s="34"/>
      <c r="X52" s="34"/>
    </row>
    <row r="53" spans="2:24" x14ac:dyDescent="0.25">
      <c r="B53" s="31" t="s">
        <v>215</v>
      </c>
      <c r="C53" s="34"/>
      <c r="D53" s="34"/>
      <c r="E53" s="34"/>
      <c r="F53" s="34"/>
      <c r="H53" s="31" t="s">
        <v>215</v>
      </c>
      <c r="I53" s="34"/>
      <c r="J53" s="34"/>
      <c r="K53" s="34"/>
      <c r="L53" s="34"/>
      <c r="N53" s="31" t="s">
        <v>215</v>
      </c>
      <c r="O53" s="34"/>
      <c r="P53" s="34"/>
      <c r="Q53" s="34"/>
      <c r="R53" s="34"/>
      <c r="T53" s="31" t="s">
        <v>215</v>
      </c>
      <c r="U53" s="34"/>
      <c r="V53" s="34"/>
      <c r="W53" s="34"/>
      <c r="X53" s="34"/>
    </row>
    <row r="54" spans="2:24" x14ac:dyDescent="0.25">
      <c r="B54" s="31" t="s">
        <v>215</v>
      </c>
      <c r="C54" s="34"/>
      <c r="D54" s="34"/>
      <c r="E54" s="34"/>
      <c r="F54" s="34"/>
      <c r="H54" s="31" t="s">
        <v>215</v>
      </c>
      <c r="I54" s="34"/>
      <c r="J54" s="34"/>
      <c r="K54" s="34"/>
      <c r="L54" s="34"/>
      <c r="N54" s="31" t="s">
        <v>215</v>
      </c>
      <c r="O54" s="34"/>
      <c r="P54" s="34"/>
      <c r="Q54" s="34"/>
      <c r="R54" s="34"/>
      <c r="T54" s="31" t="s">
        <v>215</v>
      </c>
      <c r="U54" s="34"/>
      <c r="V54" s="34"/>
      <c r="W54" s="34"/>
      <c r="X54" s="34"/>
    </row>
    <row r="55" spans="2:24" x14ac:dyDescent="0.25">
      <c r="B55" s="31" t="s">
        <v>215</v>
      </c>
      <c r="C55" s="34"/>
      <c r="D55" s="34"/>
      <c r="E55" s="34"/>
      <c r="F55" s="34"/>
      <c r="H55" s="31" t="s">
        <v>215</v>
      </c>
      <c r="I55" s="34"/>
      <c r="J55" s="34"/>
      <c r="K55" s="34"/>
      <c r="L55" s="34"/>
      <c r="N55" s="31" t="s">
        <v>215</v>
      </c>
      <c r="O55" s="34"/>
      <c r="P55" s="34"/>
      <c r="Q55" s="34"/>
      <c r="R55" s="34"/>
      <c r="T55" s="31" t="s">
        <v>215</v>
      </c>
      <c r="U55" s="34"/>
      <c r="V55" s="34"/>
      <c r="W55" s="34"/>
      <c r="X55" s="34"/>
    </row>
    <row r="56" spans="2:24" x14ac:dyDescent="0.25">
      <c r="B56" s="31" t="s">
        <v>215</v>
      </c>
      <c r="C56" s="34"/>
      <c r="D56" s="34"/>
      <c r="E56" s="34"/>
      <c r="F56" s="34"/>
      <c r="H56" s="31" t="s">
        <v>215</v>
      </c>
      <c r="I56" s="34"/>
      <c r="J56" s="34"/>
      <c r="K56" s="34"/>
      <c r="L56" s="34"/>
      <c r="N56" s="31" t="s">
        <v>215</v>
      </c>
      <c r="O56" s="34"/>
      <c r="P56" s="34"/>
      <c r="Q56" s="34"/>
      <c r="R56" s="34"/>
      <c r="T56" s="31" t="s">
        <v>215</v>
      </c>
      <c r="U56" s="34"/>
      <c r="V56" s="34"/>
      <c r="W56" s="34"/>
      <c r="X56" s="34"/>
    </row>
    <row r="57" spans="2:24" x14ac:dyDescent="0.25">
      <c r="B57" s="32" t="s">
        <v>215</v>
      </c>
      <c r="C57" s="37"/>
      <c r="D57" s="37"/>
      <c r="E57" s="37"/>
      <c r="F57" s="37"/>
      <c r="H57" s="32" t="s">
        <v>215</v>
      </c>
      <c r="I57" s="37"/>
      <c r="J57" s="37"/>
      <c r="K57" s="37"/>
      <c r="L57" s="37"/>
      <c r="N57" s="32" t="s">
        <v>215</v>
      </c>
      <c r="O57" s="37"/>
      <c r="P57" s="37"/>
      <c r="Q57" s="37"/>
      <c r="R57" s="37"/>
      <c r="T57" s="32" t="s">
        <v>215</v>
      </c>
      <c r="U57" s="37"/>
      <c r="V57" s="37"/>
      <c r="W57" s="37"/>
      <c r="X57" s="37"/>
    </row>
    <row r="58" spans="2:24" x14ac:dyDescent="0.25">
      <c r="B58" s="31" t="s">
        <v>210</v>
      </c>
      <c r="C58" s="34"/>
      <c r="D58" s="34"/>
      <c r="E58" s="34"/>
      <c r="F58" s="34"/>
      <c r="H58" s="31" t="s">
        <v>210</v>
      </c>
      <c r="I58" s="34"/>
      <c r="J58" s="34"/>
      <c r="K58" s="34"/>
      <c r="L58" s="34"/>
      <c r="N58" s="31" t="s">
        <v>210</v>
      </c>
      <c r="O58" s="34"/>
      <c r="P58" s="34"/>
      <c r="Q58" s="34"/>
      <c r="R58" s="34"/>
      <c r="T58" s="31" t="s">
        <v>210</v>
      </c>
      <c r="U58" s="34"/>
      <c r="V58" s="34"/>
      <c r="W58" s="34"/>
      <c r="X58" s="34"/>
    </row>
    <row r="59" spans="2:24" x14ac:dyDescent="0.25">
      <c r="B59" s="15"/>
      <c r="C59" s="33"/>
      <c r="D59" s="33"/>
      <c r="E59" s="33"/>
      <c r="F59" s="33"/>
    </row>
    <row r="60" spans="2:24" x14ac:dyDescent="0.25">
      <c r="B60" s="15"/>
      <c r="C60" s="33"/>
      <c r="D60" s="33"/>
      <c r="E60" s="33"/>
      <c r="F60" s="33"/>
    </row>
    <row r="61" spans="2:24" x14ac:dyDescent="0.25">
      <c r="B61" s="15"/>
      <c r="C61" s="33"/>
      <c r="D61" s="33"/>
      <c r="E61" s="33"/>
      <c r="F61" s="33"/>
    </row>
    <row r="62" spans="2:24" x14ac:dyDescent="0.25">
      <c r="B62" s="15"/>
      <c r="C62" s="33"/>
      <c r="D62" s="33"/>
      <c r="E62" s="33"/>
      <c r="F62" s="33"/>
    </row>
    <row r="63" spans="2:24" x14ac:dyDescent="0.25">
      <c r="B63" s="15"/>
      <c r="C63" s="33"/>
      <c r="D63" s="33"/>
      <c r="E63" s="33"/>
      <c r="F63" s="33"/>
    </row>
    <row r="64" spans="2:24" x14ac:dyDescent="0.25">
      <c r="B64" s="15"/>
      <c r="C64" s="33"/>
      <c r="D64" s="33"/>
      <c r="E64" s="33"/>
      <c r="F64" s="33"/>
    </row>
    <row r="65" spans="2:6" x14ac:dyDescent="0.25">
      <c r="B65" s="15"/>
      <c r="C65" s="33"/>
      <c r="D65" s="33"/>
      <c r="E65" s="33"/>
      <c r="F65" s="33"/>
    </row>
    <row r="66" spans="2:6" x14ac:dyDescent="0.25">
      <c r="B66" s="15"/>
      <c r="C66" s="33"/>
      <c r="D66" s="33"/>
      <c r="E66" s="33"/>
      <c r="F66" s="33"/>
    </row>
    <row r="67" spans="2:6" x14ac:dyDescent="0.25">
      <c r="B67" s="15"/>
      <c r="C67" s="33"/>
      <c r="D67" s="33"/>
      <c r="E67" s="33"/>
      <c r="F67" s="33"/>
    </row>
    <row r="68" spans="2:6" x14ac:dyDescent="0.25">
      <c r="B68" s="15"/>
      <c r="C68" s="33"/>
      <c r="D68" s="33"/>
      <c r="E68" s="33"/>
      <c r="F68" s="33"/>
    </row>
    <row r="69" spans="2:6" x14ac:dyDescent="0.25">
      <c r="B69" s="15"/>
      <c r="C69" s="33"/>
      <c r="D69" s="33"/>
      <c r="E69" s="33"/>
      <c r="F69" s="33"/>
    </row>
    <row r="70" spans="2:6" x14ac:dyDescent="0.25">
      <c r="B70" s="15"/>
      <c r="C70" s="33"/>
      <c r="D70" s="33"/>
      <c r="E70" s="33"/>
      <c r="F70" s="33"/>
    </row>
    <row r="71" spans="2:6" x14ac:dyDescent="0.25">
      <c r="B71" s="15"/>
      <c r="C71" s="33"/>
      <c r="D71" s="33"/>
      <c r="E71" s="33"/>
      <c r="F71" s="33"/>
    </row>
    <row r="72" spans="2:6" x14ac:dyDescent="0.25">
      <c r="B72" s="15"/>
      <c r="C72" s="33"/>
      <c r="D72" s="33"/>
      <c r="E72" s="33"/>
      <c r="F72" s="33"/>
    </row>
    <row r="73" spans="2:6" x14ac:dyDescent="0.25">
      <c r="B73" s="15"/>
      <c r="C73" s="33"/>
      <c r="D73" s="33"/>
      <c r="E73" s="33"/>
      <c r="F73" s="33"/>
    </row>
    <row r="74" spans="2:6" x14ac:dyDescent="0.25">
      <c r="B74" s="15"/>
      <c r="C74" s="33"/>
      <c r="D74" s="33"/>
      <c r="E74" s="33"/>
      <c r="F74" s="33"/>
    </row>
    <row r="75" spans="2:6" x14ac:dyDescent="0.25">
      <c r="B75" s="15"/>
      <c r="C75" s="33"/>
      <c r="D75" s="33"/>
      <c r="E75" s="33"/>
      <c r="F75" s="33"/>
    </row>
    <row r="76" spans="2:6" x14ac:dyDescent="0.25">
      <c r="B76" s="15"/>
      <c r="C76" s="33"/>
      <c r="D76" s="33"/>
      <c r="E76" s="33"/>
      <c r="F76" s="33"/>
    </row>
    <row r="77" spans="2:6" x14ac:dyDescent="0.25">
      <c r="B77" s="15"/>
      <c r="C77" s="33"/>
      <c r="D77" s="33"/>
      <c r="E77" s="33"/>
      <c r="F77" s="33"/>
    </row>
    <row r="78" spans="2:6" x14ac:dyDescent="0.25">
      <c r="B78" s="15"/>
      <c r="C78" s="33"/>
      <c r="D78" s="33"/>
      <c r="E78" s="33"/>
      <c r="F78" s="33"/>
    </row>
    <row r="79" spans="2:6" x14ac:dyDescent="0.25">
      <c r="B79" s="15"/>
      <c r="C79" s="33"/>
      <c r="D79" s="33"/>
      <c r="E79" s="33"/>
      <c r="F79" s="33"/>
    </row>
    <row r="80" spans="2:6" x14ac:dyDescent="0.25">
      <c r="B80" s="15"/>
      <c r="C80" s="33"/>
      <c r="D80" s="33"/>
      <c r="E80" s="33"/>
      <c r="F80" s="33"/>
    </row>
    <row r="81" spans="2:6" x14ac:dyDescent="0.25">
      <c r="B81" s="15"/>
      <c r="C81" s="33"/>
      <c r="D81" s="33"/>
      <c r="E81" s="33"/>
      <c r="F81" s="33"/>
    </row>
    <row r="82" spans="2:6" x14ac:dyDescent="0.25">
      <c r="B82" s="15"/>
      <c r="C82" s="33"/>
      <c r="D82" s="33"/>
      <c r="E82" s="33"/>
      <c r="F82" s="33"/>
    </row>
    <row r="83" spans="2:6" x14ac:dyDescent="0.25">
      <c r="B83" s="15"/>
      <c r="C83" s="33"/>
      <c r="D83" s="33"/>
      <c r="E83" s="33"/>
      <c r="F83" s="33"/>
    </row>
    <row r="84" spans="2:6" x14ac:dyDescent="0.25">
      <c r="B84" s="15"/>
      <c r="C84" s="33"/>
      <c r="D84" s="33"/>
      <c r="E84" s="33"/>
      <c r="F84" s="33"/>
    </row>
    <row r="85" spans="2:6" x14ac:dyDescent="0.25">
      <c r="B85" s="15"/>
      <c r="C85" s="33"/>
      <c r="D85" s="33"/>
      <c r="E85" s="33"/>
      <c r="F85" s="33"/>
    </row>
    <row r="86" spans="2:6" x14ac:dyDescent="0.25">
      <c r="B86" s="15"/>
      <c r="C86" s="33"/>
      <c r="D86" s="33"/>
      <c r="E86" s="33"/>
      <c r="F86" s="33"/>
    </row>
    <row r="87" spans="2:6" x14ac:dyDescent="0.25">
      <c r="B87" s="15"/>
      <c r="C87" s="33"/>
      <c r="D87" s="33"/>
      <c r="E87" s="33"/>
      <c r="F87" s="33"/>
    </row>
    <row r="88" spans="2:6" x14ac:dyDescent="0.25">
      <c r="B88" s="15"/>
      <c r="C88" s="33"/>
      <c r="D88" s="33"/>
      <c r="E88" s="33"/>
      <c r="F88" s="33"/>
    </row>
    <row r="89" spans="2:6" x14ac:dyDescent="0.25">
      <c r="B89" s="15"/>
      <c r="C89" s="33"/>
      <c r="D89" s="33"/>
      <c r="E89" s="33"/>
      <c r="F89" s="33"/>
    </row>
    <row r="90" spans="2:6" x14ac:dyDescent="0.25">
      <c r="B90" s="15"/>
      <c r="C90" s="33"/>
      <c r="D90" s="33"/>
      <c r="E90" s="33"/>
      <c r="F90" s="33"/>
    </row>
    <row r="91" spans="2:6" x14ac:dyDescent="0.25">
      <c r="B91" s="15"/>
      <c r="C91" s="33"/>
      <c r="D91" s="33"/>
      <c r="E91" s="33"/>
      <c r="F91" s="33"/>
    </row>
    <row r="92" spans="2:6" x14ac:dyDescent="0.25">
      <c r="B92" s="15"/>
      <c r="C92" s="33"/>
      <c r="D92" s="33"/>
      <c r="E92" s="33"/>
      <c r="F92" s="33"/>
    </row>
    <row r="93" spans="2:6" x14ac:dyDescent="0.25">
      <c r="B93" s="15"/>
      <c r="C93" s="33"/>
      <c r="D93" s="33"/>
      <c r="E93" s="33"/>
      <c r="F93" s="33"/>
    </row>
    <row r="94" spans="2:6" x14ac:dyDescent="0.25">
      <c r="B94" s="15"/>
      <c r="C94" s="33"/>
      <c r="D94" s="33"/>
      <c r="E94" s="33"/>
      <c r="F94" s="33"/>
    </row>
    <row r="95" spans="2:6" x14ac:dyDescent="0.25">
      <c r="B95" s="15"/>
      <c r="C95" s="33"/>
      <c r="D95" s="33"/>
      <c r="E95" s="33"/>
      <c r="F95" s="33"/>
    </row>
    <row r="96" spans="2:6" x14ac:dyDescent="0.25">
      <c r="B96" s="15"/>
      <c r="C96" s="33"/>
      <c r="D96" s="33"/>
      <c r="E96" s="33"/>
      <c r="F96" s="33"/>
    </row>
    <row r="97" spans="2:6" x14ac:dyDescent="0.25">
      <c r="B97" s="15"/>
      <c r="C97" s="33"/>
      <c r="D97" s="33"/>
      <c r="E97" s="33"/>
      <c r="F97" s="33"/>
    </row>
    <row r="98" spans="2:6" x14ac:dyDescent="0.25">
      <c r="B98" s="15"/>
      <c r="C98" s="33"/>
      <c r="D98" s="33"/>
      <c r="E98" s="33"/>
      <c r="F98" s="33"/>
    </row>
    <row r="99" spans="2:6" x14ac:dyDescent="0.25">
      <c r="B99" s="15"/>
      <c r="C99" s="33"/>
      <c r="D99" s="33"/>
      <c r="E99" s="33"/>
      <c r="F99" s="33"/>
    </row>
    <row r="100" spans="2:6" x14ac:dyDescent="0.25">
      <c r="B100" s="15"/>
      <c r="C100" s="33"/>
      <c r="D100" s="33"/>
      <c r="E100" s="33"/>
      <c r="F100" s="33"/>
    </row>
    <row r="101" spans="2:6" x14ac:dyDescent="0.25">
      <c r="B101" s="15"/>
      <c r="C101" s="33"/>
      <c r="D101" s="33"/>
      <c r="E101" s="33"/>
      <c r="F101" s="33"/>
    </row>
    <row r="102" spans="2:6" x14ac:dyDescent="0.25">
      <c r="B102" s="15"/>
      <c r="C102" s="33"/>
      <c r="D102" s="33"/>
      <c r="E102" s="33"/>
      <c r="F102" s="33"/>
    </row>
    <row r="103" spans="2:6" x14ac:dyDescent="0.25">
      <c r="B103" s="15"/>
      <c r="C103" s="33"/>
      <c r="D103" s="33"/>
      <c r="E103" s="33"/>
      <c r="F103" s="33"/>
    </row>
    <row r="104" spans="2:6" x14ac:dyDescent="0.25">
      <c r="B104" s="15"/>
      <c r="C104" s="33"/>
      <c r="D104" s="33"/>
      <c r="E104" s="33"/>
      <c r="F104" s="33"/>
    </row>
    <row r="105" spans="2:6" x14ac:dyDescent="0.25">
      <c r="B105" s="15"/>
      <c r="C105" s="33"/>
      <c r="D105" s="33"/>
      <c r="E105" s="33"/>
      <c r="F105" s="33"/>
    </row>
    <row r="106" spans="2:6" x14ac:dyDescent="0.25">
      <c r="B106" s="15"/>
      <c r="C106" s="33"/>
      <c r="D106" s="33"/>
      <c r="E106" s="33"/>
      <c r="F106" s="33"/>
    </row>
    <row r="107" spans="2:6" x14ac:dyDescent="0.25">
      <c r="B107" s="15"/>
      <c r="C107" s="33"/>
      <c r="D107" s="33"/>
      <c r="E107" s="33"/>
      <c r="F107" s="33"/>
    </row>
    <row r="108" spans="2:6" x14ac:dyDescent="0.25">
      <c r="B108" s="15"/>
      <c r="C108" s="33"/>
      <c r="D108" s="33"/>
      <c r="E108" s="33"/>
      <c r="F108" s="33"/>
    </row>
    <row r="109" spans="2:6" x14ac:dyDescent="0.25">
      <c r="B109" s="15"/>
      <c r="C109" s="33"/>
      <c r="D109" s="33"/>
      <c r="E109" s="33"/>
      <c r="F109" s="33"/>
    </row>
    <row r="110" spans="2:6" x14ac:dyDescent="0.25">
      <c r="B110" s="15"/>
      <c r="C110" s="33"/>
      <c r="D110" s="33"/>
      <c r="E110" s="33"/>
      <c r="F110" s="33"/>
    </row>
    <row r="111" spans="2:6" x14ac:dyDescent="0.25">
      <c r="B111" s="15"/>
      <c r="C111" s="33"/>
      <c r="D111" s="33"/>
      <c r="E111" s="33"/>
      <c r="F111" s="33"/>
    </row>
    <row r="112" spans="2:6" x14ac:dyDescent="0.25">
      <c r="B112" s="15"/>
      <c r="C112" s="33"/>
      <c r="D112" s="33"/>
      <c r="E112" s="33"/>
      <c r="F112" s="33"/>
    </row>
    <row r="113" spans="2:6" x14ac:dyDescent="0.25">
      <c r="B113" s="15"/>
      <c r="C113" s="33"/>
      <c r="D113" s="33"/>
      <c r="E113" s="33"/>
      <c r="F113" s="33"/>
    </row>
    <row r="114" spans="2:6" x14ac:dyDescent="0.25">
      <c r="B114" s="15"/>
      <c r="C114" s="33"/>
      <c r="D114" s="33"/>
      <c r="E114" s="33"/>
      <c r="F114" s="33"/>
    </row>
    <row r="115" spans="2:6" x14ac:dyDescent="0.25">
      <c r="B115" s="15"/>
      <c r="C115" s="33"/>
      <c r="D115" s="33"/>
      <c r="E115" s="33"/>
      <c r="F115" s="33"/>
    </row>
    <row r="116" spans="2:6" x14ac:dyDescent="0.25">
      <c r="B116" s="15"/>
      <c r="C116" s="33"/>
      <c r="D116" s="33"/>
      <c r="E116" s="33"/>
      <c r="F116" s="33"/>
    </row>
    <row r="117" spans="2:6" x14ac:dyDescent="0.25">
      <c r="B117" s="15"/>
      <c r="C117" s="33"/>
      <c r="D117" s="33"/>
      <c r="E117" s="33"/>
      <c r="F117" s="33"/>
    </row>
    <row r="118" spans="2:6" x14ac:dyDescent="0.25">
      <c r="B118" s="15"/>
      <c r="C118" s="33"/>
      <c r="D118" s="33"/>
      <c r="E118" s="33"/>
      <c r="F118" s="33"/>
    </row>
    <row r="119" spans="2:6" x14ac:dyDescent="0.25">
      <c r="B119" s="15"/>
      <c r="C119" s="33"/>
      <c r="D119" s="33"/>
      <c r="E119" s="33"/>
      <c r="F119" s="33"/>
    </row>
    <row r="120" spans="2:6" x14ac:dyDescent="0.25">
      <c r="B120" s="15"/>
      <c r="C120" s="33"/>
      <c r="D120" s="33"/>
      <c r="E120" s="33"/>
      <c r="F120" s="33"/>
    </row>
    <row r="121" spans="2:6" x14ac:dyDescent="0.25">
      <c r="B121" s="15"/>
      <c r="C121" s="33"/>
      <c r="D121" s="33"/>
      <c r="E121" s="33"/>
      <c r="F121" s="33"/>
    </row>
    <row r="122" spans="2:6" x14ac:dyDescent="0.25">
      <c r="B122" s="15"/>
      <c r="C122" s="33"/>
      <c r="D122" s="33"/>
      <c r="E122" s="33"/>
      <c r="F122" s="33"/>
    </row>
    <row r="123" spans="2:6" x14ac:dyDescent="0.25">
      <c r="B123" s="15"/>
      <c r="C123" s="33"/>
      <c r="D123" s="33"/>
      <c r="E123" s="33"/>
      <c r="F123" s="33"/>
    </row>
    <row r="124" spans="2:6" x14ac:dyDescent="0.25">
      <c r="B124" s="15"/>
      <c r="C124" s="33"/>
      <c r="D124" s="33"/>
      <c r="E124" s="33"/>
      <c r="F124" s="33"/>
    </row>
    <row r="125" spans="2:6" x14ac:dyDescent="0.25">
      <c r="B125" s="15"/>
      <c r="C125" s="33"/>
      <c r="D125" s="33"/>
      <c r="E125" s="33"/>
      <c r="F125" s="33"/>
    </row>
    <row r="126" spans="2:6" x14ac:dyDescent="0.25">
      <c r="B126" s="15"/>
      <c r="C126" s="33"/>
      <c r="D126" s="33"/>
      <c r="E126" s="33"/>
      <c r="F126" s="33"/>
    </row>
    <row r="127" spans="2:6" x14ac:dyDescent="0.25">
      <c r="B127" s="15"/>
      <c r="C127" s="33"/>
      <c r="D127" s="33"/>
      <c r="E127" s="33"/>
      <c r="F127" s="33"/>
    </row>
    <row r="128" spans="2:6" x14ac:dyDescent="0.25">
      <c r="B128" s="15"/>
      <c r="C128" s="33"/>
      <c r="D128" s="33"/>
      <c r="E128" s="33"/>
      <c r="F128" s="33"/>
    </row>
    <row r="129" spans="2:6" x14ac:dyDescent="0.25">
      <c r="B129" s="15"/>
      <c r="C129" s="33"/>
      <c r="D129" s="33"/>
      <c r="E129" s="33"/>
      <c r="F129" s="33"/>
    </row>
    <row r="130" spans="2:6" x14ac:dyDescent="0.25">
      <c r="B130" s="15"/>
      <c r="C130" s="33"/>
      <c r="D130" s="33"/>
      <c r="E130" s="33"/>
      <c r="F130" s="33"/>
    </row>
    <row r="131" spans="2:6" x14ac:dyDescent="0.25">
      <c r="B131" s="15"/>
      <c r="C131" s="33"/>
      <c r="D131" s="33"/>
      <c r="E131" s="33"/>
      <c r="F131" s="33"/>
    </row>
    <row r="132" spans="2:6" x14ac:dyDescent="0.25">
      <c r="B132" s="15"/>
      <c r="C132" s="33"/>
      <c r="D132" s="33"/>
      <c r="E132" s="33"/>
      <c r="F132" s="33"/>
    </row>
    <row r="133" spans="2:6" x14ac:dyDescent="0.25">
      <c r="B133" s="15"/>
      <c r="C133" s="33"/>
      <c r="D133" s="33"/>
      <c r="E133" s="33"/>
      <c r="F133" s="33"/>
    </row>
    <row r="134" spans="2:6" x14ac:dyDescent="0.25">
      <c r="B134" s="15"/>
      <c r="C134" s="33"/>
      <c r="D134" s="33"/>
      <c r="E134" s="33"/>
      <c r="F134" s="33"/>
    </row>
    <row r="135" spans="2:6" x14ac:dyDescent="0.25">
      <c r="B135" s="15"/>
      <c r="C135" s="33"/>
      <c r="D135" s="33"/>
      <c r="E135" s="33"/>
      <c r="F135" s="33"/>
    </row>
    <row r="136" spans="2:6" x14ac:dyDescent="0.25">
      <c r="B136" s="15"/>
      <c r="C136" s="33"/>
      <c r="D136" s="33"/>
      <c r="E136" s="33"/>
      <c r="F136" s="33"/>
    </row>
    <row r="137" spans="2:6" x14ac:dyDescent="0.25">
      <c r="B137" s="15"/>
      <c r="C137" s="33"/>
      <c r="D137" s="33"/>
      <c r="E137" s="33"/>
      <c r="F137" s="33"/>
    </row>
    <row r="138" spans="2:6" x14ac:dyDescent="0.25">
      <c r="B138" s="15"/>
      <c r="C138" s="33"/>
      <c r="D138" s="33"/>
      <c r="E138" s="33"/>
      <c r="F138" s="33"/>
    </row>
    <row r="139" spans="2:6" x14ac:dyDescent="0.25">
      <c r="B139" s="15"/>
      <c r="C139" s="33"/>
      <c r="D139" s="33"/>
      <c r="E139" s="33"/>
      <c r="F139" s="33"/>
    </row>
    <row r="140" spans="2:6" x14ac:dyDescent="0.25">
      <c r="B140" s="15"/>
      <c r="C140" s="33"/>
      <c r="D140" s="33"/>
      <c r="E140" s="33"/>
      <c r="F140" s="33"/>
    </row>
    <row r="141" spans="2:6" x14ac:dyDescent="0.25">
      <c r="B141" s="15"/>
      <c r="C141" s="33"/>
      <c r="D141" s="33"/>
      <c r="E141" s="33"/>
      <c r="F141" s="33"/>
    </row>
    <row r="142" spans="2:6" x14ac:dyDescent="0.25">
      <c r="B142" s="15"/>
      <c r="C142" s="33"/>
      <c r="D142" s="33"/>
      <c r="E142" s="33"/>
      <c r="F142" s="33"/>
    </row>
    <row r="143" spans="2:6" x14ac:dyDescent="0.25">
      <c r="B143" s="15"/>
      <c r="C143" s="33"/>
      <c r="D143" s="33"/>
      <c r="E143" s="33"/>
      <c r="F143" s="33"/>
    </row>
    <row r="144" spans="2:6" x14ac:dyDescent="0.25">
      <c r="B144" s="15"/>
      <c r="C144" s="33"/>
      <c r="D144" s="33"/>
      <c r="E144" s="33"/>
      <c r="F144" s="33"/>
    </row>
    <row r="145" spans="2:6" x14ac:dyDescent="0.25">
      <c r="B145" s="15"/>
      <c r="C145" s="33"/>
      <c r="D145" s="33"/>
      <c r="E145" s="33"/>
      <c r="F145" s="33"/>
    </row>
    <row r="146" spans="2:6" x14ac:dyDescent="0.25">
      <c r="B146" s="15"/>
      <c r="C146" s="33"/>
      <c r="D146" s="33"/>
      <c r="E146" s="33"/>
      <c r="F146" s="33"/>
    </row>
    <row r="147" spans="2:6" x14ac:dyDescent="0.25">
      <c r="B147" s="15"/>
      <c r="C147" s="33"/>
      <c r="D147" s="33"/>
      <c r="E147" s="33"/>
      <c r="F147" s="33"/>
    </row>
    <row r="148" spans="2:6" x14ac:dyDescent="0.25">
      <c r="B148" s="15"/>
      <c r="C148" s="33"/>
      <c r="D148" s="33"/>
      <c r="E148" s="33"/>
      <c r="F148" s="33"/>
    </row>
    <row r="149" spans="2:6" x14ac:dyDescent="0.25">
      <c r="B149" s="15"/>
      <c r="C149" s="33"/>
      <c r="D149" s="33"/>
      <c r="E149" s="33"/>
      <c r="F149" s="33"/>
    </row>
    <row r="150" spans="2:6" x14ac:dyDescent="0.25">
      <c r="B150" s="15"/>
      <c r="C150" s="33"/>
      <c r="D150" s="33"/>
      <c r="E150" s="33"/>
      <c r="F150" s="33"/>
    </row>
    <row r="151" spans="2:6" x14ac:dyDescent="0.25">
      <c r="B151" s="15"/>
      <c r="C151" s="33"/>
      <c r="D151" s="33"/>
      <c r="E151" s="33"/>
      <c r="F151" s="33"/>
    </row>
    <row r="152" spans="2:6" x14ac:dyDescent="0.25">
      <c r="B152" s="15"/>
      <c r="C152" s="33"/>
      <c r="D152" s="33"/>
      <c r="E152" s="33"/>
      <c r="F152" s="33"/>
    </row>
    <row r="153" spans="2:6" x14ac:dyDescent="0.25">
      <c r="B153" s="15"/>
      <c r="C153" s="33"/>
      <c r="D153" s="33"/>
      <c r="E153" s="33"/>
      <c r="F153" s="33"/>
    </row>
    <row r="154" spans="2:6" x14ac:dyDescent="0.25">
      <c r="B154" s="15"/>
      <c r="C154" s="33"/>
      <c r="D154" s="33"/>
      <c r="E154" s="33"/>
      <c r="F154" s="33"/>
    </row>
    <row r="155" spans="2:6" x14ac:dyDescent="0.25">
      <c r="B155" s="15"/>
      <c r="C155" s="33"/>
      <c r="D155" s="33"/>
      <c r="E155" s="33"/>
      <c r="F155" s="33"/>
    </row>
    <row r="156" spans="2:6" x14ac:dyDescent="0.25">
      <c r="B156" s="15"/>
      <c r="C156" s="33"/>
      <c r="D156" s="33"/>
      <c r="E156" s="33"/>
      <c r="F156" s="33"/>
    </row>
    <row r="157" spans="2:6" x14ac:dyDescent="0.25">
      <c r="B157" s="15"/>
      <c r="C157" s="33"/>
      <c r="D157" s="33"/>
      <c r="E157" s="33"/>
      <c r="F157" s="33"/>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5" fitToHeight="0" orientation="landscape" r:id="rId1"/>
  <headerFooter>
    <oddFooter xml:space="preserve">&amp;C_x000D_&amp;1#&amp;"Calibri"&amp;10&amp;K000000 Internal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topLeftCell="A40" zoomScaleNormal="100" workbookViewId="0">
      <selection activeCell="B30" sqref="B30"/>
    </sheetView>
  </sheetViews>
  <sheetFormatPr defaultRowHeight="15.75" x14ac:dyDescent="0.25"/>
  <cols>
    <col min="1" max="1" width="2" customWidth="1"/>
    <col min="4" max="4" width="12.75" customWidth="1"/>
    <col min="5" max="5" width="12" customWidth="1"/>
  </cols>
  <sheetData>
    <row r="1" spans="2:26" s="6" customFormat="1" x14ac:dyDescent="0.25">
      <c r="B1" s="199" t="s">
        <v>216</v>
      </c>
      <c r="C1" s="199"/>
      <c r="D1" s="199"/>
      <c r="E1" s="199"/>
      <c r="F1" s="199"/>
      <c r="G1" s="199"/>
      <c r="H1" s="199"/>
      <c r="I1" s="199"/>
      <c r="J1" s="199"/>
      <c r="K1" s="199"/>
      <c r="L1" s="199"/>
      <c r="M1" s="199"/>
      <c r="N1" s="199"/>
      <c r="O1" s="199"/>
      <c r="P1" s="199"/>
      <c r="Q1" s="199"/>
      <c r="R1" s="199"/>
      <c r="S1" s="199"/>
      <c r="T1" s="199"/>
      <c r="U1" s="199"/>
      <c r="V1" s="199"/>
      <c r="W1" s="36"/>
      <c r="X1" s="36"/>
      <c r="Y1" s="36"/>
      <c r="Z1" s="36"/>
    </row>
    <row r="2" spans="2:26" s="7" customFormat="1" ht="15.75" customHeight="1" x14ac:dyDescent="0.2">
      <c r="B2" s="218" t="str">
        <f>'Admin Info'!B6</f>
        <v>Pacific Gas and Electric Company</v>
      </c>
      <c r="C2" s="218"/>
      <c r="D2" s="218"/>
      <c r="E2" s="218"/>
      <c r="F2" s="218"/>
      <c r="G2" s="218"/>
      <c r="H2" s="218"/>
      <c r="I2" s="218"/>
      <c r="J2" s="218"/>
      <c r="K2" s="218"/>
      <c r="L2" s="218"/>
      <c r="M2" s="218"/>
      <c r="N2" s="218"/>
      <c r="O2" s="218"/>
      <c r="P2" s="218"/>
      <c r="Q2" s="218"/>
      <c r="R2" s="218"/>
      <c r="S2" s="218"/>
      <c r="T2" s="218"/>
      <c r="U2" s="218"/>
      <c r="V2" s="218"/>
      <c r="W2" s="23"/>
      <c r="X2" s="23"/>
      <c r="Y2" s="23"/>
    </row>
    <row r="3" spans="2:26" s="7" customFormat="1" ht="12.75" x14ac:dyDescent="0.2">
      <c r="C3" s="218"/>
      <c r="D3" s="218"/>
      <c r="E3" s="218"/>
      <c r="F3" s="218"/>
      <c r="G3" s="218"/>
      <c r="H3" s="218"/>
      <c r="I3" s="218"/>
      <c r="J3" s="218"/>
      <c r="K3" s="218"/>
      <c r="L3" s="218"/>
      <c r="M3" s="218"/>
    </row>
    <row r="4" spans="2:26" s="7" customFormat="1" ht="12.75" x14ac:dyDescent="0.2">
      <c r="C4" s="23"/>
      <c r="D4" s="23"/>
      <c r="E4" s="23"/>
      <c r="F4" s="23"/>
      <c r="G4" s="23"/>
      <c r="H4" s="23"/>
      <c r="I4" s="23"/>
      <c r="J4" s="23"/>
      <c r="K4" s="23"/>
      <c r="L4" s="23"/>
      <c r="M4" s="23"/>
    </row>
    <row r="5" spans="2:26" s="6" customFormat="1" ht="30.75" customHeight="1" x14ac:dyDescent="0.2">
      <c r="B5" s="202" t="s">
        <v>217</v>
      </c>
      <c r="C5" s="202"/>
      <c r="D5" s="202"/>
      <c r="E5" s="202"/>
      <c r="F5" s="202"/>
      <c r="G5" s="202"/>
      <c r="H5" s="202"/>
      <c r="I5" s="202"/>
      <c r="J5" s="202"/>
      <c r="K5" s="202"/>
      <c r="L5" s="202"/>
      <c r="M5" s="202"/>
      <c r="N5" s="202"/>
      <c r="O5" s="202"/>
      <c r="P5" s="202"/>
      <c r="Q5" s="202"/>
      <c r="R5" s="202"/>
      <c r="S5" s="202"/>
      <c r="T5" s="202"/>
      <c r="U5" s="202"/>
      <c r="V5" s="202"/>
      <c r="W5" s="17"/>
      <c r="X5" s="17"/>
      <c r="Y5" s="17"/>
    </row>
    <row r="7" spans="2:26" x14ac:dyDescent="0.25">
      <c r="B7" s="79" t="s">
        <v>218</v>
      </c>
    </row>
    <row r="8" spans="2:26" ht="24.75" x14ac:dyDescent="0.25">
      <c r="B8" s="38" t="s">
        <v>200</v>
      </c>
      <c r="C8" s="38" t="s">
        <v>219</v>
      </c>
      <c r="D8" s="38"/>
      <c r="E8" s="158">
        <v>2023</v>
      </c>
      <c r="F8" s="39">
        <v>2024</v>
      </c>
      <c r="G8" s="39">
        <v>2025</v>
      </c>
      <c r="H8" s="39">
        <v>2026</v>
      </c>
      <c r="I8" s="39">
        <v>2027</v>
      </c>
      <c r="J8" s="39">
        <v>2028</v>
      </c>
      <c r="K8" s="39">
        <v>2029</v>
      </c>
      <c r="L8" s="39">
        <v>2030</v>
      </c>
      <c r="M8" s="39">
        <v>2031</v>
      </c>
      <c r="N8" s="39">
        <v>2032</v>
      </c>
      <c r="O8" s="39">
        <v>2033</v>
      </c>
      <c r="P8" s="39">
        <v>2034</v>
      </c>
      <c r="Q8" s="39">
        <v>2035</v>
      </c>
      <c r="R8" s="39">
        <v>2036</v>
      </c>
      <c r="S8" s="39">
        <v>2037</v>
      </c>
      <c r="T8" s="39">
        <v>2038</v>
      </c>
      <c r="U8" s="39">
        <v>2039</v>
      </c>
      <c r="V8" s="39">
        <v>2040</v>
      </c>
    </row>
    <row r="9" spans="2:26" x14ac:dyDescent="0.25">
      <c r="B9" s="29" t="s">
        <v>345</v>
      </c>
      <c r="C9" s="29" t="s">
        <v>346</v>
      </c>
      <c r="D9" s="31" t="s">
        <v>220</v>
      </c>
      <c r="E9" s="159"/>
      <c r="F9" s="29">
        <v>6</v>
      </c>
      <c r="G9" s="29">
        <v>13</v>
      </c>
      <c r="H9" s="29">
        <v>20</v>
      </c>
      <c r="I9" s="29">
        <v>27</v>
      </c>
      <c r="J9" s="29">
        <v>29</v>
      </c>
      <c r="K9" s="29">
        <v>35</v>
      </c>
      <c r="L9" s="29">
        <v>41</v>
      </c>
      <c r="M9" s="29">
        <v>46</v>
      </c>
      <c r="N9" s="29">
        <v>52</v>
      </c>
      <c r="O9" s="29">
        <v>55</v>
      </c>
      <c r="P9" s="29">
        <v>59</v>
      </c>
      <c r="Q9" s="29">
        <v>63</v>
      </c>
      <c r="R9" s="29">
        <v>67</v>
      </c>
      <c r="S9" s="29">
        <v>71</v>
      </c>
      <c r="T9" s="29">
        <v>75</v>
      </c>
      <c r="U9" s="29">
        <v>79</v>
      </c>
      <c r="V9" s="29">
        <v>83</v>
      </c>
    </row>
    <row r="10" spans="2:26" x14ac:dyDescent="0.25">
      <c r="B10" s="29"/>
      <c r="C10" s="29"/>
      <c r="D10" s="31" t="s">
        <v>220</v>
      </c>
      <c r="E10" s="160"/>
      <c r="F10" s="29"/>
      <c r="G10" s="29"/>
      <c r="H10" s="29"/>
      <c r="I10" s="29"/>
      <c r="J10" s="29"/>
      <c r="K10" s="29"/>
      <c r="L10" s="29"/>
      <c r="M10" s="29"/>
      <c r="N10" s="29"/>
      <c r="O10" s="29"/>
      <c r="P10" s="29"/>
      <c r="Q10" s="29"/>
      <c r="R10" s="29"/>
      <c r="S10" s="29"/>
      <c r="T10" s="29"/>
      <c r="U10" s="29"/>
      <c r="V10" s="29"/>
    </row>
    <row r="11" spans="2:26" x14ac:dyDescent="0.25">
      <c r="B11" s="29"/>
      <c r="C11" s="29"/>
      <c r="D11" s="31" t="s">
        <v>220</v>
      </c>
      <c r="E11" s="160"/>
      <c r="F11" s="29"/>
      <c r="G11" s="29"/>
      <c r="H11" s="29"/>
      <c r="I11" s="29"/>
      <c r="J11" s="29"/>
      <c r="K11" s="29"/>
      <c r="L11" s="29"/>
      <c r="M11" s="29"/>
      <c r="N11" s="29"/>
      <c r="O11" s="29"/>
      <c r="P11" s="29"/>
      <c r="Q11" s="29"/>
      <c r="R11" s="29"/>
      <c r="S11" s="29"/>
      <c r="T11" s="29"/>
      <c r="U11" s="29"/>
      <c r="V11" s="29"/>
    </row>
    <row r="12" spans="2:26" x14ac:dyDescent="0.25">
      <c r="B12" s="29"/>
      <c r="C12" s="29"/>
      <c r="D12" s="31" t="s">
        <v>220</v>
      </c>
      <c r="E12" s="160"/>
      <c r="F12" s="29"/>
      <c r="G12" s="29"/>
      <c r="H12" s="29"/>
      <c r="I12" s="29"/>
      <c r="J12" s="29"/>
      <c r="K12" s="29"/>
      <c r="L12" s="29"/>
      <c r="M12" s="29"/>
      <c r="N12" s="29"/>
      <c r="O12" s="29"/>
      <c r="P12" s="29"/>
      <c r="Q12" s="29"/>
      <c r="R12" s="29"/>
      <c r="S12" s="29"/>
      <c r="T12" s="29"/>
      <c r="U12" s="29"/>
      <c r="V12" s="29"/>
    </row>
    <row r="13" spans="2:26" x14ac:dyDescent="0.25">
      <c r="B13" s="29"/>
      <c r="C13" s="29"/>
      <c r="D13" s="31" t="s">
        <v>220</v>
      </c>
      <c r="E13" s="160"/>
      <c r="F13" s="29"/>
      <c r="G13" s="29"/>
      <c r="H13" s="29"/>
      <c r="I13" s="29"/>
      <c r="J13" s="29"/>
      <c r="K13" s="29"/>
      <c r="L13" s="29"/>
      <c r="M13" s="29"/>
      <c r="N13" s="29"/>
      <c r="O13" s="29"/>
      <c r="P13" s="29"/>
      <c r="Q13" s="29"/>
      <c r="R13" s="29"/>
      <c r="S13" s="29"/>
      <c r="T13" s="29"/>
      <c r="U13" s="29"/>
      <c r="V13" s="29"/>
    </row>
    <row r="14" spans="2:26" x14ac:dyDescent="0.25">
      <c r="B14" s="29"/>
      <c r="C14" s="29"/>
      <c r="D14" s="31" t="s">
        <v>220</v>
      </c>
      <c r="E14" s="160"/>
      <c r="F14" s="29"/>
      <c r="G14" s="29"/>
      <c r="H14" s="29"/>
      <c r="I14" s="29"/>
      <c r="J14" s="29"/>
      <c r="K14" s="29"/>
      <c r="L14" s="29"/>
      <c r="M14" s="29"/>
      <c r="N14" s="29"/>
      <c r="O14" s="29"/>
      <c r="P14" s="29"/>
      <c r="Q14" s="29"/>
      <c r="R14" s="29"/>
      <c r="S14" s="29"/>
      <c r="T14" s="29"/>
      <c r="U14" s="29"/>
      <c r="V14" s="29"/>
    </row>
    <row r="15" spans="2:26" x14ac:dyDescent="0.25">
      <c r="B15" s="29"/>
      <c r="C15" s="29"/>
      <c r="D15" s="31" t="s">
        <v>220</v>
      </c>
      <c r="E15" s="160"/>
      <c r="F15" s="29"/>
      <c r="G15" s="29"/>
      <c r="H15" s="29"/>
      <c r="I15" s="29"/>
      <c r="J15" s="29"/>
      <c r="K15" s="29"/>
      <c r="L15" s="29"/>
      <c r="M15" s="29"/>
      <c r="N15" s="29"/>
      <c r="O15" s="29"/>
      <c r="P15" s="29"/>
      <c r="Q15" s="29"/>
      <c r="R15" s="29"/>
      <c r="S15" s="29"/>
      <c r="T15" s="29"/>
      <c r="U15" s="29"/>
      <c r="V15" s="29"/>
    </row>
    <row r="16" spans="2:26" x14ac:dyDescent="0.25">
      <c r="B16" s="29"/>
      <c r="C16" s="29"/>
      <c r="D16" s="31" t="s">
        <v>220</v>
      </c>
      <c r="E16" s="160"/>
      <c r="F16" s="29"/>
      <c r="G16" s="29"/>
      <c r="H16" s="29"/>
      <c r="I16" s="29"/>
      <c r="J16" s="29"/>
      <c r="K16" s="29"/>
      <c r="L16" s="29"/>
      <c r="M16" s="29"/>
      <c r="N16" s="29"/>
      <c r="O16" s="29"/>
      <c r="P16" s="29"/>
      <c r="Q16" s="29"/>
      <c r="R16" s="29"/>
      <c r="S16" s="29"/>
      <c r="T16" s="29"/>
      <c r="U16" s="29"/>
      <c r="V16" s="29"/>
    </row>
    <row r="17" spans="2:22" x14ac:dyDescent="0.25">
      <c r="B17" s="29"/>
      <c r="C17" s="29"/>
      <c r="D17" s="31" t="s">
        <v>220</v>
      </c>
      <c r="E17" s="160"/>
      <c r="F17" s="29"/>
      <c r="G17" s="29"/>
      <c r="H17" s="29"/>
      <c r="I17" s="29"/>
      <c r="J17" s="29"/>
      <c r="K17" s="29"/>
      <c r="L17" s="29"/>
      <c r="M17" s="29"/>
      <c r="N17" s="29"/>
      <c r="O17" s="29"/>
      <c r="P17" s="29"/>
      <c r="Q17" s="29"/>
      <c r="R17" s="29"/>
      <c r="S17" s="29"/>
      <c r="T17" s="29"/>
      <c r="U17" s="29"/>
      <c r="V17" s="29"/>
    </row>
    <row r="18" spans="2:22" x14ac:dyDescent="0.25">
      <c r="B18" s="29"/>
      <c r="C18" s="29"/>
      <c r="D18" s="31" t="s">
        <v>220</v>
      </c>
      <c r="E18" s="160"/>
      <c r="F18" s="29"/>
      <c r="G18" s="29"/>
      <c r="H18" s="29"/>
      <c r="I18" s="29"/>
      <c r="J18" s="29"/>
      <c r="K18" s="29"/>
      <c r="L18" s="29"/>
      <c r="M18" s="29"/>
      <c r="N18" s="29"/>
      <c r="O18" s="29"/>
      <c r="P18" s="29"/>
      <c r="Q18" s="29"/>
      <c r="R18" s="29"/>
      <c r="S18" s="29"/>
      <c r="T18" s="29"/>
      <c r="U18" s="29"/>
      <c r="V18" s="29"/>
    </row>
    <row r="19" spans="2:22" x14ac:dyDescent="0.25">
      <c r="B19" s="29"/>
      <c r="C19" s="29"/>
      <c r="D19" s="31" t="s">
        <v>220</v>
      </c>
      <c r="E19" s="160"/>
      <c r="F19" s="29"/>
      <c r="G19" s="29"/>
      <c r="H19" s="29"/>
      <c r="I19" s="29"/>
      <c r="J19" s="29"/>
      <c r="K19" s="29"/>
      <c r="L19" s="29"/>
      <c r="M19" s="29"/>
      <c r="N19" s="29"/>
      <c r="O19" s="29"/>
      <c r="P19" s="29"/>
      <c r="Q19" s="29"/>
      <c r="R19" s="29"/>
      <c r="S19" s="29"/>
      <c r="T19" s="29"/>
      <c r="U19" s="29"/>
      <c r="V19" s="29"/>
    </row>
    <row r="20" spans="2:22" x14ac:dyDescent="0.25">
      <c r="B20" s="29"/>
      <c r="C20" s="29"/>
      <c r="D20" s="31" t="s">
        <v>220</v>
      </c>
      <c r="E20" s="160"/>
      <c r="F20" s="29"/>
      <c r="G20" s="29"/>
      <c r="H20" s="29"/>
      <c r="I20" s="29"/>
      <c r="J20" s="29"/>
      <c r="K20" s="29"/>
      <c r="L20" s="29"/>
      <c r="M20" s="29"/>
      <c r="N20" s="29"/>
      <c r="O20" s="29"/>
      <c r="P20" s="29"/>
      <c r="Q20" s="29"/>
      <c r="R20" s="29"/>
      <c r="S20" s="29"/>
      <c r="T20" s="29"/>
      <c r="U20" s="29"/>
      <c r="V20" s="29"/>
    </row>
    <row r="21" spans="2:22" x14ac:dyDescent="0.25">
      <c r="B21" s="29"/>
      <c r="C21" s="29"/>
      <c r="D21" s="31" t="s">
        <v>220</v>
      </c>
      <c r="E21" s="160"/>
      <c r="F21" s="29"/>
      <c r="G21" s="29"/>
      <c r="H21" s="29"/>
      <c r="I21" s="29"/>
      <c r="J21" s="29"/>
      <c r="K21" s="29"/>
      <c r="L21" s="29"/>
      <c r="M21" s="29"/>
      <c r="N21" s="29"/>
      <c r="O21" s="29"/>
      <c r="P21" s="29"/>
      <c r="Q21" s="29"/>
      <c r="R21" s="29"/>
      <c r="S21" s="29"/>
      <c r="T21" s="29"/>
      <c r="U21" s="29"/>
      <c r="V21" s="29"/>
    </row>
    <row r="22" spans="2:22" x14ac:dyDescent="0.25">
      <c r="B22" s="29"/>
      <c r="C22" s="29"/>
      <c r="D22" s="31" t="s">
        <v>220</v>
      </c>
      <c r="E22" s="160"/>
      <c r="F22" s="29"/>
      <c r="G22" s="29"/>
      <c r="H22" s="29"/>
      <c r="I22" s="29"/>
      <c r="J22" s="29"/>
      <c r="K22" s="29"/>
      <c r="L22" s="29"/>
      <c r="M22" s="29"/>
      <c r="N22" s="29"/>
      <c r="O22" s="29"/>
      <c r="P22" s="29"/>
      <c r="Q22" s="29"/>
      <c r="R22" s="29"/>
      <c r="S22" s="29"/>
      <c r="T22" s="29"/>
      <c r="U22" s="29"/>
      <c r="V22" s="29"/>
    </row>
    <row r="23" spans="2:22" x14ac:dyDescent="0.25">
      <c r="B23" s="29"/>
      <c r="C23" s="29"/>
      <c r="D23" s="31" t="s">
        <v>220</v>
      </c>
      <c r="E23" s="160"/>
      <c r="F23" s="29"/>
      <c r="G23" s="29"/>
      <c r="H23" s="29"/>
      <c r="I23" s="29"/>
      <c r="J23" s="29"/>
      <c r="K23" s="29"/>
      <c r="L23" s="29"/>
      <c r="M23" s="29"/>
      <c r="N23" s="29"/>
      <c r="O23" s="29"/>
      <c r="P23" s="29"/>
      <c r="Q23" s="29"/>
      <c r="R23" s="29"/>
      <c r="S23" s="29"/>
      <c r="T23" s="29"/>
      <c r="U23" s="29"/>
      <c r="V23" s="29"/>
    </row>
    <row r="24" spans="2:22" x14ac:dyDescent="0.25">
      <c r="B24" s="29"/>
      <c r="C24" s="29"/>
      <c r="D24" s="31" t="s">
        <v>220</v>
      </c>
      <c r="E24" s="160"/>
      <c r="F24" s="29"/>
      <c r="G24" s="29"/>
      <c r="H24" s="29"/>
      <c r="I24" s="29"/>
      <c r="J24" s="29"/>
      <c r="K24" s="29"/>
      <c r="L24" s="29"/>
      <c r="M24" s="29"/>
      <c r="N24" s="29"/>
      <c r="O24" s="29"/>
      <c r="P24" s="29"/>
      <c r="Q24" s="29"/>
      <c r="R24" s="29"/>
      <c r="S24" s="29"/>
      <c r="T24" s="29"/>
      <c r="U24" s="29"/>
      <c r="V24" s="29"/>
    </row>
    <row r="25" spans="2:22" x14ac:dyDescent="0.25">
      <c r="B25" s="29"/>
      <c r="C25" s="29"/>
      <c r="D25" s="31" t="s">
        <v>220</v>
      </c>
      <c r="E25" s="160"/>
      <c r="F25" s="29"/>
      <c r="G25" s="29"/>
      <c r="H25" s="29"/>
      <c r="I25" s="29"/>
      <c r="J25" s="29"/>
      <c r="K25" s="29"/>
      <c r="L25" s="29"/>
      <c r="M25" s="29"/>
      <c r="N25" s="29"/>
      <c r="O25" s="29"/>
      <c r="P25" s="29"/>
      <c r="Q25" s="29"/>
      <c r="R25" s="29"/>
      <c r="S25" s="29"/>
      <c r="T25" s="29"/>
      <c r="U25" s="29"/>
      <c r="V25" s="29"/>
    </row>
    <row r="26" spans="2:22" x14ac:dyDescent="0.25">
      <c r="B26" s="29"/>
      <c r="C26" s="29"/>
      <c r="D26" s="31" t="s">
        <v>220</v>
      </c>
      <c r="E26" s="160"/>
      <c r="F26" s="29"/>
      <c r="G26" s="29"/>
      <c r="H26" s="29"/>
      <c r="I26" s="29"/>
      <c r="J26" s="29"/>
      <c r="K26" s="29"/>
      <c r="L26" s="29"/>
      <c r="M26" s="29"/>
      <c r="N26" s="29"/>
      <c r="O26" s="29"/>
      <c r="P26" s="29"/>
      <c r="Q26" s="29"/>
      <c r="R26" s="29"/>
      <c r="S26" s="29"/>
      <c r="T26" s="29"/>
      <c r="U26" s="29"/>
      <c r="V26" s="29"/>
    </row>
    <row r="27" spans="2:22" x14ac:dyDescent="0.25">
      <c r="B27" s="29"/>
      <c r="C27" s="29"/>
      <c r="D27" s="31" t="s">
        <v>220</v>
      </c>
      <c r="E27" s="160"/>
      <c r="F27" s="29"/>
      <c r="G27" s="29"/>
      <c r="H27" s="29"/>
      <c r="I27" s="29"/>
      <c r="J27" s="29"/>
      <c r="K27" s="29"/>
      <c r="L27" s="29"/>
      <c r="M27" s="29"/>
      <c r="N27" s="29"/>
      <c r="O27" s="29"/>
      <c r="P27" s="29"/>
      <c r="Q27" s="29"/>
      <c r="R27" s="29"/>
      <c r="S27" s="29"/>
      <c r="T27" s="29"/>
      <c r="U27" s="29"/>
      <c r="V27" s="29"/>
    </row>
    <row r="28" spans="2:22" x14ac:dyDescent="0.25">
      <c r="B28" s="29"/>
      <c r="C28" s="29"/>
      <c r="D28" s="31" t="s">
        <v>220</v>
      </c>
      <c r="E28" s="160"/>
      <c r="F28" s="29"/>
      <c r="G28" s="29"/>
      <c r="H28" s="29"/>
      <c r="I28" s="29"/>
      <c r="J28" s="29"/>
      <c r="K28" s="29"/>
      <c r="L28" s="29"/>
      <c r="M28" s="29"/>
      <c r="N28" s="29"/>
      <c r="O28" s="29"/>
      <c r="P28" s="29"/>
      <c r="Q28" s="29"/>
      <c r="R28" s="29"/>
      <c r="S28" s="29"/>
      <c r="T28" s="29"/>
      <c r="U28" s="29"/>
      <c r="V28" s="29"/>
    </row>
    <row r="29" spans="2:22" x14ac:dyDescent="0.25">
      <c r="B29" s="29"/>
      <c r="C29" s="29"/>
      <c r="D29" s="31" t="s">
        <v>220</v>
      </c>
      <c r="E29" s="160"/>
      <c r="F29" s="29"/>
      <c r="G29" s="29"/>
      <c r="H29" s="29"/>
      <c r="I29" s="29"/>
      <c r="J29" s="29"/>
      <c r="K29" s="29"/>
      <c r="L29" s="29"/>
      <c r="M29" s="29"/>
      <c r="N29" s="29"/>
      <c r="O29" s="29"/>
      <c r="P29" s="29"/>
      <c r="Q29" s="29"/>
      <c r="R29" s="29"/>
      <c r="S29" s="29"/>
      <c r="T29" s="29"/>
      <c r="U29" s="29"/>
      <c r="V29" s="29"/>
    </row>
    <row r="30" spans="2:22" x14ac:dyDescent="0.25">
      <c r="B30" s="29"/>
      <c r="C30" s="29"/>
      <c r="D30" s="31" t="s">
        <v>220</v>
      </c>
      <c r="E30" s="160"/>
      <c r="F30" s="29"/>
      <c r="G30" s="29"/>
      <c r="H30" s="29"/>
      <c r="I30" s="29"/>
      <c r="J30" s="29"/>
      <c r="K30" s="29"/>
      <c r="L30" s="29"/>
      <c r="M30" s="29"/>
      <c r="N30" s="29"/>
      <c r="O30" s="29"/>
      <c r="P30" s="29"/>
      <c r="Q30" s="29"/>
      <c r="R30" s="29"/>
      <c r="S30" s="29"/>
      <c r="T30" s="29"/>
      <c r="U30" s="29"/>
      <c r="V30" s="29"/>
    </row>
    <row r="31" spans="2:22" x14ac:dyDescent="0.25">
      <c r="B31" s="29"/>
      <c r="C31" s="29"/>
      <c r="D31" s="31" t="s">
        <v>220</v>
      </c>
      <c r="E31" s="160"/>
      <c r="F31" s="29"/>
      <c r="G31" s="29"/>
      <c r="H31" s="29"/>
      <c r="I31" s="29"/>
      <c r="J31" s="29"/>
      <c r="K31" s="29"/>
      <c r="L31" s="29"/>
      <c r="M31" s="29"/>
      <c r="N31" s="29"/>
      <c r="O31" s="29"/>
      <c r="P31" s="29"/>
      <c r="Q31" s="29"/>
      <c r="R31" s="29"/>
      <c r="S31" s="29"/>
      <c r="T31" s="29"/>
      <c r="U31" s="29"/>
      <c r="V31" s="29"/>
    </row>
    <row r="32" spans="2:22" x14ac:dyDescent="0.25">
      <c r="B32" s="29"/>
      <c r="C32" s="29"/>
      <c r="D32" s="31" t="s">
        <v>220</v>
      </c>
      <c r="E32" s="160"/>
      <c r="F32" s="29"/>
      <c r="G32" s="29"/>
      <c r="H32" s="29"/>
      <c r="I32" s="29"/>
      <c r="J32" s="29"/>
      <c r="K32" s="29"/>
      <c r="L32" s="29"/>
      <c r="M32" s="29"/>
      <c r="N32" s="29"/>
      <c r="O32" s="29"/>
      <c r="P32" s="29"/>
      <c r="Q32" s="29"/>
      <c r="R32" s="29"/>
      <c r="S32" s="29"/>
      <c r="T32" s="29"/>
      <c r="U32" s="29"/>
      <c r="V32" s="29"/>
    </row>
    <row r="34" spans="2:24" s="187" customFormat="1" x14ac:dyDescent="0.25">
      <c r="B34" s="187" t="s">
        <v>347</v>
      </c>
    </row>
    <row r="35" spans="2:24" x14ac:dyDescent="0.25">
      <c r="B35" s="79" t="s">
        <v>221</v>
      </c>
    </row>
    <row r="36" spans="2:24" ht="36.75" x14ac:dyDescent="0.25">
      <c r="B36" s="132" t="s">
        <v>200</v>
      </c>
      <c r="C36" s="132" t="s">
        <v>219</v>
      </c>
      <c r="D36" s="132" t="s">
        <v>222</v>
      </c>
      <c r="E36" s="132" t="s">
        <v>223</v>
      </c>
      <c r="F36" s="38"/>
      <c r="G36" s="51">
        <v>2023</v>
      </c>
      <c r="H36" s="51">
        <v>2024</v>
      </c>
      <c r="I36" s="39">
        <v>2025</v>
      </c>
      <c r="J36" s="39">
        <v>2026</v>
      </c>
      <c r="K36" s="39">
        <v>2027</v>
      </c>
      <c r="L36" s="39">
        <v>2028</v>
      </c>
      <c r="M36" s="39">
        <v>2029</v>
      </c>
      <c r="N36" s="39">
        <v>2030</v>
      </c>
      <c r="O36" s="39">
        <v>2031</v>
      </c>
      <c r="P36" s="39">
        <v>2032</v>
      </c>
      <c r="Q36" s="39">
        <v>2033</v>
      </c>
      <c r="R36" s="39">
        <v>2034</v>
      </c>
      <c r="S36" s="39">
        <v>2035</v>
      </c>
      <c r="T36" s="39">
        <v>2036</v>
      </c>
      <c r="U36" s="39">
        <v>2037</v>
      </c>
      <c r="V36" s="39">
        <v>2038</v>
      </c>
      <c r="W36" s="39">
        <v>2039</v>
      </c>
      <c r="X36" s="39">
        <v>2040</v>
      </c>
    </row>
    <row r="37" spans="2:24" x14ac:dyDescent="0.25">
      <c r="B37" s="29"/>
      <c r="C37" s="29"/>
      <c r="D37" s="29"/>
      <c r="E37" s="29"/>
      <c r="F37" s="31" t="s">
        <v>220</v>
      </c>
      <c r="G37" s="28"/>
      <c r="H37" s="28"/>
      <c r="I37" s="29"/>
      <c r="J37" s="29"/>
      <c r="K37" s="29"/>
      <c r="L37" s="29"/>
      <c r="M37" s="29"/>
      <c r="N37" s="29"/>
      <c r="O37" s="29"/>
      <c r="P37" s="29"/>
      <c r="Q37" s="29"/>
      <c r="R37" s="29"/>
      <c r="S37" s="29"/>
      <c r="T37" s="29"/>
      <c r="U37" s="29"/>
      <c r="V37" s="29"/>
      <c r="W37" s="29"/>
      <c r="X37" s="29"/>
    </row>
    <row r="38" spans="2:24" x14ac:dyDescent="0.25">
      <c r="B38" s="29"/>
      <c r="C38" s="29"/>
      <c r="D38" s="29"/>
      <c r="E38" s="29"/>
      <c r="F38" s="31" t="s">
        <v>220</v>
      </c>
      <c r="G38" s="28"/>
      <c r="H38" s="28"/>
      <c r="I38" s="29"/>
      <c r="J38" s="29"/>
      <c r="K38" s="29"/>
      <c r="L38" s="29"/>
      <c r="M38" s="29"/>
      <c r="N38" s="29"/>
      <c r="O38" s="29"/>
      <c r="P38" s="29"/>
      <c r="Q38" s="29"/>
      <c r="R38" s="29"/>
      <c r="S38" s="29"/>
      <c r="T38" s="29"/>
      <c r="U38" s="29"/>
      <c r="V38" s="29"/>
      <c r="W38" s="29"/>
      <c r="X38" s="29"/>
    </row>
    <row r="39" spans="2:24" x14ac:dyDescent="0.25">
      <c r="B39" s="29"/>
      <c r="C39" s="29"/>
      <c r="D39" s="29"/>
      <c r="E39" s="29"/>
      <c r="F39" s="31" t="s">
        <v>220</v>
      </c>
      <c r="G39" s="28"/>
      <c r="H39" s="28"/>
      <c r="I39" s="29"/>
      <c r="J39" s="29"/>
      <c r="K39" s="29"/>
      <c r="L39" s="29"/>
      <c r="M39" s="29"/>
      <c r="N39" s="29"/>
      <c r="O39" s="29"/>
      <c r="P39" s="29"/>
      <c r="Q39" s="29"/>
      <c r="R39" s="29"/>
      <c r="S39" s="29"/>
      <c r="T39" s="29"/>
      <c r="U39" s="29"/>
      <c r="V39" s="29"/>
      <c r="W39" s="29"/>
      <c r="X39" s="29"/>
    </row>
    <row r="40" spans="2:24" x14ac:dyDescent="0.25">
      <c r="B40" s="29"/>
      <c r="C40" s="29"/>
      <c r="D40" s="29"/>
      <c r="E40" s="29"/>
      <c r="F40" s="31" t="s">
        <v>220</v>
      </c>
      <c r="G40" s="28"/>
      <c r="H40" s="28"/>
      <c r="I40" s="29"/>
      <c r="J40" s="29"/>
      <c r="K40" s="29"/>
      <c r="L40" s="29"/>
      <c r="M40" s="29"/>
      <c r="N40" s="29"/>
      <c r="O40" s="29"/>
      <c r="P40" s="29"/>
      <c r="Q40" s="29"/>
      <c r="R40" s="29"/>
      <c r="S40" s="29"/>
      <c r="T40" s="29"/>
      <c r="U40" s="29"/>
      <c r="V40" s="29"/>
      <c r="W40" s="29"/>
      <c r="X40" s="29"/>
    </row>
    <row r="41" spans="2:24" x14ac:dyDescent="0.25">
      <c r="B41" s="29"/>
      <c r="C41" s="29"/>
      <c r="D41" s="29"/>
      <c r="E41" s="29"/>
      <c r="F41" s="31" t="s">
        <v>220</v>
      </c>
      <c r="G41" s="28"/>
      <c r="H41" s="28"/>
      <c r="I41" s="29"/>
      <c r="J41" s="29"/>
      <c r="K41" s="29"/>
      <c r="L41" s="29"/>
      <c r="M41" s="29"/>
      <c r="N41" s="29"/>
      <c r="O41" s="29"/>
      <c r="P41" s="29"/>
      <c r="Q41" s="29"/>
      <c r="R41" s="29"/>
      <c r="S41" s="29"/>
      <c r="T41" s="29"/>
      <c r="U41" s="29"/>
      <c r="V41" s="29"/>
      <c r="W41" s="29"/>
      <c r="X41" s="29"/>
    </row>
    <row r="42" spans="2:24" x14ac:dyDescent="0.25">
      <c r="B42" s="29"/>
      <c r="C42" s="29"/>
      <c r="D42" s="29"/>
      <c r="E42" s="29"/>
      <c r="F42" s="31" t="s">
        <v>220</v>
      </c>
      <c r="G42" s="28"/>
      <c r="H42" s="28"/>
      <c r="I42" s="29"/>
      <c r="J42" s="29"/>
      <c r="K42" s="29"/>
      <c r="L42" s="29"/>
      <c r="M42" s="29"/>
      <c r="N42" s="29"/>
      <c r="O42" s="29"/>
      <c r="P42" s="29"/>
      <c r="Q42" s="29"/>
      <c r="R42" s="29"/>
      <c r="S42" s="29"/>
      <c r="T42" s="29"/>
      <c r="U42" s="29"/>
      <c r="V42" s="29"/>
      <c r="W42" s="29"/>
      <c r="X42" s="29"/>
    </row>
    <row r="43" spans="2:24" x14ac:dyDescent="0.25">
      <c r="B43" s="29"/>
      <c r="C43" s="29"/>
      <c r="D43" s="29"/>
      <c r="E43" s="29"/>
      <c r="F43" s="31" t="s">
        <v>220</v>
      </c>
      <c r="G43" s="28"/>
      <c r="H43" s="28"/>
      <c r="I43" s="29"/>
      <c r="J43" s="29"/>
      <c r="K43" s="29"/>
      <c r="L43" s="29"/>
      <c r="M43" s="29"/>
      <c r="N43" s="29"/>
      <c r="O43" s="29"/>
      <c r="P43" s="29"/>
      <c r="Q43" s="29"/>
      <c r="R43" s="29"/>
      <c r="S43" s="29"/>
      <c r="T43" s="29"/>
      <c r="U43" s="29"/>
      <c r="V43" s="29"/>
      <c r="W43" s="29"/>
      <c r="X43" s="29"/>
    </row>
    <row r="44" spans="2:24" x14ac:dyDescent="0.25">
      <c r="B44" s="29"/>
      <c r="C44" s="29"/>
      <c r="D44" s="29"/>
      <c r="E44" s="29"/>
      <c r="F44" s="31" t="s">
        <v>220</v>
      </c>
      <c r="G44" s="28"/>
      <c r="H44" s="28"/>
      <c r="I44" s="29"/>
      <c r="J44" s="29"/>
      <c r="K44" s="29"/>
      <c r="L44" s="29"/>
      <c r="M44" s="29"/>
      <c r="N44" s="29"/>
      <c r="O44" s="29"/>
      <c r="P44" s="29"/>
      <c r="Q44" s="29"/>
      <c r="R44" s="29"/>
      <c r="S44" s="29"/>
      <c r="T44" s="29"/>
      <c r="U44" s="29"/>
      <c r="V44" s="29"/>
      <c r="W44" s="29"/>
      <c r="X44" s="29"/>
    </row>
    <row r="45" spans="2:24" x14ac:dyDescent="0.25">
      <c r="B45" s="29"/>
      <c r="C45" s="29"/>
      <c r="D45" s="29"/>
      <c r="E45" s="29"/>
      <c r="F45" s="31" t="s">
        <v>220</v>
      </c>
      <c r="G45" s="28"/>
      <c r="H45" s="28"/>
      <c r="I45" s="29"/>
      <c r="J45" s="29"/>
      <c r="K45" s="29"/>
      <c r="L45" s="29"/>
      <c r="M45" s="29"/>
      <c r="N45" s="29"/>
      <c r="O45" s="29"/>
      <c r="P45" s="29"/>
      <c r="Q45" s="29"/>
      <c r="R45" s="29"/>
      <c r="S45" s="29"/>
      <c r="T45" s="29"/>
      <c r="U45" s="29"/>
      <c r="V45" s="29"/>
      <c r="W45" s="29"/>
      <c r="X45" s="29"/>
    </row>
    <row r="46" spans="2:24" x14ac:dyDescent="0.25">
      <c r="B46" s="29"/>
      <c r="C46" s="29"/>
      <c r="D46" s="29"/>
      <c r="E46" s="29"/>
      <c r="F46" s="31" t="s">
        <v>220</v>
      </c>
      <c r="G46" s="28"/>
      <c r="H46" s="28"/>
      <c r="I46" s="29"/>
      <c r="J46" s="29"/>
      <c r="K46" s="29"/>
      <c r="L46" s="29"/>
      <c r="M46" s="29"/>
      <c r="N46" s="29"/>
      <c r="O46" s="29"/>
      <c r="P46" s="29"/>
      <c r="Q46" s="29"/>
      <c r="R46" s="29"/>
      <c r="S46" s="29"/>
      <c r="T46" s="29"/>
      <c r="U46" s="29"/>
      <c r="V46" s="29"/>
      <c r="W46" s="29"/>
      <c r="X46" s="29"/>
    </row>
    <row r="47" spans="2:24" x14ac:dyDescent="0.25">
      <c r="B47" s="29"/>
      <c r="C47" s="29"/>
      <c r="D47" s="29"/>
      <c r="E47" s="29"/>
      <c r="F47" s="31" t="s">
        <v>220</v>
      </c>
      <c r="G47" s="28"/>
      <c r="H47" s="28"/>
      <c r="I47" s="29"/>
      <c r="J47" s="29"/>
      <c r="K47" s="29"/>
      <c r="L47" s="29"/>
      <c r="M47" s="29"/>
      <c r="N47" s="29"/>
      <c r="O47" s="29"/>
      <c r="P47" s="29"/>
      <c r="Q47" s="29"/>
      <c r="R47" s="29"/>
      <c r="S47" s="29"/>
      <c r="T47" s="29"/>
      <c r="U47" s="29"/>
      <c r="V47" s="29"/>
      <c r="W47" s="29"/>
      <c r="X47" s="29"/>
    </row>
    <row r="48" spans="2:24" x14ac:dyDescent="0.25">
      <c r="B48" s="29"/>
      <c r="C48" s="29"/>
      <c r="D48" s="29"/>
      <c r="E48" s="29"/>
      <c r="F48" s="31" t="s">
        <v>220</v>
      </c>
      <c r="G48" s="28"/>
      <c r="H48" s="28"/>
      <c r="I48" s="29"/>
      <c r="J48" s="29"/>
      <c r="K48" s="29"/>
      <c r="L48" s="29"/>
      <c r="M48" s="29"/>
      <c r="N48" s="29"/>
      <c r="O48" s="29"/>
      <c r="P48" s="29"/>
      <c r="Q48" s="29"/>
      <c r="R48" s="29"/>
      <c r="S48" s="29"/>
      <c r="T48" s="29"/>
      <c r="U48" s="29"/>
      <c r="V48" s="29"/>
      <c r="W48" s="29"/>
      <c r="X48" s="29"/>
    </row>
    <row r="49" spans="2:24" x14ac:dyDescent="0.25">
      <c r="B49" s="29"/>
      <c r="C49" s="29"/>
      <c r="D49" s="29"/>
      <c r="E49" s="29"/>
      <c r="F49" s="31" t="s">
        <v>220</v>
      </c>
      <c r="G49" s="28"/>
      <c r="H49" s="28"/>
      <c r="I49" s="29"/>
      <c r="J49" s="29"/>
      <c r="K49" s="29"/>
      <c r="L49" s="29"/>
      <c r="M49" s="29"/>
      <c r="N49" s="29"/>
      <c r="O49" s="29"/>
      <c r="P49" s="29"/>
      <c r="Q49" s="29"/>
      <c r="R49" s="29"/>
      <c r="S49" s="29"/>
      <c r="T49" s="29"/>
      <c r="U49" s="29"/>
      <c r="V49" s="29"/>
      <c r="W49" s="29"/>
      <c r="X49" s="29"/>
    </row>
    <row r="50" spans="2:24" x14ac:dyDescent="0.25">
      <c r="B50" s="29"/>
      <c r="C50" s="29"/>
      <c r="D50" s="29"/>
      <c r="E50" s="29"/>
      <c r="F50" s="31" t="s">
        <v>220</v>
      </c>
      <c r="G50" s="28"/>
      <c r="H50" s="28"/>
      <c r="I50" s="29"/>
      <c r="J50" s="29"/>
      <c r="K50" s="29"/>
      <c r="L50" s="29"/>
      <c r="M50" s="29"/>
      <c r="N50" s="29"/>
      <c r="O50" s="29"/>
      <c r="P50" s="29"/>
      <c r="Q50" s="29"/>
      <c r="R50" s="29"/>
      <c r="S50" s="29"/>
      <c r="T50" s="29"/>
      <c r="U50" s="29"/>
      <c r="V50" s="29"/>
      <c r="W50" s="29"/>
      <c r="X50" s="29"/>
    </row>
    <row r="51" spans="2:24" x14ac:dyDescent="0.25">
      <c r="B51" s="29"/>
      <c r="C51" s="29"/>
      <c r="D51" s="29"/>
      <c r="E51" s="29"/>
      <c r="F51" s="31" t="s">
        <v>220</v>
      </c>
      <c r="G51" s="28"/>
      <c r="H51" s="28"/>
      <c r="I51" s="29"/>
      <c r="J51" s="29"/>
      <c r="K51" s="29"/>
      <c r="L51" s="29"/>
      <c r="M51" s="29"/>
      <c r="N51" s="29"/>
      <c r="O51" s="29"/>
      <c r="P51" s="29"/>
      <c r="Q51" s="29"/>
      <c r="R51" s="29"/>
      <c r="S51" s="29"/>
      <c r="T51" s="29"/>
      <c r="U51" s="29"/>
      <c r="V51" s="29"/>
      <c r="W51" s="29"/>
      <c r="X51" s="29"/>
    </row>
    <row r="52" spans="2:24" x14ac:dyDescent="0.25">
      <c r="B52" s="29"/>
      <c r="C52" s="29"/>
      <c r="D52" s="29"/>
      <c r="E52" s="29"/>
      <c r="F52" s="31" t="s">
        <v>220</v>
      </c>
      <c r="G52" s="28"/>
      <c r="H52" s="28"/>
      <c r="I52" s="29"/>
      <c r="J52" s="29"/>
      <c r="K52" s="29"/>
      <c r="L52" s="29"/>
      <c r="M52" s="29"/>
      <c r="N52" s="29"/>
      <c r="O52" s="29"/>
      <c r="P52" s="29"/>
      <c r="Q52" s="29"/>
      <c r="R52" s="29"/>
      <c r="S52" s="29"/>
      <c r="T52" s="29"/>
      <c r="U52" s="29"/>
      <c r="V52" s="29"/>
      <c r="W52" s="29"/>
      <c r="X52" s="29"/>
    </row>
    <row r="53" spans="2:24" x14ac:dyDescent="0.25">
      <c r="B53" s="29"/>
      <c r="C53" s="29"/>
      <c r="D53" s="29"/>
      <c r="E53" s="29"/>
      <c r="F53" s="31" t="s">
        <v>220</v>
      </c>
      <c r="G53" s="28"/>
      <c r="H53" s="28"/>
      <c r="I53" s="29"/>
      <c r="J53" s="29"/>
      <c r="K53" s="29"/>
      <c r="L53" s="29"/>
      <c r="M53" s="29"/>
      <c r="N53" s="29"/>
      <c r="O53" s="29"/>
      <c r="P53" s="29"/>
      <c r="Q53" s="29"/>
      <c r="R53" s="29"/>
      <c r="S53" s="29"/>
      <c r="T53" s="29"/>
      <c r="U53" s="29"/>
      <c r="V53" s="29"/>
      <c r="W53" s="29"/>
      <c r="X53" s="29"/>
    </row>
    <row r="54" spans="2:24" x14ac:dyDescent="0.25">
      <c r="B54" s="29"/>
      <c r="C54" s="29"/>
      <c r="D54" s="29"/>
      <c r="E54" s="29"/>
      <c r="F54" s="31" t="s">
        <v>220</v>
      </c>
      <c r="G54" s="28"/>
      <c r="H54" s="28"/>
      <c r="I54" s="29"/>
      <c r="J54" s="29"/>
      <c r="K54" s="29"/>
      <c r="L54" s="29"/>
      <c r="M54" s="29"/>
      <c r="N54" s="29"/>
      <c r="O54" s="29"/>
      <c r="P54" s="29"/>
      <c r="Q54" s="29"/>
      <c r="R54" s="29"/>
      <c r="S54" s="29"/>
      <c r="T54" s="29"/>
      <c r="U54" s="29"/>
      <c r="V54" s="29"/>
      <c r="W54" s="29"/>
      <c r="X54" s="29"/>
    </row>
    <row r="55" spans="2:24" x14ac:dyDescent="0.25">
      <c r="B55" s="29"/>
      <c r="C55" s="29"/>
      <c r="D55" s="29"/>
      <c r="E55" s="29"/>
      <c r="F55" s="31" t="s">
        <v>220</v>
      </c>
      <c r="G55" s="28"/>
      <c r="H55" s="28"/>
      <c r="I55" s="29"/>
      <c r="J55" s="29"/>
      <c r="K55" s="29"/>
      <c r="L55" s="29"/>
      <c r="M55" s="29"/>
      <c r="N55" s="29"/>
      <c r="O55" s="29"/>
      <c r="P55" s="29"/>
      <c r="Q55" s="29"/>
      <c r="R55" s="29"/>
      <c r="S55" s="29"/>
      <c r="T55" s="29"/>
      <c r="U55" s="29"/>
      <c r="V55" s="29"/>
      <c r="W55" s="29"/>
      <c r="X55" s="29"/>
    </row>
    <row r="56" spans="2:24" x14ac:dyDescent="0.25">
      <c r="B56" s="29"/>
      <c r="C56" s="29"/>
      <c r="D56" s="29"/>
      <c r="E56" s="29"/>
      <c r="F56" s="31" t="s">
        <v>220</v>
      </c>
      <c r="G56" s="28"/>
      <c r="H56" s="28"/>
      <c r="I56" s="29"/>
      <c r="J56" s="29"/>
      <c r="K56" s="29"/>
      <c r="L56" s="29"/>
      <c r="M56" s="29"/>
      <c r="N56" s="29"/>
      <c r="O56" s="29"/>
      <c r="P56" s="29"/>
      <c r="Q56" s="29"/>
      <c r="R56" s="29"/>
      <c r="S56" s="29"/>
      <c r="T56" s="29"/>
      <c r="U56" s="29"/>
      <c r="V56" s="29"/>
      <c r="W56" s="29"/>
      <c r="X56" s="29"/>
    </row>
    <row r="57" spans="2:24" x14ac:dyDescent="0.25">
      <c r="B57" s="29"/>
      <c r="C57" s="29"/>
      <c r="D57" s="29"/>
      <c r="E57" s="29"/>
      <c r="F57" s="31" t="s">
        <v>220</v>
      </c>
      <c r="G57" s="28"/>
      <c r="H57" s="28"/>
      <c r="I57" s="29"/>
      <c r="J57" s="29"/>
      <c r="K57" s="29"/>
      <c r="L57" s="29"/>
      <c r="M57" s="29"/>
      <c r="N57" s="29"/>
      <c r="O57" s="29"/>
      <c r="P57" s="29"/>
      <c r="Q57" s="29"/>
      <c r="R57" s="29"/>
      <c r="S57" s="29"/>
      <c r="T57" s="29"/>
      <c r="U57" s="29"/>
      <c r="V57" s="29"/>
      <c r="W57" s="29"/>
      <c r="X57" s="29"/>
    </row>
    <row r="58" spans="2:24" x14ac:dyDescent="0.25">
      <c r="B58" s="29"/>
      <c r="C58" s="29"/>
      <c r="D58" s="29"/>
      <c r="E58" s="29"/>
      <c r="F58" s="31" t="s">
        <v>220</v>
      </c>
      <c r="G58" s="28"/>
      <c r="H58" s="28"/>
      <c r="I58" s="29"/>
      <c r="J58" s="29"/>
      <c r="K58" s="29"/>
      <c r="L58" s="29"/>
      <c r="M58" s="29"/>
      <c r="N58" s="29"/>
      <c r="O58" s="29"/>
      <c r="P58" s="29"/>
      <c r="Q58" s="29"/>
      <c r="R58" s="29"/>
      <c r="S58" s="29"/>
      <c r="T58" s="29"/>
      <c r="U58" s="29"/>
      <c r="V58" s="29"/>
      <c r="W58" s="29"/>
      <c r="X58" s="29"/>
    </row>
    <row r="59" spans="2:24" x14ac:dyDescent="0.25">
      <c r="B59" s="29"/>
      <c r="C59" s="29"/>
      <c r="D59" s="29"/>
      <c r="E59" s="29"/>
      <c r="F59" s="31" t="s">
        <v>220</v>
      </c>
      <c r="G59" s="28"/>
      <c r="H59" s="28"/>
      <c r="I59" s="29"/>
      <c r="J59" s="29"/>
      <c r="K59" s="29"/>
      <c r="L59" s="29"/>
      <c r="M59" s="29"/>
      <c r="N59" s="29"/>
      <c r="O59" s="29"/>
      <c r="P59" s="29"/>
      <c r="Q59" s="29"/>
      <c r="R59" s="29"/>
      <c r="S59" s="29"/>
      <c r="T59" s="29"/>
      <c r="U59" s="29"/>
      <c r="V59" s="29"/>
      <c r="W59" s="29"/>
      <c r="X59" s="29"/>
    </row>
    <row r="60" spans="2:24" x14ac:dyDescent="0.25">
      <c r="B60" s="29"/>
      <c r="C60" s="29"/>
      <c r="D60" s="29"/>
      <c r="E60" s="29"/>
      <c r="F60" s="31" t="s">
        <v>220</v>
      </c>
      <c r="G60" s="28"/>
      <c r="H60" s="28"/>
      <c r="I60" s="29"/>
      <c r="J60" s="29"/>
      <c r="K60" s="29"/>
      <c r="L60" s="29"/>
      <c r="M60" s="29"/>
      <c r="N60" s="29"/>
      <c r="O60" s="29"/>
      <c r="P60" s="29"/>
      <c r="Q60" s="29"/>
      <c r="R60" s="29"/>
      <c r="S60" s="29"/>
      <c r="T60" s="29"/>
      <c r="U60" s="29"/>
      <c r="V60" s="29"/>
      <c r="W60" s="29"/>
      <c r="X60" s="29"/>
    </row>
    <row r="63" spans="2:24" x14ac:dyDescent="0.25">
      <c r="B63" s="14"/>
    </row>
    <row r="64" spans="2:24" x14ac:dyDescent="0.25">
      <c r="B64" s="50"/>
      <c r="C64" s="50"/>
      <c r="D64" s="50"/>
      <c r="E64" s="40"/>
      <c r="F64" s="40"/>
      <c r="G64" s="40"/>
      <c r="H64" s="40"/>
      <c r="I64" s="40"/>
      <c r="J64" s="40"/>
      <c r="K64" s="40"/>
      <c r="L64" s="40"/>
      <c r="M64" s="40"/>
      <c r="N64" s="40"/>
      <c r="O64" s="40"/>
      <c r="P64" s="40"/>
      <c r="Q64" s="40"/>
    </row>
    <row r="65" spans="2:17" x14ac:dyDescent="0.25">
      <c r="B65" s="41"/>
      <c r="C65" s="41"/>
      <c r="D65" s="15"/>
      <c r="E65" s="41"/>
      <c r="F65" s="41"/>
      <c r="G65" s="41"/>
      <c r="H65" s="41"/>
      <c r="I65" s="41"/>
      <c r="J65" s="41"/>
      <c r="K65" s="41"/>
      <c r="L65" s="41"/>
      <c r="M65" s="41"/>
      <c r="N65" s="41"/>
      <c r="O65" s="41"/>
      <c r="P65" s="41"/>
      <c r="Q65" s="41"/>
    </row>
    <row r="66" spans="2:17" x14ac:dyDescent="0.25">
      <c r="B66" s="41"/>
      <c r="C66" s="41"/>
      <c r="D66" s="15"/>
      <c r="E66" s="41"/>
      <c r="F66" s="41"/>
      <c r="G66" s="41"/>
      <c r="H66" s="41"/>
      <c r="I66" s="41"/>
      <c r="J66" s="41"/>
      <c r="K66" s="41"/>
      <c r="L66" s="41"/>
      <c r="M66" s="41"/>
      <c r="N66" s="41"/>
      <c r="O66" s="41"/>
      <c r="P66" s="41"/>
      <c r="Q66" s="41"/>
    </row>
    <row r="67" spans="2:17" x14ac:dyDescent="0.25">
      <c r="B67" s="41"/>
      <c r="C67" s="41"/>
      <c r="D67" s="15"/>
      <c r="E67" s="41"/>
      <c r="F67" s="41"/>
      <c r="G67" s="41"/>
      <c r="H67" s="41"/>
      <c r="I67" s="41"/>
      <c r="J67" s="41"/>
      <c r="K67" s="41"/>
      <c r="L67" s="41"/>
      <c r="M67" s="41"/>
      <c r="N67" s="41"/>
      <c r="O67" s="41"/>
      <c r="P67" s="41"/>
      <c r="Q67" s="41"/>
    </row>
    <row r="68" spans="2:17" x14ac:dyDescent="0.25">
      <c r="B68" s="41"/>
      <c r="C68" s="41"/>
      <c r="D68" s="15"/>
      <c r="E68" s="41"/>
      <c r="F68" s="41"/>
      <c r="G68" s="41"/>
      <c r="H68" s="41"/>
      <c r="I68" s="41"/>
      <c r="J68" s="41"/>
      <c r="K68" s="41"/>
      <c r="L68" s="41"/>
      <c r="M68" s="41"/>
      <c r="N68" s="41"/>
      <c r="O68" s="41"/>
      <c r="P68" s="41"/>
      <c r="Q68" s="41"/>
    </row>
    <row r="69" spans="2:17" x14ac:dyDescent="0.25">
      <c r="B69" s="41"/>
      <c r="C69" s="41"/>
      <c r="D69" s="15"/>
      <c r="E69" s="41"/>
      <c r="F69" s="41"/>
      <c r="G69" s="41"/>
      <c r="H69" s="41"/>
      <c r="I69" s="41"/>
      <c r="J69" s="41"/>
      <c r="K69" s="41"/>
      <c r="L69" s="41"/>
      <c r="M69" s="41"/>
      <c r="N69" s="41"/>
      <c r="O69" s="41"/>
      <c r="P69" s="41"/>
      <c r="Q69" s="41"/>
    </row>
    <row r="70" spans="2:17" x14ac:dyDescent="0.25">
      <c r="B70" s="41"/>
      <c r="C70" s="41"/>
      <c r="D70" s="15"/>
      <c r="E70" s="41"/>
      <c r="F70" s="41"/>
      <c r="G70" s="41"/>
      <c r="H70" s="41"/>
      <c r="I70" s="41"/>
      <c r="J70" s="41"/>
      <c r="K70" s="41"/>
      <c r="L70" s="41"/>
      <c r="M70" s="41"/>
      <c r="N70" s="41"/>
      <c r="O70" s="41"/>
      <c r="P70" s="41"/>
      <c r="Q70" s="41"/>
    </row>
    <row r="71" spans="2:17" x14ac:dyDescent="0.25">
      <c r="B71" s="41"/>
      <c r="C71" s="41"/>
      <c r="D71" s="15"/>
      <c r="E71" s="41"/>
      <c r="F71" s="41"/>
      <c r="G71" s="41"/>
      <c r="H71" s="41"/>
      <c r="I71" s="41"/>
      <c r="J71" s="41"/>
      <c r="K71" s="41"/>
      <c r="L71" s="41"/>
      <c r="M71" s="41"/>
      <c r="N71" s="41"/>
      <c r="O71" s="41"/>
      <c r="P71" s="41"/>
      <c r="Q71" s="41"/>
    </row>
    <row r="72" spans="2:17" x14ac:dyDescent="0.25">
      <c r="B72" s="41"/>
      <c r="C72" s="41"/>
      <c r="D72" s="15"/>
      <c r="E72" s="41"/>
      <c r="F72" s="41"/>
      <c r="G72" s="41"/>
      <c r="H72" s="41"/>
      <c r="I72" s="41"/>
      <c r="J72" s="41"/>
      <c r="K72" s="41"/>
      <c r="L72" s="41"/>
      <c r="M72" s="41"/>
      <c r="N72" s="41"/>
      <c r="O72" s="41"/>
      <c r="P72" s="41"/>
      <c r="Q72" s="41"/>
    </row>
    <row r="73" spans="2:17" x14ac:dyDescent="0.25">
      <c r="B73" s="41"/>
      <c r="C73" s="41"/>
      <c r="D73" s="15"/>
      <c r="E73" s="41"/>
      <c r="F73" s="41"/>
      <c r="G73" s="41"/>
      <c r="H73" s="41"/>
      <c r="I73" s="41"/>
      <c r="J73" s="41"/>
      <c r="K73" s="41"/>
      <c r="L73" s="41"/>
      <c r="M73" s="41"/>
      <c r="N73" s="41"/>
      <c r="O73" s="41"/>
      <c r="P73" s="41"/>
      <c r="Q73" s="41"/>
    </row>
    <row r="74" spans="2:17" x14ac:dyDescent="0.25">
      <c r="B74" s="41"/>
      <c r="C74" s="41"/>
      <c r="D74" s="15"/>
      <c r="E74" s="41"/>
      <c r="F74" s="41"/>
      <c r="G74" s="41"/>
      <c r="H74" s="41"/>
      <c r="I74" s="41"/>
      <c r="J74" s="41"/>
      <c r="K74" s="41"/>
      <c r="L74" s="41"/>
      <c r="M74" s="41"/>
      <c r="N74" s="41"/>
      <c r="O74" s="41"/>
      <c r="P74" s="41"/>
      <c r="Q74" s="41"/>
    </row>
    <row r="75" spans="2:17" x14ac:dyDescent="0.25">
      <c r="B75" s="41"/>
      <c r="C75" s="41"/>
      <c r="D75" s="15"/>
      <c r="E75" s="41"/>
      <c r="F75" s="41"/>
      <c r="G75" s="41"/>
      <c r="H75" s="41"/>
      <c r="I75" s="41"/>
      <c r="J75" s="41"/>
      <c r="K75" s="41"/>
      <c r="L75" s="41"/>
      <c r="M75" s="41"/>
      <c r="N75" s="41"/>
      <c r="O75" s="41"/>
      <c r="P75" s="41"/>
      <c r="Q75" s="41"/>
    </row>
    <row r="76" spans="2:17" x14ac:dyDescent="0.25">
      <c r="B76" s="41"/>
      <c r="C76" s="41"/>
      <c r="D76" s="15"/>
      <c r="E76" s="41"/>
      <c r="F76" s="41"/>
      <c r="G76" s="41"/>
      <c r="H76" s="41"/>
      <c r="I76" s="41"/>
      <c r="J76" s="41"/>
      <c r="K76" s="41"/>
      <c r="L76" s="41"/>
      <c r="M76" s="41"/>
      <c r="N76" s="41"/>
      <c r="O76" s="41"/>
      <c r="P76" s="41"/>
      <c r="Q76" s="41"/>
    </row>
    <row r="77" spans="2:17" x14ac:dyDescent="0.25">
      <c r="B77" s="41"/>
      <c r="C77" s="41"/>
      <c r="D77" s="15"/>
      <c r="E77" s="41"/>
      <c r="F77" s="41"/>
      <c r="G77" s="41"/>
      <c r="H77" s="41"/>
      <c r="I77" s="41"/>
      <c r="J77" s="41"/>
      <c r="K77" s="41"/>
      <c r="L77" s="41"/>
      <c r="M77" s="41"/>
      <c r="N77" s="41"/>
      <c r="O77" s="41"/>
      <c r="P77" s="41"/>
      <c r="Q77" s="41"/>
    </row>
    <row r="78" spans="2:17" x14ac:dyDescent="0.25">
      <c r="B78" s="41"/>
      <c r="C78" s="41"/>
      <c r="D78" s="15"/>
      <c r="E78" s="41"/>
      <c r="F78" s="41"/>
      <c r="G78" s="41"/>
      <c r="H78" s="41"/>
      <c r="I78" s="41"/>
      <c r="J78" s="41"/>
      <c r="K78" s="41"/>
      <c r="L78" s="41"/>
      <c r="M78" s="41"/>
      <c r="N78" s="41"/>
      <c r="O78" s="41"/>
      <c r="P78" s="41"/>
      <c r="Q78" s="41"/>
    </row>
    <row r="79" spans="2:17" x14ac:dyDescent="0.25">
      <c r="B79" s="41"/>
      <c r="C79" s="41"/>
      <c r="D79" s="15"/>
      <c r="E79" s="41"/>
      <c r="F79" s="41"/>
      <c r="G79" s="41"/>
      <c r="H79" s="41"/>
      <c r="I79" s="41"/>
      <c r="J79" s="41"/>
      <c r="K79" s="41"/>
      <c r="L79" s="41"/>
      <c r="M79" s="41"/>
      <c r="N79" s="41"/>
      <c r="O79" s="41"/>
      <c r="P79" s="41"/>
      <c r="Q79" s="41"/>
    </row>
    <row r="80" spans="2:17" x14ac:dyDescent="0.25">
      <c r="B80" s="41"/>
      <c r="C80" s="41"/>
      <c r="D80" s="15"/>
      <c r="E80" s="41"/>
      <c r="F80" s="41"/>
      <c r="G80" s="41"/>
      <c r="H80" s="41"/>
      <c r="I80" s="41"/>
      <c r="J80" s="41"/>
      <c r="K80" s="41"/>
      <c r="L80" s="41"/>
      <c r="M80" s="41"/>
      <c r="N80" s="41"/>
      <c r="O80" s="41"/>
      <c r="P80" s="41"/>
      <c r="Q80" s="41"/>
    </row>
    <row r="81" spans="2:17" x14ac:dyDescent="0.25">
      <c r="B81" s="41"/>
      <c r="C81" s="41"/>
      <c r="D81" s="15"/>
      <c r="E81" s="41"/>
      <c r="F81" s="41"/>
      <c r="G81" s="41"/>
      <c r="H81" s="41"/>
      <c r="I81" s="41"/>
      <c r="J81" s="41"/>
      <c r="K81" s="41"/>
      <c r="L81" s="41"/>
      <c r="M81" s="41"/>
      <c r="N81" s="41"/>
      <c r="O81" s="41"/>
      <c r="P81" s="41"/>
      <c r="Q81" s="41"/>
    </row>
    <row r="82" spans="2:17" x14ac:dyDescent="0.25">
      <c r="B82" s="41"/>
      <c r="C82" s="41"/>
      <c r="D82" s="15"/>
      <c r="E82" s="41"/>
      <c r="F82" s="41"/>
      <c r="G82" s="41"/>
      <c r="H82" s="41"/>
      <c r="I82" s="41"/>
      <c r="J82" s="41"/>
      <c r="K82" s="41"/>
      <c r="L82" s="41"/>
      <c r="M82" s="41"/>
      <c r="N82" s="41"/>
      <c r="O82" s="41"/>
      <c r="P82" s="41"/>
      <c r="Q82" s="41"/>
    </row>
    <row r="83" spans="2:17" x14ac:dyDescent="0.25">
      <c r="B83" s="41"/>
      <c r="C83" s="41"/>
      <c r="D83" s="15"/>
      <c r="E83" s="41"/>
      <c r="F83" s="41"/>
      <c r="G83" s="41"/>
      <c r="H83" s="41"/>
      <c r="I83" s="41"/>
      <c r="J83" s="41"/>
      <c r="K83" s="41"/>
      <c r="L83" s="41"/>
      <c r="M83" s="41"/>
      <c r="N83" s="41"/>
      <c r="O83" s="41"/>
      <c r="P83" s="41"/>
      <c r="Q83" s="41"/>
    </row>
    <row r="84" spans="2:17" x14ac:dyDescent="0.25">
      <c r="B84" s="41"/>
      <c r="C84" s="41"/>
      <c r="D84" s="15"/>
      <c r="E84" s="41"/>
      <c r="F84" s="41"/>
      <c r="G84" s="41"/>
      <c r="H84" s="41"/>
      <c r="I84" s="41"/>
      <c r="J84" s="41"/>
      <c r="K84" s="41"/>
      <c r="L84" s="41"/>
      <c r="M84" s="41"/>
      <c r="N84" s="41"/>
      <c r="O84" s="41"/>
      <c r="P84" s="41"/>
      <c r="Q84" s="41"/>
    </row>
    <row r="85" spans="2:17" x14ac:dyDescent="0.25">
      <c r="B85" s="41"/>
      <c r="C85" s="41"/>
      <c r="D85" s="15"/>
      <c r="E85" s="41"/>
      <c r="F85" s="41"/>
      <c r="G85" s="41"/>
      <c r="H85" s="41"/>
      <c r="I85" s="41"/>
      <c r="J85" s="41"/>
      <c r="K85" s="41"/>
      <c r="L85" s="41"/>
      <c r="M85" s="41"/>
      <c r="N85" s="41"/>
      <c r="O85" s="41"/>
      <c r="P85" s="41"/>
      <c r="Q85" s="41"/>
    </row>
    <row r="86" spans="2:17" x14ac:dyDescent="0.25">
      <c r="B86" s="41"/>
      <c r="C86" s="41"/>
      <c r="D86" s="15"/>
      <c r="E86" s="41"/>
      <c r="F86" s="41"/>
      <c r="G86" s="41"/>
      <c r="H86" s="41"/>
      <c r="I86" s="41"/>
      <c r="J86" s="41"/>
      <c r="K86" s="41"/>
      <c r="L86" s="41"/>
      <c r="M86" s="41"/>
      <c r="N86" s="41"/>
      <c r="O86" s="41"/>
      <c r="P86" s="41"/>
      <c r="Q86" s="41"/>
    </row>
    <row r="87" spans="2:17" x14ac:dyDescent="0.25">
      <c r="B87" s="41"/>
      <c r="C87" s="41"/>
      <c r="D87" s="15"/>
      <c r="E87" s="41"/>
      <c r="F87" s="41"/>
      <c r="G87" s="41"/>
      <c r="H87" s="41"/>
      <c r="I87" s="41"/>
      <c r="J87" s="41"/>
      <c r="K87" s="41"/>
      <c r="L87" s="41"/>
      <c r="M87" s="41"/>
      <c r="N87" s="41"/>
      <c r="O87" s="41"/>
      <c r="P87" s="41"/>
      <c r="Q87" s="41"/>
    </row>
    <row r="88" spans="2:17" x14ac:dyDescent="0.25">
      <c r="B88" s="41"/>
      <c r="C88" s="41"/>
      <c r="D88" s="15"/>
      <c r="E88" s="41"/>
      <c r="F88" s="41"/>
      <c r="G88" s="41"/>
      <c r="H88" s="41"/>
      <c r="I88" s="41"/>
      <c r="J88" s="41"/>
      <c r="K88" s="41"/>
      <c r="L88" s="41"/>
      <c r="M88" s="41"/>
      <c r="N88" s="41"/>
      <c r="O88" s="41"/>
      <c r="P88" s="41"/>
      <c r="Q88" s="41"/>
    </row>
  </sheetData>
  <mergeCells count="4">
    <mergeCell ref="C3:M3"/>
    <mergeCell ref="B5:V5"/>
    <mergeCell ref="B1:V1"/>
    <mergeCell ref="B2:V2"/>
  </mergeCells>
  <pageMargins left="0.7" right="0.7" top="0.75" bottom="0.75" header="0.3" footer="0.3"/>
  <pageSetup scale="53" fitToHeight="0" orientation="landscape" r:id="rId1"/>
  <headerFooter>
    <oddFooter xml:space="preserve">&amp;C_x000D_&amp;1#&amp;"Calibri"&amp;10&amp;K000000 Internal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60"/>
  <sheetViews>
    <sheetView topLeftCell="A50" zoomScaleNormal="100" workbookViewId="0">
      <selection activeCell="B30" sqref="B30"/>
    </sheetView>
  </sheetViews>
  <sheetFormatPr defaultRowHeight="15.75" x14ac:dyDescent="0.25"/>
  <cols>
    <col min="1" max="1" width="1.75" customWidth="1"/>
    <col min="2" max="2" width="71.625" bestFit="1" customWidth="1"/>
  </cols>
  <sheetData>
    <row r="1" spans="2:26" s="6" customFormat="1" x14ac:dyDescent="0.25">
      <c r="B1" s="199" t="s">
        <v>224</v>
      </c>
      <c r="C1" s="199"/>
      <c r="D1" s="199"/>
      <c r="E1" s="199"/>
      <c r="F1" s="199"/>
      <c r="G1" s="199"/>
      <c r="H1" s="199"/>
      <c r="I1" s="199"/>
      <c r="J1" s="199"/>
      <c r="K1" s="199"/>
      <c r="L1" s="199"/>
      <c r="M1" s="199"/>
      <c r="N1" s="199"/>
      <c r="O1" s="199"/>
      <c r="P1" s="199"/>
      <c r="Q1" s="199"/>
      <c r="R1" s="199"/>
      <c r="S1" s="199"/>
      <c r="T1" s="199"/>
      <c r="U1" s="199"/>
      <c r="V1" s="199"/>
      <c r="W1" s="199"/>
      <c r="X1" s="199"/>
      <c r="Y1" s="36"/>
      <c r="Z1" s="36"/>
    </row>
    <row r="2" spans="2:26" s="7" customFormat="1" ht="15.75" customHeight="1" x14ac:dyDescent="0.2">
      <c r="B2" s="218" t="str">
        <f>'Admin Info'!B6</f>
        <v>Pacific Gas and Electric Company</v>
      </c>
      <c r="C2" s="218"/>
      <c r="D2" s="218"/>
      <c r="E2" s="218"/>
      <c r="F2" s="218"/>
      <c r="G2" s="218"/>
      <c r="H2" s="218"/>
      <c r="I2" s="218"/>
      <c r="J2" s="218"/>
      <c r="K2" s="218"/>
      <c r="L2" s="218"/>
      <c r="M2" s="218"/>
      <c r="N2" s="218"/>
      <c r="O2" s="218"/>
      <c r="P2" s="218"/>
      <c r="Q2" s="218"/>
      <c r="R2" s="218"/>
      <c r="S2" s="218"/>
      <c r="T2" s="218"/>
      <c r="U2" s="218"/>
      <c r="V2" s="218"/>
      <c r="W2" s="218"/>
      <c r="X2" s="218"/>
      <c r="Y2" s="23"/>
    </row>
    <row r="3" spans="2:26" s="7" customFormat="1" ht="12.75" x14ac:dyDescent="0.2">
      <c r="C3" s="218"/>
      <c r="D3" s="218"/>
      <c r="E3" s="218"/>
      <c r="F3" s="218"/>
      <c r="G3" s="218"/>
      <c r="H3" s="218"/>
      <c r="I3" s="218"/>
      <c r="J3" s="218"/>
      <c r="K3" s="218"/>
      <c r="L3" s="218"/>
      <c r="M3" s="218"/>
    </row>
    <row r="4" spans="2:26" s="7" customFormat="1" ht="12.75" x14ac:dyDescent="0.2">
      <c r="C4" s="23"/>
      <c r="D4" s="23"/>
      <c r="E4" s="23"/>
      <c r="F4" s="23"/>
      <c r="G4" s="23"/>
      <c r="H4" s="23"/>
      <c r="I4" s="23"/>
      <c r="J4" s="23"/>
      <c r="K4" s="23"/>
      <c r="L4" s="23"/>
      <c r="M4" s="23"/>
    </row>
    <row r="5" spans="2:26" s="6" customFormat="1" ht="30.75" customHeight="1" x14ac:dyDescent="0.2">
      <c r="B5" s="202" t="s">
        <v>225</v>
      </c>
      <c r="C5" s="202"/>
      <c r="D5" s="202"/>
      <c r="E5" s="202"/>
      <c r="F5" s="202"/>
      <c r="G5" s="202"/>
      <c r="H5" s="202"/>
      <c r="I5" s="202"/>
      <c r="J5" s="202"/>
      <c r="K5" s="202"/>
      <c r="L5" s="202"/>
      <c r="M5" s="202"/>
      <c r="N5" s="202"/>
      <c r="O5" s="202"/>
      <c r="P5" s="202"/>
      <c r="Q5" s="202"/>
      <c r="R5" s="202"/>
      <c r="S5" s="202"/>
      <c r="T5" s="202"/>
      <c r="U5" s="202"/>
      <c r="V5" s="202"/>
      <c r="W5" s="202"/>
      <c r="X5" s="202"/>
      <c r="Y5" s="17"/>
    </row>
    <row r="8" spans="2:26" x14ac:dyDescent="0.25">
      <c r="B8" s="79" t="s">
        <v>226</v>
      </c>
    </row>
    <row r="9" spans="2:26" x14ac:dyDescent="0.25">
      <c r="B9" s="39"/>
      <c r="C9" s="51">
        <v>2023</v>
      </c>
      <c r="D9" s="39">
        <v>2024</v>
      </c>
      <c r="E9" s="39">
        <v>2025</v>
      </c>
      <c r="F9" s="39">
        <v>2026</v>
      </c>
      <c r="G9" s="39">
        <v>2027</v>
      </c>
      <c r="H9" s="39">
        <v>2028</v>
      </c>
      <c r="I9" s="39">
        <v>2029</v>
      </c>
      <c r="J9" s="39">
        <v>2030</v>
      </c>
      <c r="K9" s="39">
        <v>2031</v>
      </c>
      <c r="L9" s="39">
        <v>2032</v>
      </c>
      <c r="M9" s="39">
        <v>2033</v>
      </c>
      <c r="N9" s="39">
        <v>2034</v>
      </c>
      <c r="O9" s="39">
        <v>2035</v>
      </c>
      <c r="P9" s="39">
        <v>2036</v>
      </c>
      <c r="Q9" s="39">
        <v>2037</v>
      </c>
      <c r="R9" s="39">
        <v>2038</v>
      </c>
      <c r="S9" s="39">
        <v>2039</v>
      </c>
      <c r="T9" s="39">
        <v>2040</v>
      </c>
    </row>
    <row r="10" spans="2:26" x14ac:dyDescent="0.25">
      <c r="B10" s="39" t="s">
        <v>220</v>
      </c>
      <c r="C10" s="28"/>
      <c r="D10" s="29"/>
      <c r="E10" s="29"/>
      <c r="F10" s="29"/>
      <c r="G10" s="29"/>
      <c r="H10" s="29"/>
      <c r="I10" s="29"/>
      <c r="J10" s="29"/>
      <c r="K10" s="29"/>
      <c r="L10" s="29"/>
      <c r="M10" s="29"/>
      <c r="N10" s="29"/>
      <c r="O10" s="29"/>
      <c r="P10" s="29"/>
      <c r="Q10" s="29"/>
      <c r="R10" s="29"/>
      <c r="S10" s="29"/>
      <c r="T10" s="29"/>
    </row>
    <row r="11" spans="2:26" x14ac:dyDescent="0.25">
      <c r="B11" s="188" t="s">
        <v>348</v>
      </c>
      <c r="C11" s="41"/>
      <c r="D11" s="41"/>
      <c r="E11" s="41"/>
      <c r="F11" s="41"/>
      <c r="G11" s="41"/>
      <c r="H11" s="41"/>
      <c r="I11" s="41"/>
      <c r="J11" s="41"/>
      <c r="K11" s="41"/>
      <c r="L11" s="41"/>
      <c r="M11" s="41"/>
      <c r="N11" s="41"/>
    </row>
    <row r="12" spans="2:26" x14ac:dyDescent="0.25">
      <c r="B12" s="41"/>
      <c r="C12" s="41"/>
      <c r="D12" s="41"/>
      <c r="E12" s="41"/>
      <c r="F12" s="41"/>
      <c r="G12" s="41"/>
      <c r="H12" s="41"/>
      <c r="I12" s="41"/>
      <c r="J12" s="41"/>
      <c r="K12" s="41"/>
      <c r="L12" s="41"/>
      <c r="M12" s="41"/>
      <c r="N12" s="41"/>
    </row>
    <row r="13" spans="2:26" ht="26.25" x14ac:dyDescent="0.25">
      <c r="B13" s="80" t="s">
        <v>227</v>
      </c>
    </row>
    <row r="14" spans="2:26" ht="24.75" x14ac:dyDescent="0.25">
      <c r="B14" s="42" t="s">
        <v>228</v>
      </c>
      <c r="C14" s="42" t="s">
        <v>229</v>
      </c>
      <c r="D14" s="42"/>
      <c r="E14" s="51">
        <v>2023</v>
      </c>
      <c r="F14" s="39">
        <v>2024</v>
      </c>
      <c r="G14" s="39">
        <v>2025</v>
      </c>
      <c r="H14" s="39">
        <v>2026</v>
      </c>
      <c r="I14" s="39">
        <v>2027</v>
      </c>
      <c r="J14" s="39">
        <v>2028</v>
      </c>
      <c r="K14" s="39">
        <v>2029</v>
      </c>
      <c r="L14" s="39">
        <v>2030</v>
      </c>
      <c r="M14" s="39">
        <v>2031</v>
      </c>
      <c r="N14" s="39">
        <v>2032</v>
      </c>
      <c r="O14" s="39">
        <v>2033</v>
      </c>
      <c r="P14" s="39">
        <v>2034</v>
      </c>
      <c r="Q14" s="39">
        <v>2035</v>
      </c>
      <c r="R14" s="39">
        <v>2036</v>
      </c>
      <c r="S14" s="39">
        <v>2037</v>
      </c>
      <c r="T14" s="39">
        <v>2038</v>
      </c>
      <c r="U14" s="39">
        <v>2039</v>
      </c>
      <c r="V14" s="39">
        <v>2040</v>
      </c>
    </row>
    <row r="15" spans="2:26" x14ac:dyDescent="0.25">
      <c r="B15" s="43"/>
      <c r="C15" s="39" t="s">
        <v>28</v>
      </c>
      <c r="D15" s="39" t="s">
        <v>220</v>
      </c>
      <c r="E15" s="28"/>
      <c r="F15" s="29"/>
      <c r="G15" s="29"/>
      <c r="H15" s="29"/>
      <c r="I15" s="29"/>
      <c r="J15" s="29"/>
      <c r="K15" s="29"/>
      <c r="L15" s="29"/>
      <c r="M15" s="29"/>
      <c r="N15" s="29"/>
      <c r="O15" s="29"/>
      <c r="P15" s="29"/>
      <c r="Q15" s="29"/>
      <c r="R15" s="29"/>
      <c r="S15" s="29"/>
      <c r="T15" s="29"/>
      <c r="U15" s="29"/>
      <c r="V15" s="29"/>
    </row>
    <row r="16" spans="2:26" x14ac:dyDescent="0.25">
      <c r="B16" s="43"/>
      <c r="C16" s="39" t="s">
        <v>210</v>
      </c>
      <c r="D16" s="39" t="s">
        <v>220</v>
      </c>
      <c r="E16" s="28"/>
      <c r="F16" s="29"/>
      <c r="G16" s="29"/>
      <c r="H16" s="29"/>
      <c r="I16" s="29"/>
      <c r="J16" s="29"/>
      <c r="K16" s="29"/>
      <c r="L16" s="29"/>
      <c r="M16" s="29"/>
      <c r="N16" s="29"/>
      <c r="O16" s="29"/>
      <c r="P16" s="29"/>
      <c r="Q16" s="29"/>
      <c r="R16" s="29"/>
      <c r="S16" s="29"/>
      <c r="T16" s="29"/>
      <c r="U16" s="29"/>
      <c r="V16" s="29"/>
    </row>
    <row r="17" spans="2:22" x14ac:dyDescent="0.25">
      <c r="B17" s="43"/>
      <c r="C17" s="43"/>
      <c r="D17" s="39" t="s">
        <v>220</v>
      </c>
      <c r="E17" s="28"/>
      <c r="F17" s="29"/>
      <c r="G17" s="29"/>
      <c r="H17" s="29"/>
      <c r="I17" s="29"/>
      <c r="J17" s="29"/>
      <c r="K17" s="29"/>
      <c r="L17" s="29"/>
      <c r="M17" s="29"/>
      <c r="N17" s="29"/>
      <c r="O17" s="29"/>
      <c r="P17" s="29"/>
      <c r="Q17" s="29"/>
      <c r="R17" s="29"/>
      <c r="S17" s="29"/>
      <c r="T17" s="29"/>
      <c r="U17" s="29"/>
      <c r="V17" s="29"/>
    </row>
    <row r="18" spans="2:22" x14ac:dyDescent="0.25">
      <c r="B18" s="43"/>
      <c r="C18" s="43"/>
      <c r="D18" s="39" t="s">
        <v>220</v>
      </c>
      <c r="E18" s="28"/>
      <c r="F18" s="29"/>
      <c r="G18" s="29"/>
      <c r="H18" s="29"/>
      <c r="I18" s="29"/>
      <c r="J18" s="29"/>
      <c r="K18" s="29"/>
      <c r="L18" s="29"/>
      <c r="M18" s="29"/>
      <c r="N18" s="29"/>
      <c r="O18" s="29"/>
      <c r="P18" s="29"/>
      <c r="Q18" s="29"/>
      <c r="R18" s="29"/>
      <c r="S18" s="29"/>
      <c r="T18" s="29"/>
      <c r="U18" s="29"/>
      <c r="V18" s="29"/>
    </row>
    <row r="19" spans="2:22" x14ac:dyDescent="0.25">
      <c r="B19" s="43"/>
      <c r="C19" s="43"/>
      <c r="D19" s="39" t="s">
        <v>220</v>
      </c>
      <c r="E19" s="28"/>
      <c r="F19" s="29"/>
      <c r="G19" s="29"/>
      <c r="H19" s="29"/>
      <c r="I19" s="29"/>
      <c r="J19" s="29"/>
      <c r="K19" s="29"/>
      <c r="L19" s="29"/>
      <c r="M19" s="29"/>
      <c r="N19" s="29"/>
      <c r="O19" s="29"/>
      <c r="P19" s="29"/>
      <c r="Q19" s="29"/>
      <c r="R19" s="29"/>
      <c r="S19" s="29"/>
      <c r="T19" s="29"/>
      <c r="U19" s="29"/>
      <c r="V19" s="29"/>
    </row>
    <row r="20" spans="2:22" x14ac:dyDescent="0.25">
      <c r="B20" s="43"/>
      <c r="C20" s="43"/>
      <c r="D20" s="39" t="s">
        <v>220</v>
      </c>
      <c r="E20" s="28"/>
      <c r="F20" s="29"/>
      <c r="G20" s="29"/>
      <c r="H20" s="29"/>
      <c r="I20" s="29"/>
      <c r="J20" s="29"/>
      <c r="K20" s="29"/>
      <c r="L20" s="29"/>
      <c r="M20" s="29"/>
      <c r="N20" s="29"/>
      <c r="O20" s="29"/>
      <c r="P20" s="29"/>
      <c r="Q20" s="29"/>
      <c r="R20" s="29"/>
      <c r="S20" s="29"/>
      <c r="T20" s="29"/>
      <c r="U20" s="29"/>
      <c r="V20" s="29"/>
    </row>
    <row r="21" spans="2:22" x14ac:dyDescent="0.25">
      <c r="B21" s="43"/>
      <c r="C21" s="43"/>
      <c r="D21" s="39" t="s">
        <v>220</v>
      </c>
      <c r="E21" s="28"/>
      <c r="F21" s="29"/>
      <c r="G21" s="29"/>
      <c r="H21" s="29"/>
      <c r="I21" s="29"/>
      <c r="J21" s="29"/>
      <c r="K21" s="29"/>
      <c r="L21" s="29"/>
      <c r="M21" s="29"/>
      <c r="N21" s="29"/>
      <c r="O21" s="29"/>
      <c r="P21" s="29"/>
      <c r="Q21" s="29"/>
      <c r="R21" s="29"/>
      <c r="S21" s="29"/>
      <c r="T21" s="29"/>
      <c r="U21" s="29"/>
      <c r="V21" s="29"/>
    </row>
    <row r="22" spans="2:22" x14ac:dyDescent="0.25">
      <c r="B22" s="43"/>
      <c r="C22" s="43"/>
      <c r="D22" s="39" t="s">
        <v>220</v>
      </c>
      <c r="E22" s="28"/>
      <c r="F22" s="29"/>
      <c r="G22" s="29"/>
      <c r="H22" s="29"/>
      <c r="I22" s="29"/>
      <c r="J22" s="29"/>
      <c r="K22" s="29"/>
      <c r="L22" s="29"/>
      <c r="M22" s="29"/>
      <c r="N22" s="29"/>
      <c r="O22" s="29"/>
      <c r="P22" s="29"/>
      <c r="Q22" s="29"/>
      <c r="R22" s="29"/>
      <c r="S22" s="29"/>
      <c r="T22" s="29"/>
      <c r="U22" s="29"/>
      <c r="V22" s="29"/>
    </row>
    <row r="23" spans="2:22" x14ac:dyDescent="0.25">
      <c r="B23" s="43"/>
      <c r="C23" s="43"/>
      <c r="D23" s="39" t="s">
        <v>220</v>
      </c>
      <c r="E23" s="28"/>
      <c r="F23" s="29"/>
      <c r="G23" s="29"/>
      <c r="H23" s="29"/>
      <c r="I23" s="29"/>
      <c r="J23" s="29"/>
      <c r="K23" s="29"/>
      <c r="L23" s="29"/>
      <c r="M23" s="29"/>
      <c r="N23" s="29"/>
      <c r="O23" s="29"/>
      <c r="P23" s="29"/>
      <c r="Q23" s="29"/>
      <c r="R23" s="29"/>
      <c r="S23" s="29"/>
      <c r="T23" s="29"/>
      <c r="U23" s="29"/>
      <c r="V23" s="29"/>
    </row>
    <row r="24" spans="2:22" x14ac:dyDescent="0.25">
      <c r="B24" s="43"/>
      <c r="C24" s="43"/>
      <c r="D24" s="39" t="s">
        <v>220</v>
      </c>
      <c r="E24" s="28"/>
      <c r="F24" s="29"/>
      <c r="G24" s="29"/>
      <c r="H24" s="29"/>
      <c r="I24" s="29"/>
      <c r="J24" s="29"/>
      <c r="K24" s="29"/>
      <c r="L24" s="29"/>
      <c r="M24" s="29"/>
      <c r="N24" s="29"/>
      <c r="O24" s="29"/>
      <c r="P24" s="29"/>
      <c r="Q24" s="29"/>
      <c r="R24" s="29"/>
      <c r="S24" s="29"/>
      <c r="T24" s="29"/>
      <c r="U24" s="29"/>
      <c r="V24" s="29"/>
    </row>
    <row r="25" spans="2:22" x14ac:dyDescent="0.25">
      <c r="B25" s="43"/>
      <c r="C25" s="43"/>
      <c r="D25" s="39" t="s">
        <v>220</v>
      </c>
      <c r="E25" s="28"/>
      <c r="F25" s="29"/>
      <c r="G25" s="29"/>
      <c r="H25" s="29"/>
      <c r="I25" s="29"/>
      <c r="J25" s="29"/>
      <c r="K25" s="29"/>
      <c r="L25" s="29"/>
      <c r="M25" s="29"/>
      <c r="N25" s="29"/>
      <c r="O25" s="29"/>
      <c r="P25" s="29"/>
      <c r="Q25" s="29"/>
      <c r="R25" s="29"/>
      <c r="S25" s="29"/>
      <c r="T25" s="29"/>
      <c r="U25" s="29"/>
      <c r="V25" s="29"/>
    </row>
    <row r="26" spans="2:22" x14ac:dyDescent="0.25">
      <c r="B26" s="43"/>
      <c r="C26" s="43"/>
      <c r="D26" s="39" t="s">
        <v>220</v>
      </c>
      <c r="E26" s="28"/>
      <c r="F26" s="29"/>
      <c r="G26" s="29"/>
      <c r="H26" s="29"/>
      <c r="I26" s="29"/>
      <c r="J26" s="29"/>
      <c r="K26" s="29"/>
      <c r="L26" s="29"/>
      <c r="M26" s="29"/>
      <c r="N26" s="29"/>
      <c r="O26" s="29"/>
      <c r="P26" s="29"/>
      <c r="Q26" s="29"/>
      <c r="R26" s="29"/>
      <c r="S26" s="29"/>
      <c r="T26" s="29"/>
      <c r="U26" s="29"/>
      <c r="V26" s="29"/>
    </row>
    <row r="27" spans="2:22" x14ac:dyDescent="0.25">
      <c r="B27" s="43"/>
      <c r="C27" s="43"/>
      <c r="D27" s="39" t="s">
        <v>220</v>
      </c>
      <c r="E27" s="28"/>
      <c r="F27" s="29"/>
      <c r="G27" s="29"/>
      <c r="H27" s="29"/>
      <c r="I27" s="29"/>
      <c r="J27" s="29"/>
      <c r="K27" s="29"/>
      <c r="L27" s="29"/>
      <c r="M27" s="29"/>
      <c r="N27" s="29"/>
      <c r="O27" s="29"/>
      <c r="P27" s="29"/>
      <c r="Q27" s="29"/>
      <c r="R27" s="29"/>
      <c r="S27" s="29"/>
      <c r="T27" s="29"/>
      <c r="U27" s="29"/>
      <c r="V27" s="29"/>
    </row>
    <row r="28" spans="2:22" x14ac:dyDescent="0.25">
      <c r="B28" s="43"/>
      <c r="C28" s="43"/>
      <c r="D28" s="39" t="s">
        <v>220</v>
      </c>
      <c r="E28" s="28"/>
      <c r="F28" s="29"/>
      <c r="G28" s="29"/>
      <c r="H28" s="29"/>
      <c r="I28" s="29"/>
      <c r="J28" s="29"/>
      <c r="K28" s="29"/>
      <c r="L28" s="29"/>
      <c r="M28" s="29"/>
      <c r="N28" s="29"/>
      <c r="O28" s="29"/>
      <c r="P28" s="29"/>
      <c r="Q28" s="29"/>
      <c r="R28" s="29"/>
      <c r="S28" s="29"/>
      <c r="T28" s="29"/>
      <c r="U28" s="29"/>
      <c r="V28" s="29"/>
    </row>
    <row r="29" spans="2:22" x14ac:dyDescent="0.25">
      <c r="B29" s="43"/>
      <c r="C29" s="43"/>
      <c r="D29" s="39" t="s">
        <v>220</v>
      </c>
      <c r="E29" s="28"/>
      <c r="F29" s="29"/>
      <c r="G29" s="29"/>
      <c r="H29" s="29"/>
      <c r="I29" s="29"/>
      <c r="J29" s="29"/>
      <c r="K29" s="29"/>
      <c r="L29" s="29"/>
      <c r="M29" s="29"/>
      <c r="N29" s="29"/>
      <c r="O29" s="29"/>
      <c r="P29" s="29"/>
      <c r="Q29" s="29"/>
      <c r="R29" s="29"/>
      <c r="S29" s="29"/>
      <c r="T29" s="29"/>
      <c r="U29" s="29"/>
      <c r="V29" s="29"/>
    </row>
    <row r="30" spans="2:22" x14ac:dyDescent="0.25">
      <c r="B30" s="43"/>
      <c r="C30" s="43"/>
      <c r="D30" s="39" t="s">
        <v>220</v>
      </c>
      <c r="E30" s="28"/>
      <c r="F30" s="29"/>
      <c r="G30" s="29"/>
      <c r="H30" s="29"/>
      <c r="I30" s="29"/>
      <c r="J30" s="29"/>
      <c r="K30" s="29"/>
      <c r="L30" s="29"/>
      <c r="M30" s="29"/>
      <c r="N30" s="29"/>
      <c r="O30" s="29"/>
      <c r="P30" s="29"/>
      <c r="Q30" s="29"/>
      <c r="R30" s="29"/>
      <c r="S30" s="29"/>
      <c r="T30" s="29"/>
      <c r="U30" s="29"/>
      <c r="V30" s="29"/>
    </row>
    <row r="31" spans="2:22" x14ac:dyDescent="0.25">
      <c r="B31" s="43"/>
      <c r="C31" s="43"/>
      <c r="D31" s="39" t="s">
        <v>220</v>
      </c>
      <c r="E31" s="28"/>
      <c r="F31" s="29"/>
      <c r="G31" s="29"/>
      <c r="H31" s="29"/>
      <c r="I31" s="29"/>
      <c r="J31" s="29"/>
      <c r="K31" s="29"/>
      <c r="L31" s="29"/>
      <c r="M31" s="29"/>
      <c r="N31" s="29"/>
      <c r="O31" s="29"/>
      <c r="P31" s="29"/>
      <c r="Q31" s="29"/>
      <c r="R31" s="29"/>
      <c r="S31" s="29"/>
      <c r="T31" s="29"/>
      <c r="U31" s="29"/>
      <c r="V31" s="29"/>
    </row>
    <row r="32" spans="2:22" x14ac:dyDescent="0.25">
      <c r="B32" s="43"/>
      <c r="C32" s="43"/>
      <c r="D32" s="39" t="s">
        <v>220</v>
      </c>
      <c r="E32" s="28"/>
      <c r="F32" s="29"/>
      <c r="G32" s="29"/>
      <c r="H32" s="29"/>
      <c r="I32" s="29"/>
      <c r="J32" s="29"/>
      <c r="K32" s="29"/>
      <c r="L32" s="29"/>
      <c r="M32" s="29"/>
      <c r="N32" s="29"/>
      <c r="O32" s="29"/>
      <c r="P32" s="29"/>
      <c r="Q32" s="29"/>
      <c r="R32" s="29"/>
      <c r="S32" s="29"/>
      <c r="T32" s="29"/>
      <c r="U32" s="29"/>
      <c r="V32" s="29"/>
    </row>
    <row r="33" spans="2:22" x14ac:dyDescent="0.25">
      <c r="B33" s="43"/>
      <c r="C33" s="43"/>
      <c r="D33" s="39" t="s">
        <v>220</v>
      </c>
      <c r="E33" s="28"/>
      <c r="F33" s="29"/>
      <c r="G33" s="29"/>
      <c r="H33" s="29"/>
      <c r="I33" s="29"/>
      <c r="J33" s="29"/>
      <c r="K33" s="29"/>
      <c r="L33" s="29"/>
      <c r="M33" s="29"/>
      <c r="N33" s="29"/>
      <c r="O33" s="29"/>
      <c r="P33" s="29"/>
      <c r="Q33" s="29"/>
      <c r="R33" s="29"/>
      <c r="S33" s="29"/>
      <c r="T33" s="29"/>
      <c r="U33" s="29"/>
      <c r="V33" s="29"/>
    </row>
    <row r="34" spans="2:22" x14ac:dyDescent="0.25">
      <c r="B34" s="43"/>
      <c r="C34" s="43"/>
      <c r="D34" s="39" t="s">
        <v>220</v>
      </c>
      <c r="E34" s="28"/>
      <c r="F34" s="29"/>
      <c r="G34" s="29"/>
      <c r="H34" s="29"/>
      <c r="I34" s="29"/>
      <c r="J34" s="29"/>
      <c r="K34" s="29"/>
      <c r="L34" s="29"/>
      <c r="M34" s="29"/>
      <c r="N34" s="29"/>
      <c r="O34" s="29"/>
      <c r="P34" s="29"/>
      <c r="Q34" s="29"/>
      <c r="R34" s="29"/>
      <c r="S34" s="29"/>
      <c r="T34" s="29"/>
      <c r="U34" s="29"/>
      <c r="V34" s="29"/>
    </row>
    <row r="35" spans="2:22" x14ac:dyDescent="0.25">
      <c r="B35" s="43"/>
      <c r="C35" s="43"/>
      <c r="D35" s="39" t="s">
        <v>220</v>
      </c>
      <c r="E35" s="28"/>
      <c r="F35" s="29"/>
      <c r="G35" s="29"/>
      <c r="H35" s="29"/>
      <c r="I35" s="29"/>
      <c r="J35" s="29"/>
      <c r="K35" s="29"/>
      <c r="L35" s="29"/>
      <c r="M35" s="29"/>
      <c r="N35" s="29"/>
      <c r="O35" s="29"/>
      <c r="P35" s="29"/>
      <c r="Q35" s="29"/>
      <c r="R35" s="29"/>
      <c r="S35" s="29"/>
      <c r="T35" s="29"/>
      <c r="U35" s="29"/>
      <c r="V35" s="29"/>
    </row>
    <row r="36" spans="2:22" x14ac:dyDescent="0.25">
      <c r="B36" s="43"/>
      <c r="C36" s="43"/>
      <c r="D36" s="39" t="s">
        <v>220</v>
      </c>
      <c r="E36" s="28"/>
      <c r="F36" s="29"/>
      <c r="G36" s="29"/>
      <c r="H36" s="29"/>
      <c r="I36" s="29"/>
      <c r="J36" s="29"/>
      <c r="K36" s="29"/>
      <c r="L36" s="29"/>
      <c r="M36" s="29"/>
      <c r="N36" s="29"/>
      <c r="O36" s="29"/>
      <c r="P36" s="29"/>
      <c r="Q36" s="29"/>
      <c r="R36" s="29"/>
      <c r="S36" s="29"/>
      <c r="T36" s="29"/>
      <c r="U36" s="29"/>
      <c r="V36" s="29"/>
    </row>
    <row r="37" spans="2:22" ht="16.5" thickBot="1" x14ac:dyDescent="0.3">
      <c r="B37" s="46"/>
      <c r="C37" s="46"/>
      <c r="D37" s="92" t="s">
        <v>220</v>
      </c>
      <c r="E37" s="161"/>
      <c r="F37" s="47"/>
      <c r="G37" s="47"/>
      <c r="H37" s="47"/>
      <c r="I37" s="47"/>
      <c r="J37" s="47"/>
      <c r="K37" s="47"/>
      <c r="L37" s="47"/>
      <c r="M37" s="47"/>
      <c r="N37" s="47"/>
      <c r="O37" s="47"/>
      <c r="P37" s="47"/>
      <c r="Q37" s="47"/>
      <c r="R37" s="47"/>
      <c r="S37" s="47"/>
      <c r="T37" s="47"/>
      <c r="U37" s="47"/>
      <c r="V37" s="47"/>
    </row>
    <row r="38" spans="2:22" ht="16.5" thickTop="1" x14ac:dyDescent="0.25">
      <c r="B38" s="44" t="s">
        <v>230</v>
      </c>
      <c r="C38" s="93" t="s">
        <v>28</v>
      </c>
      <c r="D38" s="93" t="s">
        <v>220</v>
      </c>
      <c r="E38" s="162"/>
      <c r="F38" s="45">
        <v>2</v>
      </c>
      <c r="G38" s="45">
        <v>7</v>
      </c>
      <c r="H38" s="45">
        <v>12</v>
      </c>
      <c r="I38" s="45">
        <v>17</v>
      </c>
      <c r="J38" s="45">
        <v>68</v>
      </c>
      <c r="K38" s="45">
        <v>36</v>
      </c>
      <c r="L38" s="45">
        <v>49</v>
      </c>
      <c r="M38" s="45">
        <v>68</v>
      </c>
      <c r="N38" s="45">
        <v>90</v>
      </c>
      <c r="O38" s="45">
        <v>114</v>
      </c>
      <c r="P38" s="45">
        <v>138</v>
      </c>
      <c r="Q38" s="45">
        <v>163</v>
      </c>
      <c r="R38" s="45">
        <v>187</v>
      </c>
      <c r="S38" s="45">
        <v>212</v>
      </c>
      <c r="T38" s="45">
        <v>237</v>
      </c>
      <c r="U38" s="45">
        <v>261</v>
      </c>
      <c r="V38" s="45">
        <v>286</v>
      </c>
    </row>
    <row r="40" spans="2:22" x14ac:dyDescent="0.25">
      <c r="B40" s="187" t="s">
        <v>349</v>
      </c>
    </row>
    <row r="41" spans="2:22" x14ac:dyDescent="0.25">
      <c r="B41" s="79" t="s">
        <v>231</v>
      </c>
    </row>
    <row r="42" spans="2:22" x14ac:dyDescent="0.25">
      <c r="B42" s="39"/>
      <c r="C42" s="39"/>
      <c r="D42" s="39">
        <v>2023</v>
      </c>
      <c r="E42" s="39">
        <v>2024</v>
      </c>
      <c r="F42" s="39">
        <v>2025</v>
      </c>
      <c r="G42" s="39">
        <v>2026</v>
      </c>
      <c r="H42" s="39">
        <v>2027</v>
      </c>
      <c r="I42" s="39">
        <v>2028</v>
      </c>
      <c r="J42" s="39">
        <v>2029</v>
      </c>
      <c r="K42" s="39">
        <v>2030</v>
      </c>
      <c r="L42" s="39">
        <v>2031</v>
      </c>
      <c r="M42" s="39">
        <v>2032</v>
      </c>
      <c r="N42" s="39">
        <v>2033</v>
      </c>
      <c r="O42" s="39">
        <v>2034</v>
      </c>
      <c r="P42" s="39">
        <v>2035</v>
      </c>
      <c r="Q42" s="39">
        <v>2036</v>
      </c>
      <c r="R42" s="39">
        <v>2037</v>
      </c>
      <c r="S42" s="39">
        <v>2038</v>
      </c>
      <c r="T42" s="39">
        <v>2039</v>
      </c>
      <c r="U42" s="39">
        <v>2040</v>
      </c>
    </row>
    <row r="43" spans="2:22" x14ac:dyDescent="0.25">
      <c r="B43" s="39" t="s">
        <v>232</v>
      </c>
      <c r="C43" s="39" t="s">
        <v>220</v>
      </c>
      <c r="D43" s="29"/>
      <c r="E43" s="29"/>
      <c r="F43" s="29"/>
      <c r="G43" s="29"/>
      <c r="H43" s="29"/>
      <c r="I43" s="29"/>
      <c r="J43" s="29"/>
      <c r="K43" s="29"/>
      <c r="L43" s="29"/>
      <c r="M43" s="29"/>
      <c r="N43" s="29"/>
      <c r="O43" s="29"/>
      <c r="P43" s="29"/>
      <c r="Q43" s="29"/>
      <c r="R43" s="29"/>
      <c r="S43" s="29"/>
      <c r="T43" s="29"/>
      <c r="U43" s="29"/>
    </row>
    <row r="44" spans="2:22" x14ac:dyDescent="0.25">
      <c r="B44" s="39" t="s">
        <v>233</v>
      </c>
      <c r="C44" s="39" t="s">
        <v>220</v>
      </c>
      <c r="D44" s="29"/>
      <c r="E44" s="29"/>
      <c r="F44" s="29"/>
      <c r="G44" s="29"/>
      <c r="H44" s="29"/>
      <c r="I44" s="29"/>
      <c r="J44" s="29"/>
      <c r="K44" s="29"/>
      <c r="L44" s="29"/>
      <c r="M44" s="29"/>
      <c r="N44" s="29"/>
      <c r="O44" s="29"/>
      <c r="P44" s="29"/>
      <c r="Q44" s="29"/>
      <c r="R44" s="29"/>
      <c r="S44" s="29"/>
      <c r="T44" s="29"/>
      <c r="U44" s="29"/>
    </row>
    <row r="45" spans="2:22" x14ac:dyDescent="0.25">
      <c r="B45" s="39" t="s">
        <v>234</v>
      </c>
      <c r="C45" s="39" t="s">
        <v>220</v>
      </c>
      <c r="D45" s="29"/>
      <c r="E45" s="29"/>
      <c r="F45" s="29"/>
      <c r="G45" s="29"/>
      <c r="H45" s="29"/>
      <c r="I45" s="29"/>
      <c r="J45" s="29"/>
      <c r="K45" s="29"/>
      <c r="L45" s="29"/>
      <c r="M45" s="29"/>
      <c r="N45" s="29"/>
      <c r="O45" s="29"/>
      <c r="P45" s="29"/>
      <c r="Q45" s="29"/>
      <c r="R45" s="29"/>
      <c r="S45" s="29"/>
      <c r="T45" s="29"/>
      <c r="U45" s="29"/>
    </row>
    <row r="47" spans="2:22" x14ac:dyDescent="0.25">
      <c r="B47" s="39"/>
      <c r="C47" s="39"/>
      <c r="D47" s="39">
        <v>2023</v>
      </c>
      <c r="E47" s="39">
        <v>2024</v>
      </c>
      <c r="F47" s="39">
        <v>2025</v>
      </c>
      <c r="G47" s="39">
        <v>2026</v>
      </c>
      <c r="H47" s="39">
        <v>2027</v>
      </c>
      <c r="I47" s="39">
        <v>2028</v>
      </c>
      <c r="J47" s="39">
        <v>2029</v>
      </c>
      <c r="K47" s="39">
        <v>2030</v>
      </c>
      <c r="L47" s="39">
        <v>2031</v>
      </c>
      <c r="M47" s="39">
        <v>2032</v>
      </c>
      <c r="N47" s="39">
        <v>2033</v>
      </c>
      <c r="O47" s="39">
        <v>2034</v>
      </c>
      <c r="P47" s="39">
        <v>2035</v>
      </c>
      <c r="Q47" s="39">
        <v>2036</v>
      </c>
      <c r="R47" s="39">
        <v>2037</v>
      </c>
      <c r="S47" s="39">
        <v>2038</v>
      </c>
      <c r="T47" s="39">
        <v>2039</v>
      </c>
      <c r="U47" s="39">
        <v>2040</v>
      </c>
    </row>
    <row r="48" spans="2:22" x14ac:dyDescent="0.25">
      <c r="B48" s="39" t="s">
        <v>235</v>
      </c>
      <c r="C48" s="39" t="s">
        <v>220</v>
      </c>
      <c r="D48" s="29"/>
      <c r="E48" s="29"/>
      <c r="F48" s="29"/>
      <c r="G48" s="29"/>
      <c r="H48" s="29"/>
      <c r="I48" s="29"/>
      <c r="J48" s="29"/>
      <c r="K48" s="29"/>
      <c r="L48" s="29"/>
      <c r="M48" s="29"/>
      <c r="N48" s="29"/>
      <c r="O48" s="29"/>
      <c r="P48" s="29"/>
      <c r="Q48" s="29"/>
      <c r="R48" s="29"/>
      <c r="S48" s="29"/>
      <c r="T48" s="29"/>
      <c r="U48" s="29"/>
    </row>
    <row r="49" spans="2:21" x14ac:dyDescent="0.25">
      <c r="B49" s="39" t="s">
        <v>236</v>
      </c>
      <c r="C49" s="39" t="s">
        <v>220</v>
      </c>
      <c r="D49" s="29"/>
      <c r="E49" s="29"/>
      <c r="F49" s="29"/>
      <c r="G49" s="29"/>
      <c r="H49" s="29"/>
      <c r="I49" s="29"/>
      <c r="J49" s="29"/>
      <c r="K49" s="29"/>
      <c r="L49" s="29"/>
      <c r="M49" s="29"/>
      <c r="N49" s="29"/>
      <c r="O49" s="29"/>
      <c r="P49" s="29"/>
      <c r="Q49" s="29"/>
      <c r="R49" s="29"/>
      <c r="S49" s="29"/>
      <c r="T49" s="29"/>
      <c r="U49" s="29"/>
    </row>
    <row r="50" spans="2:21" x14ac:dyDescent="0.25">
      <c r="B50" s="39" t="s">
        <v>237</v>
      </c>
      <c r="C50" s="39" t="s">
        <v>220</v>
      </c>
      <c r="D50" s="29"/>
      <c r="E50" s="29"/>
      <c r="F50" s="29"/>
      <c r="G50" s="29"/>
      <c r="H50" s="29"/>
      <c r="I50" s="29"/>
      <c r="J50" s="29"/>
      <c r="K50" s="29"/>
      <c r="L50" s="29"/>
      <c r="M50" s="29"/>
      <c r="N50" s="29"/>
      <c r="O50" s="29"/>
      <c r="P50" s="29"/>
      <c r="Q50" s="29"/>
      <c r="R50" s="29"/>
      <c r="S50" s="29"/>
      <c r="T50" s="29"/>
      <c r="U50" s="29"/>
    </row>
    <row r="51" spans="2:21" x14ac:dyDescent="0.25">
      <c r="B51" s="39" t="s">
        <v>238</v>
      </c>
      <c r="C51" s="39" t="s">
        <v>220</v>
      </c>
      <c r="D51" s="29"/>
      <c r="E51" s="29"/>
      <c r="F51" s="29"/>
      <c r="G51" s="29"/>
      <c r="H51" s="29"/>
      <c r="I51" s="29"/>
      <c r="J51" s="29"/>
      <c r="K51" s="29"/>
      <c r="L51" s="29"/>
      <c r="M51" s="29"/>
      <c r="N51" s="29"/>
      <c r="O51" s="29"/>
      <c r="P51" s="29"/>
      <c r="Q51" s="29"/>
      <c r="R51" s="29"/>
      <c r="S51" s="29"/>
      <c r="T51" s="29"/>
      <c r="U51" s="29"/>
    </row>
    <row r="52" spans="2:21" x14ac:dyDescent="0.25">
      <c r="B52" s="39" t="s">
        <v>239</v>
      </c>
      <c r="C52" s="39" t="s">
        <v>220</v>
      </c>
      <c r="D52" s="29"/>
      <c r="E52" s="29"/>
      <c r="F52" s="29"/>
      <c r="G52" s="29"/>
      <c r="H52" s="29"/>
      <c r="I52" s="29"/>
      <c r="J52" s="29"/>
      <c r="K52" s="29"/>
      <c r="L52" s="29"/>
      <c r="M52" s="29"/>
      <c r="N52" s="29"/>
      <c r="O52" s="29"/>
      <c r="P52" s="29"/>
      <c r="Q52" s="29"/>
      <c r="R52" s="29"/>
      <c r="S52" s="29"/>
      <c r="T52" s="29"/>
      <c r="U52" s="29"/>
    </row>
    <row r="53" spans="2:21" x14ac:dyDescent="0.25">
      <c r="B53" s="40"/>
      <c r="C53" s="40"/>
      <c r="D53" s="41"/>
      <c r="E53" s="41"/>
      <c r="F53" s="41"/>
      <c r="G53" s="41"/>
      <c r="H53" s="41"/>
      <c r="I53" s="41"/>
      <c r="J53" s="41"/>
      <c r="K53" s="41"/>
      <c r="L53" s="41"/>
      <c r="M53" s="41"/>
      <c r="N53" s="41"/>
      <c r="O53" s="41"/>
      <c r="P53" s="41"/>
      <c r="Q53" s="41"/>
      <c r="R53" s="41"/>
      <c r="S53" s="41"/>
      <c r="T53" s="41"/>
      <c r="U53" s="41"/>
    </row>
    <row r="54" spans="2:21" x14ac:dyDescent="0.25">
      <c r="B54" s="39"/>
      <c r="C54" s="39"/>
      <c r="D54" s="39">
        <v>2023</v>
      </c>
      <c r="E54" s="39">
        <v>2024</v>
      </c>
      <c r="F54" s="39">
        <v>2025</v>
      </c>
      <c r="G54" s="39">
        <v>2026</v>
      </c>
      <c r="H54" s="39">
        <v>2027</v>
      </c>
      <c r="I54" s="39">
        <v>2028</v>
      </c>
      <c r="J54" s="39">
        <v>2029</v>
      </c>
      <c r="K54" s="39">
        <v>2030</v>
      </c>
      <c r="L54" s="39">
        <v>2031</v>
      </c>
      <c r="M54" s="39">
        <v>2032</v>
      </c>
      <c r="N54" s="39">
        <v>2033</v>
      </c>
      <c r="O54" s="39">
        <v>2034</v>
      </c>
      <c r="P54" s="39">
        <v>2035</v>
      </c>
      <c r="Q54" s="39">
        <v>2036</v>
      </c>
      <c r="R54" s="39">
        <v>2037</v>
      </c>
      <c r="S54" s="39">
        <v>2038</v>
      </c>
      <c r="T54" s="39">
        <v>2039</v>
      </c>
      <c r="U54" s="39">
        <v>2040</v>
      </c>
    </row>
    <row r="55" spans="2:21" x14ac:dyDescent="0.25">
      <c r="B55" s="39" t="s">
        <v>240</v>
      </c>
      <c r="C55" s="39" t="s">
        <v>220</v>
      </c>
      <c r="D55" s="29"/>
      <c r="E55" s="29"/>
      <c r="F55" s="29"/>
      <c r="G55" s="29"/>
      <c r="H55" s="29"/>
      <c r="I55" s="29"/>
      <c r="J55" s="29"/>
      <c r="K55" s="29"/>
      <c r="L55" s="29"/>
      <c r="M55" s="29"/>
      <c r="N55" s="29"/>
      <c r="O55" s="29"/>
      <c r="P55" s="29"/>
      <c r="Q55" s="29"/>
      <c r="R55" s="29"/>
      <c r="S55" s="29"/>
      <c r="T55" s="29"/>
      <c r="U55" s="29"/>
    </row>
    <row r="56" spans="2:21" x14ac:dyDescent="0.25">
      <c r="B56" s="39" t="s">
        <v>241</v>
      </c>
      <c r="C56" s="39" t="s">
        <v>220</v>
      </c>
      <c r="D56" s="29"/>
      <c r="E56" s="29"/>
      <c r="F56" s="29"/>
      <c r="G56" s="29"/>
      <c r="H56" s="29"/>
      <c r="I56" s="29"/>
      <c r="J56" s="29"/>
      <c r="K56" s="29"/>
      <c r="L56" s="29"/>
      <c r="M56" s="29"/>
      <c r="N56" s="29"/>
      <c r="O56" s="29"/>
      <c r="P56" s="29"/>
      <c r="Q56" s="29"/>
      <c r="R56" s="29"/>
      <c r="S56" s="29"/>
      <c r="T56" s="29"/>
      <c r="U56" s="29"/>
    </row>
    <row r="58" spans="2:21" x14ac:dyDescent="0.25">
      <c r="B58" s="91" t="s">
        <v>242</v>
      </c>
    </row>
    <row r="59" spans="2:21" x14ac:dyDescent="0.25">
      <c r="B59" s="39"/>
      <c r="C59" s="39">
        <v>2023</v>
      </c>
      <c r="D59" s="39">
        <v>2024</v>
      </c>
      <c r="E59" s="39">
        <v>2025</v>
      </c>
      <c r="F59" s="39">
        <v>2026</v>
      </c>
      <c r="G59" s="39">
        <v>2027</v>
      </c>
      <c r="H59" s="39">
        <v>2028</v>
      </c>
      <c r="I59" s="39">
        <v>2029</v>
      </c>
      <c r="J59" s="39">
        <v>2030</v>
      </c>
      <c r="K59" s="39">
        <v>2031</v>
      </c>
      <c r="L59" s="39">
        <v>2032</v>
      </c>
      <c r="M59" s="39">
        <v>2033</v>
      </c>
      <c r="N59" s="39">
        <v>2034</v>
      </c>
      <c r="O59" s="39">
        <v>2035</v>
      </c>
      <c r="P59" s="39">
        <v>2036</v>
      </c>
      <c r="Q59" s="39">
        <v>2037</v>
      </c>
      <c r="R59" s="39">
        <v>2038</v>
      </c>
      <c r="S59" s="39">
        <v>2039</v>
      </c>
      <c r="T59" s="39">
        <v>2040</v>
      </c>
    </row>
    <row r="60" spans="2:21" x14ac:dyDescent="0.25">
      <c r="B60" s="39" t="s">
        <v>220</v>
      </c>
      <c r="C60" s="29"/>
      <c r="D60" s="29"/>
      <c r="E60" s="29"/>
      <c r="F60" s="29"/>
      <c r="G60" s="29"/>
      <c r="H60" s="29"/>
      <c r="I60" s="29"/>
      <c r="J60" s="29"/>
      <c r="K60" s="29"/>
      <c r="L60" s="29"/>
      <c r="M60" s="29"/>
      <c r="N60" s="29"/>
      <c r="O60" s="29"/>
      <c r="P60" s="29"/>
      <c r="Q60" s="29"/>
      <c r="R60" s="29"/>
      <c r="S60" s="29"/>
      <c r="T60" s="29"/>
    </row>
  </sheetData>
  <mergeCells count="4">
    <mergeCell ref="C3:M3"/>
    <mergeCell ref="B5:X5"/>
    <mergeCell ref="B1:X1"/>
    <mergeCell ref="B2:X2"/>
  </mergeCells>
  <pageMargins left="0.7" right="0.7" top="0.75" bottom="0.75" header="0.3" footer="0.3"/>
  <pageSetup scale="42" fitToHeight="0" orientation="landscape" r:id="rId1"/>
  <headerFooter>
    <oddFooter xml:space="preserve">&amp;C_x000D_&amp;1#&amp;"Calibri"&amp;10&amp;K000000 Internal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A1:Z49"/>
  <sheetViews>
    <sheetView topLeftCell="A13" zoomScaleNormal="100" workbookViewId="0">
      <selection activeCell="B30" sqref="B30"/>
    </sheetView>
  </sheetViews>
  <sheetFormatPr defaultRowHeight="15.75" x14ac:dyDescent="0.25"/>
  <cols>
    <col min="1" max="1" width="2.5" customWidth="1"/>
    <col min="3" max="3" width="21.25" bestFit="1" customWidth="1"/>
    <col min="4" max="4" width="11.25" bestFit="1" customWidth="1"/>
  </cols>
  <sheetData>
    <row r="1" spans="1:26" s="6" customFormat="1" x14ac:dyDescent="0.25">
      <c r="B1" s="199" t="s">
        <v>243</v>
      </c>
      <c r="C1" s="199"/>
      <c r="D1" s="199"/>
      <c r="E1" s="199"/>
      <c r="F1" s="199"/>
      <c r="G1" s="199"/>
      <c r="H1" s="199"/>
      <c r="I1" s="199"/>
      <c r="J1" s="199"/>
      <c r="K1" s="199"/>
      <c r="L1" s="199"/>
      <c r="M1" s="199"/>
      <c r="N1" s="199"/>
      <c r="O1" s="199"/>
      <c r="P1" s="199"/>
      <c r="Q1" s="199"/>
      <c r="R1" s="199"/>
      <c r="S1" s="199"/>
      <c r="T1" s="199"/>
      <c r="U1" s="36"/>
      <c r="V1" s="36"/>
      <c r="W1" s="36"/>
      <c r="X1" s="36"/>
      <c r="Y1" s="36"/>
      <c r="Z1" s="36"/>
    </row>
    <row r="2" spans="1:26" s="7" customFormat="1" ht="15.75" customHeight="1" x14ac:dyDescent="0.2">
      <c r="C2" s="218" t="str">
        <f>'Admin Info'!B6</f>
        <v>Pacific Gas and Electric Company</v>
      </c>
      <c r="D2" s="218"/>
      <c r="E2" s="218"/>
      <c r="F2" s="218"/>
      <c r="G2" s="218"/>
      <c r="H2" s="218"/>
      <c r="I2" s="218"/>
      <c r="J2" s="218"/>
      <c r="K2" s="218"/>
      <c r="L2" s="218"/>
      <c r="M2" s="218"/>
      <c r="N2" s="218"/>
      <c r="O2" s="218"/>
      <c r="P2" s="218"/>
      <c r="Q2" s="218"/>
      <c r="R2" s="218"/>
      <c r="S2" s="218"/>
      <c r="T2" s="23"/>
      <c r="U2" s="23"/>
      <c r="V2" s="23"/>
      <c r="W2" s="23"/>
      <c r="X2" s="23"/>
      <c r="Y2" s="23"/>
    </row>
    <row r="3" spans="1:26" s="7" customFormat="1" ht="12.75" x14ac:dyDescent="0.2">
      <c r="C3" s="218"/>
      <c r="D3" s="218"/>
      <c r="E3" s="218"/>
      <c r="F3" s="218"/>
      <c r="G3" s="218"/>
      <c r="H3" s="218"/>
      <c r="I3" s="218"/>
      <c r="J3" s="218"/>
      <c r="K3" s="218"/>
      <c r="L3" s="218"/>
      <c r="M3" s="218"/>
    </row>
    <row r="4" spans="1:26" s="7" customFormat="1" ht="12.75" x14ac:dyDescent="0.2">
      <c r="C4" s="23"/>
      <c r="D4" s="23"/>
      <c r="E4" s="23"/>
      <c r="F4" s="23"/>
      <c r="G4" s="23"/>
      <c r="H4" s="23"/>
      <c r="I4" s="23"/>
      <c r="J4" s="23"/>
      <c r="K4" s="23"/>
      <c r="L4" s="23"/>
      <c r="M4" s="23"/>
    </row>
    <row r="5" spans="1:26" s="6" customFormat="1" ht="30.75" customHeight="1" x14ac:dyDescent="0.2">
      <c r="B5" s="202" t="s">
        <v>244</v>
      </c>
      <c r="C5" s="202"/>
      <c r="D5" s="202"/>
      <c r="E5" s="202"/>
      <c r="F5" s="202"/>
      <c r="G5" s="202"/>
      <c r="H5" s="202"/>
      <c r="I5" s="202"/>
      <c r="J5" s="202"/>
      <c r="K5" s="202"/>
      <c r="L5" s="202"/>
      <c r="M5" s="202"/>
      <c r="N5" s="202"/>
      <c r="O5" s="202"/>
      <c r="P5" s="202"/>
      <c r="Q5" s="202"/>
      <c r="R5" s="202"/>
      <c r="S5" s="202"/>
      <c r="T5" s="202"/>
      <c r="U5" s="17"/>
      <c r="V5" s="17"/>
      <c r="W5" s="17"/>
      <c r="X5" s="17"/>
      <c r="Y5" s="17"/>
    </row>
    <row r="8" spans="1:26" x14ac:dyDescent="0.25">
      <c r="A8" s="55"/>
    </row>
    <row r="9" spans="1:26" x14ac:dyDescent="0.25">
      <c r="B9" s="238" t="s">
        <v>390</v>
      </c>
      <c r="C9" s="237"/>
      <c r="D9" s="237"/>
      <c r="E9" s="237"/>
      <c r="F9" s="237"/>
      <c r="G9" s="237"/>
      <c r="H9" s="237"/>
      <c r="I9" s="237"/>
      <c r="J9" s="237"/>
      <c r="K9" s="237"/>
      <c r="L9" s="237"/>
      <c r="M9" s="237"/>
      <c r="N9" s="237"/>
      <c r="O9" s="237"/>
      <c r="P9" s="237"/>
      <c r="Q9" s="237"/>
      <c r="R9" s="237"/>
      <c r="S9" s="237"/>
      <c r="T9" s="237"/>
    </row>
    <row r="10" spans="1:26" ht="45.75" x14ac:dyDescent="0.25">
      <c r="B10" s="10" t="s">
        <v>65</v>
      </c>
      <c r="C10" s="10" t="s">
        <v>66</v>
      </c>
      <c r="D10" s="10" t="s">
        <v>67</v>
      </c>
      <c r="E10" s="10" t="s">
        <v>68</v>
      </c>
      <c r="F10" s="10" t="s">
        <v>69</v>
      </c>
      <c r="G10" s="10" t="s">
        <v>70</v>
      </c>
      <c r="H10" s="10" t="s">
        <v>71</v>
      </c>
      <c r="I10" s="10" t="s">
        <v>72</v>
      </c>
      <c r="J10" s="10" t="s">
        <v>73</v>
      </c>
      <c r="K10" s="10" t="s">
        <v>74</v>
      </c>
      <c r="L10" s="10" t="s">
        <v>75</v>
      </c>
      <c r="M10" s="10" t="s">
        <v>76</v>
      </c>
      <c r="N10" s="10" t="s">
        <v>77</v>
      </c>
      <c r="O10" s="10" t="s">
        <v>78</v>
      </c>
      <c r="P10" s="10" t="s">
        <v>89</v>
      </c>
      <c r="Q10" s="10" t="s">
        <v>80</v>
      </c>
      <c r="R10" s="10" t="s">
        <v>81</v>
      </c>
      <c r="S10" s="10" t="s">
        <v>82</v>
      </c>
      <c r="T10" s="10" t="s">
        <v>83</v>
      </c>
    </row>
    <row r="11" spans="1:26" x14ac:dyDescent="0.25">
      <c r="B11" s="18">
        <v>2023</v>
      </c>
      <c r="C11" s="16"/>
      <c r="D11" s="16"/>
      <c r="E11" s="16"/>
      <c r="F11" s="16"/>
      <c r="G11" s="16"/>
      <c r="H11" s="16"/>
      <c r="I11" s="16"/>
      <c r="J11" s="16"/>
      <c r="K11" s="16"/>
      <c r="L11" s="16"/>
      <c r="M11" s="16"/>
      <c r="N11" s="16"/>
      <c r="O11" s="16"/>
      <c r="P11" s="16"/>
      <c r="Q11" s="16"/>
      <c r="R11" s="16"/>
      <c r="S11" s="16"/>
      <c r="T11" s="16"/>
    </row>
    <row r="12" spans="1:26" x14ac:dyDescent="0.25">
      <c r="B12" s="18">
        <v>2024</v>
      </c>
      <c r="C12" s="16"/>
      <c r="D12" s="16"/>
      <c r="E12" s="16"/>
      <c r="F12" s="16"/>
      <c r="G12" s="16"/>
      <c r="H12" s="16"/>
      <c r="I12" s="16"/>
      <c r="J12" s="16"/>
      <c r="K12" s="16"/>
      <c r="L12" s="16"/>
      <c r="M12" s="16"/>
      <c r="N12" s="16"/>
      <c r="O12" s="16"/>
      <c r="P12" s="16"/>
      <c r="Q12" s="16"/>
      <c r="R12" s="16"/>
      <c r="S12" s="16"/>
      <c r="T12" s="16"/>
    </row>
    <row r="13" spans="1:26" x14ac:dyDescent="0.25">
      <c r="B13" s="18">
        <v>2025</v>
      </c>
      <c r="C13" s="16"/>
      <c r="D13" s="16"/>
      <c r="E13" s="16"/>
      <c r="F13" s="16"/>
      <c r="G13" s="16"/>
      <c r="H13" s="16"/>
      <c r="I13" s="16"/>
      <c r="J13" s="16"/>
      <c r="K13" s="16"/>
      <c r="L13" s="16"/>
      <c r="M13" s="16"/>
      <c r="N13" s="16"/>
      <c r="O13" s="16"/>
      <c r="P13" s="16"/>
      <c r="Q13" s="16"/>
      <c r="R13" s="16"/>
      <c r="S13" s="16"/>
      <c r="T13" s="16"/>
    </row>
    <row r="14" spans="1:26" x14ac:dyDescent="0.25">
      <c r="B14" s="18">
        <v>2026</v>
      </c>
      <c r="C14" s="16"/>
      <c r="D14" s="16"/>
      <c r="E14" s="16"/>
      <c r="F14" s="16"/>
      <c r="G14" s="16"/>
      <c r="H14" s="16"/>
      <c r="I14" s="16"/>
      <c r="J14" s="16"/>
      <c r="K14" s="16"/>
      <c r="L14" s="16"/>
      <c r="M14" s="16"/>
      <c r="N14" s="16"/>
      <c r="O14" s="16"/>
      <c r="P14" s="16"/>
      <c r="Q14" s="16"/>
      <c r="R14" s="16"/>
      <c r="S14" s="16"/>
      <c r="T14" s="16"/>
    </row>
    <row r="15" spans="1:26" x14ac:dyDescent="0.25">
      <c r="B15" s="18">
        <v>2027</v>
      </c>
      <c r="C15" s="16"/>
      <c r="D15" s="16"/>
      <c r="E15" s="16"/>
      <c r="F15" s="16"/>
      <c r="G15" s="16"/>
      <c r="H15" s="16"/>
      <c r="I15" s="16"/>
      <c r="J15" s="16"/>
      <c r="K15" s="16"/>
      <c r="L15" s="16"/>
      <c r="M15" s="16"/>
      <c r="N15" s="16"/>
      <c r="O15" s="16"/>
      <c r="P15" s="16"/>
      <c r="Q15" s="16"/>
      <c r="R15" s="16"/>
      <c r="S15" s="16"/>
      <c r="T15" s="16"/>
    </row>
    <row r="16" spans="1:26" x14ac:dyDescent="0.25">
      <c r="B16" s="18">
        <v>2028</v>
      </c>
      <c r="C16" s="16"/>
      <c r="D16" s="16"/>
      <c r="E16" s="16"/>
      <c r="F16" s="16"/>
      <c r="G16" s="16"/>
      <c r="H16" s="16"/>
      <c r="I16" s="16"/>
      <c r="J16" s="16"/>
      <c r="K16" s="16"/>
      <c r="L16" s="16"/>
      <c r="M16" s="16"/>
      <c r="N16" s="16"/>
      <c r="O16" s="16"/>
      <c r="P16" s="16"/>
      <c r="Q16" s="16"/>
      <c r="R16" s="16"/>
      <c r="S16" s="16"/>
      <c r="T16" s="16"/>
    </row>
    <row r="17" spans="2:20" x14ac:dyDescent="0.25">
      <c r="B17" s="18">
        <v>2029</v>
      </c>
      <c r="C17" s="16"/>
      <c r="D17" s="16"/>
      <c r="E17" s="16"/>
      <c r="F17" s="16"/>
      <c r="G17" s="16"/>
      <c r="H17" s="16"/>
      <c r="I17" s="16"/>
      <c r="J17" s="16"/>
      <c r="K17" s="16"/>
      <c r="L17" s="16"/>
      <c r="M17" s="16"/>
      <c r="N17" s="16"/>
      <c r="O17" s="16"/>
      <c r="P17" s="16"/>
      <c r="Q17" s="16"/>
      <c r="R17" s="16"/>
      <c r="S17" s="16"/>
      <c r="T17" s="16"/>
    </row>
    <row r="18" spans="2:20" x14ac:dyDescent="0.25">
      <c r="B18" s="18">
        <v>2030</v>
      </c>
      <c r="C18" s="16"/>
      <c r="D18" s="16"/>
      <c r="E18" s="16"/>
      <c r="F18" s="16"/>
      <c r="G18" s="16"/>
      <c r="H18" s="16"/>
      <c r="I18" s="16"/>
      <c r="J18" s="16"/>
      <c r="K18" s="16"/>
      <c r="L18" s="16"/>
      <c r="M18" s="16"/>
      <c r="N18" s="16"/>
      <c r="O18" s="16"/>
      <c r="P18" s="16"/>
      <c r="Q18" s="16"/>
      <c r="R18" s="16"/>
      <c r="S18" s="16"/>
      <c r="T18" s="16"/>
    </row>
    <row r="19" spans="2:20" x14ac:dyDescent="0.25">
      <c r="B19" s="18">
        <v>2031</v>
      </c>
      <c r="C19" s="16"/>
      <c r="D19" s="16"/>
      <c r="E19" s="16"/>
      <c r="F19" s="16"/>
      <c r="G19" s="16"/>
      <c r="H19" s="16"/>
      <c r="I19" s="16"/>
      <c r="J19" s="16"/>
      <c r="K19" s="16"/>
      <c r="L19" s="16"/>
      <c r="M19" s="16"/>
      <c r="N19" s="16"/>
      <c r="O19" s="16"/>
      <c r="P19" s="16"/>
      <c r="Q19" s="16"/>
      <c r="R19" s="16"/>
      <c r="S19" s="16"/>
      <c r="T19" s="16"/>
    </row>
    <row r="20" spans="2:20" x14ac:dyDescent="0.25">
      <c r="B20" s="18">
        <v>2032</v>
      </c>
      <c r="C20" s="16"/>
      <c r="D20" s="16"/>
      <c r="E20" s="16"/>
      <c r="F20" s="16"/>
      <c r="G20" s="16"/>
      <c r="H20" s="16"/>
      <c r="I20" s="16"/>
      <c r="J20" s="16"/>
      <c r="K20" s="16"/>
      <c r="L20" s="16"/>
      <c r="M20" s="16"/>
      <c r="N20" s="16"/>
      <c r="O20" s="16"/>
      <c r="P20" s="16"/>
      <c r="Q20" s="16"/>
      <c r="R20" s="16"/>
      <c r="S20" s="16"/>
      <c r="T20" s="16"/>
    </row>
    <row r="21" spans="2:20" x14ac:dyDescent="0.25">
      <c r="B21" s="18">
        <v>2033</v>
      </c>
      <c r="C21" s="16"/>
      <c r="D21" s="16"/>
      <c r="E21" s="16"/>
      <c r="F21" s="16"/>
      <c r="G21" s="16"/>
      <c r="H21" s="16"/>
      <c r="I21" s="16"/>
      <c r="J21" s="16"/>
      <c r="K21" s="16"/>
      <c r="L21" s="16"/>
      <c r="M21" s="16"/>
      <c r="N21" s="16"/>
      <c r="O21" s="16"/>
      <c r="P21" s="16"/>
      <c r="Q21" s="16"/>
      <c r="R21" s="16"/>
      <c r="S21" s="16"/>
      <c r="T21" s="16"/>
    </row>
    <row r="22" spans="2:20" x14ac:dyDescent="0.25">
      <c r="B22" s="18">
        <v>2034</v>
      </c>
      <c r="C22" s="16"/>
      <c r="D22" s="16"/>
      <c r="E22" s="16"/>
      <c r="F22" s="16"/>
      <c r="G22" s="16"/>
      <c r="H22" s="16"/>
      <c r="I22" s="16"/>
      <c r="J22" s="16"/>
      <c r="K22" s="16"/>
      <c r="L22" s="16"/>
      <c r="M22" s="16"/>
      <c r="N22" s="16"/>
      <c r="O22" s="16"/>
      <c r="P22" s="16"/>
      <c r="Q22" s="16"/>
      <c r="R22" s="16"/>
      <c r="S22" s="16"/>
      <c r="T22" s="16"/>
    </row>
    <row r="23" spans="2:20" x14ac:dyDescent="0.25">
      <c r="B23" s="18">
        <v>2035</v>
      </c>
      <c r="C23" s="16"/>
      <c r="D23" s="16"/>
      <c r="E23" s="16"/>
      <c r="F23" s="16"/>
      <c r="G23" s="16"/>
      <c r="H23" s="16"/>
      <c r="I23" s="16"/>
      <c r="J23" s="16"/>
      <c r="K23" s="16"/>
      <c r="L23" s="16"/>
      <c r="M23" s="16"/>
      <c r="N23" s="16"/>
      <c r="O23" s="16"/>
      <c r="P23" s="16"/>
      <c r="Q23" s="16"/>
      <c r="R23" s="16"/>
      <c r="S23" s="16"/>
      <c r="T23" s="16"/>
    </row>
    <row r="24" spans="2:20" x14ac:dyDescent="0.25">
      <c r="B24" s="18">
        <v>2036</v>
      </c>
      <c r="C24" s="16"/>
      <c r="D24" s="16"/>
      <c r="E24" s="16"/>
      <c r="F24" s="16"/>
      <c r="G24" s="16"/>
      <c r="H24" s="16"/>
      <c r="I24" s="16"/>
      <c r="J24" s="16"/>
      <c r="K24" s="16"/>
      <c r="L24" s="16"/>
      <c r="M24" s="16"/>
      <c r="N24" s="16"/>
      <c r="O24" s="16"/>
      <c r="P24" s="16"/>
      <c r="Q24" s="16"/>
      <c r="R24" s="16"/>
      <c r="S24" s="16"/>
      <c r="T24" s="16"/>
    </row>
    <row r="25" spans="2:20" x14ac:dyDescent="0.25">
      <c r="B25" s="18">
        <v>2037</v>
      </c>
      <c r="C25" s="16"/>
      <c r="D25" s="16"/>
      <c r="E25" s="16"/>
      <c r="F25" s="16"/>
      <c r="G25" s="16"/>
      <c r="H25" s="16"/>
      <c r="I25" s="16"/>
      <c r="J25" s="16"/>
      <c r="K25" s="16"/>
      <c r="L25" s="16"/>
      <c r="M25" s="16"/>
      <c r="N25" s="16"/>
      <c r="O25" s="16"/>
      <c r="P25" s="16"/>
      <c r="Q25" s="16"/>
      <c r="R25" s="16"/>
      <c r="S25" s="16"/>
      <c r="T25" s="16"/>
    </row>
    <row r="26" spans="2:20" x14ac:dyDescent="0.25">
      <c r="B26" s="18">
        <v>2038</v>
      </c>
      <c r="C26" s="16"/>
      <c r="D26" s="16"/>
      <c r="E26" s="16"/>
      <c r="F26" s="16"/>
      <c r="G26" s="16"/>
      <c r="H26" s="16"/>
      <c r="I26" s="16"/>
      <c r="J26" s="16"/>
      <c r="K26" s="16"/>
      <c r="L26" s="16"/>
      <c r="M26" s="16"/>
      <c r="N26" s="16"/>
      <c r="O26" s="16"/>
      <c r="P26" s="16"/>
      <c r="Q26" s="16"/>
      <c r="R26" s="16"/>
      <c r="S26" s="16"/>
      <c r="T26" s="16"/>
    </row>
    <row r="27" spans="2:20" x14ac:dyDescent="0.25">
      <c r="B27" s="18">
        <v>2039</v>
      </c>
      <c r="C27" s="16"/>
      <c r="D27" s="16"/>
      <c r="E27" s="16"/>
      <c r="F27" s="16"/>
      <c r="G27" s="16"/>
      <c r="H27" s="16"/>
      <c r="I27" s="16"/>
      <c r="J27" s="16"/>
      <c r="K27" s="16"/>
      <c r="L27" s="16"/>
      <c r="M27" s="16"/>
      <c r="N27" s="16"/>
      <c r="O27" s="16"/>
      <c r="P27" s="16"/>
      <c r="Q27" s="16"/>
      <c r="R27" s="16"/>
      <c r="S27" s="16"/>
      <c r="T27" s="16"/>
    </row>
    <row r="28" spans="2:20" x14ac:dyDescent="0.25">
      <c r="B28" s="18">
        <v>2040</v>
      </c>
      <c r="C28" s="16"/>
      <c r="D28" s="16"/>
      <c r="E28" s="16"/>
      <c r="F28" s="16"/>
      <c r="G28" s="16"/>
      <c r="H28" s="16"/>
      <c r="I28" s="16"/>
      <c r="J28" s="16"/>
      <c r="K28" s="16"/>
      <c r="L28" s="16"/>
      <c r="M28" s="16"/>
      <c r="N28" s="16"/>
      <c r="O28" s="16"/>
      <c r="P28" s="16"/>
      <c r="Q28" s="16"/>
      <c r="R28" s="16"/>
      <c r="S28" s="16"/>
      <c r="T28" s="16"/>
    </row>
    <row r="30" spans="2:20" x14ac:dyDescent="0.25">
      <c r="B30" s="237" t="s">
        <v>391</v>
      </c>
      <c r="C30" s="237"/>
      <c r="D30" s="237"/>
      <c r="E30" s="237"/>
      <c r="F30" s="237"/>
      <c r="G30" s="237"/>
      <c r="H30" s="237"/>
      <c r="I30" s="237"/>
      <c r="J30" s="237"/>
      <c r="K30" s="79"/>
      <c r="L30" s="79"/>
      <c r="M30" s="79"/>
      <c r="N30" s="79"/>
      <c r="O30" s="79"/>
      <c r="P30" s="79"/>
      <c r="Q30" s="79"/>
      <c r="R30" s="79"/>
      <c r="S30" s="79"/>
      <c r="T30" s="79"/>
    </row>
    <row r="31" spans="2:20" ht="23.25" x14ac:dyDescent="0.25">
      <c r="B31" s="59"/>
      <c r="C31" s="59"/>
      <c r="D31" s="59"/>
      <c r="E31" s="59" t="s">
        <v>245</v>
      </c>
      <c r="F31" s="59" t="s">
        <v>246</v>
      </c>
      <c r="G31" s="59" t="s">
        <v>247</v>
      </c>
      <c r="H31" s="59" t="s">
        <v>248</v>
      </c>
      <c r="I31" s="59" t="s">
        <v>249</v>
      </c>
      <c r="J31" s="59" t="s">
        <v>117</v>
      </c>
      <c r="L31" s="15"/>
    </row>
    <row r="32" spans="2:20" x14ac:dyDescent="0.25">
      <c r="B32" s="78" t="s">
        <v>83</v>
      </c>
      <c r="C32" s="75" t="s">
        <v>250</v>
      </c>
      <c r="D32" s="75">
        <v>2023</v>
      </c>
      <c r="E32" s="71"/>
      <c r="F32" s="71"/>
      <c r="G32" s="71"/>
      <c r="H32" s="71"/>
      <c r="I32" s="71"/>
      <c r="J32" s="71"/>
    </row>
    <row r="33" spans="2:10" x14ac:dyDescent="0.25">
      <c r="B33" s="78" t="s">
        <v>83</v>
      </c>
      <c r="C33" s="75" t="s">
        <v>250</v>
      </c>
      <c r="D33" s="75">
        <v>2024</v>
      </c>
      <c r="E33" s="71"/>
      <c r="F33" s="71"/>
      <c r="G33" s="71"/>
      <c r="H33" s="71"/>
      <c r="I33" s="71"/>
      <c r="J33" s="71"/>
    </row>
    <row r="34" spans="2:10" x14ac:dyDescent="0.25">
      <c r="B34" s="78" t="s">
        <v>83</v>
      </c>
      <c r="C34" s="75" t="s">
        <v>251</v>
      </c>
      <c r="D34" s="75">
        <v>2025</v>
      </c>
      <c r="E34" s="71"/>
      <c r="F34" s="71"/>
      <c r="G34" s="71"/>
      <c r="H34" s="71"/>
      <c r="I34" s="71"/>
      <c r="J34" s="71"/>
    </row>
    <row r="35" spans="2:10" x14ac:dyDescent="0.25">
      <c r="B35" s="78" t="s">
        <v>83</v>
      </c>
      <c r="C35" s="75" t="s">
        <v>251</v>
      </c>
      <c r="D35" s="75">
        <v>2026</v>
      </c>
      <c r="E35" s="71"/>
      <c r="F35" s="71"/>
      <c r="G35" s="71"/>
      <c r="H35" s="71"/>
      <c r="I35" s="71"/>
      <c r="J35" s="71"/>
    </row>
    <row r="36" spans="2:10" x14ac:dyDescent="0.25">
      <c r="B36" s="78" t="s">
        <v>83</v>
      </c>
      <c r="C36" s="75" t="s">
        <v>251</v>
      </c>
      <c r="D36" s="75">
        <v>2027</v>
      </c>
      <c r="E36" s="71"/>
      <c r="F36" s="71"/>
      <c r="G36" s="71"/>
      <c r="H36" s="71"/>
      <c r="I36" s="71"/>
      <c r="J36" s="71"/>
    </row>
    <row r="37" spans="2:10" x14ac:dyDescent="0.25">
      <c r="B37" s="77" t="s">
        <v>83</v>
      </c>
      <c r="C37" s="75" t="s">
        <v>251</v>
      </c>
      <c r="D37" s="75">
        <v>2028</v>
      </c>
      <c r="E37" s="71"/>
      <c r="F37" s="71"/>
      <c r="G37" s="71"/>
      <c r="H37" s="71"/>
      <c r="I37" s="71"/>
      <c r="J37" s="71"/>
    </row>
    <row r="38" spans="2:10" x14ac:dyDescent="0.25">
      <c r="B38" s="78" t="s">
        <v>83</v>
      </c>
      <c r="C38" s="75" t="s">
        <v>251</v>
      </c>
      <c r="D38" s="75">
        <v>2029</v>
      </c>
      <c r="E38" s="94"/>
      <c r="F38" s="94"/>
      <c r="G38" s="94"/>
      <c r="H38" s="94"/>
      <c r="I38" s="94"/>
      <c r="J38" s="94"/>
    </row>
    <row r="39" spans="2:10" x14ac:dyDescent="0.25">
      <c r="B39" s="78" t="s">
        <v>83</v>
      </c>
      <c r="C39" s="75" t="s">
        <v>251</v>
      </c>
      <c r="D39" s="75">
        <v>2030</v>
      </c>
      <c r="E39" s="94"/>
      <c r="F39" s="94"/>
      <c r="G39" s="94"/>
      <c r="H39" s="94"/>
      <c r="I39" s="94"/>
      <c r="J39" s="94"/>
    </row>
    <row r="40" spans="2:10" x14ac:dyDescent="0.25">
      <c r="B40" s="78" t="s">
        <v>83</v>
      </c>
      <c r="C40" s="75" t="s">
        <v>251</v>
      </c>
      <c r="D40" s="75">
        <v>2031</v>
      </c>
      <c r="E40" s="94"/>
      <c r="F40" s="94"/>
      <c r="G40" s="94"/>
      <c r="H40" s="94"/>
      <c r="I40" s="94"/>
      <c r="J40" s="94"/>
    </row>
    <row r="41" spans="2:10" x14ac:dyDescent="0.25">
      <c r="B41" s="78" t="s">
        <v>83</v>
      </c>
      <c r="C41" s="75" t="s">
        <v>251</v>
      </c>
      <c r="D41" s="75">
        <v>2032</v>
      </c>
      <c r="E41" s="94"/>
      <c r="F41" s="94"/>
      <c r="G41" s="94"/>
      <c r="H41" s="94"/>
      <c r="I41" s="94"/>
      <c r="J41" s="94"/>
    </row>
    <row r="42" spans="2:10" x14ac:dyDescent="0.25">
      <c r="B42" s="78" t="s">
        <v>83</v>
      </c>
      <c r="C42" s="75" t="s">
        <v>251</v>
      </c>
      <c r="D42" s="75">
        <v>2033</v>
      </c>
      <c r="E42" s="94"/>
      <c r="F42" s="94"/>
      <c r="G42" s="94"/>
      <c r="H42" s="94"/>
      <c r="I42" s="94"/>
      <c r="J42" s="94"/>
    </row>
    <row r="43" spans="2:10" x14ac:dyDescent="0.25">
      <c r="B43" s="78" t="s">
        <v>83</v>
      </c>
      <c r="C43" s="75" t="s">
        <v>251</v>
      </c>
      <c r="D43" s="75">
        <v>2034</v>
      </c>
      <c r="E43" s="94"/>
      <c r="F43" s="94"/>
      <c r="G43" s="94"/>
      <c r="H43" s="94"/>
      <c r="I43" s="94"/>
      <c r="J43" s="94"/>
    </row>
    <row r="44" spans="2:10" x14ac:dyDescent="0.25">
      <c r="B44" s="78" t="s">
        <v>83</v>
      </c>
      <c r="C44" s="75" t="s">
        <v>251</v>
      </c>
      <c r="D44" s="75">
        <v>2035</v>
      </c>
      <c r="E44" s="94"/>
      <c r="F44" s="94"/>
      <c r="G44" s="94"/>
      <c r="H44" s="94"/>
      <c r="I44" s="94"/>
      <c r="J44" s="94"/>
    </row>
    <row r="45" spans="2:10" x14ac:dyDescent="0.25">
      <c r="B45" s="78" t="s">
        <v>83</v>
      </c>
      <c r="C45" s="75" t="s">
        <v>251</v>
      </c>
      <c r="D45" s="75">
        <v>2036</v>
      </c>
      <c r="E45" s="94"/>
      <c r="F45" s="94"/>
      <c r="G45" s="94"/>
      <c r="H45" s="94"/>
      <c r="I45" s="94"/>
      <c r="J45" s="94"/>
    </row>
    <row r="46" spans="2:10" x14ac:dyDescent="0.25">
      <c r="B46" s="78" t="s">
        <v>83</v>
      </c>
      <c r="C46" s="75" t="s">
        <v>251</v>
      </c>
      <c r="D46" s="75">
        <v>2037</v>
      </c>
      <c r="E46" s="94"/>
      <c r="F46" s="94"/>
      <c r="G46" s="94"/>
      <c r="H46" s="94"/>
      <c r="I46" s="94"/>
      <c r="J46" s="94"/>
    </row>
    <row r="47" spans="2:10" x14ac:dyDescent="0.25">
      <c r="B47" s="78" t="s">
        <v>83</v>
      </c>
      <c r="C47" s="75" t="s">
        <v>251</v>
      </c>
      <c r="D47" s="75">
        <v>2038</v>
      </c>
      <c r="E47" s="94"/>
      <c r="F47" s="94"/>
      <c r="G47" s="94"/>
      <c r="H47" s="94"/>
      <c r="I47" s="94"/>
      <c r="J47" s="94"/>
    </row>
    <row r="48" spans="2:10" x14ac:dyDescent="0.25">
      <c r="B48" s="78" t="s">
        <v>83</v>
      </c>
      <c r="C48" s="75" t="s">
        <v>251</v>
      </c>
      <c r="D48" s="75">
        <v>2039</v>
      </c>
      <c r="E48" s="94"/>
      <c r="F48" s="94"/>
      <c r="G48" s="94"/>
      <c r="H48" s="94"/>
      <c r="I48" s="94"/>
      <c r="J48" s="94"/>
    </row>
    <row r="49" spans="2:10" x14ac:dyDescent="0.25">
      <c r="B49" s="78" t="s">
        <v>83</v>
      </c>
      <c r="C49" s="75" t="s">
        <v>251</v>
      </c>
      <c r="D49" s="75">
        <v>2040</v>
      </c>
      <c r="E49" s="94"/>
      <c r="F49" s="94"/>
      <c r="G49" s="94"/>
      <c r="H49" s="94"/>
      <c r="I49" s="94"/>
      <c r="J49" s="94"/>
    </row>
  </sheetData>
  <mergeCells count="6">
    <mergeCell ref="B1:T1"/>
    <mergeCell ref="C2:S2"/>
    <mergeCell ref="B30:J30"/>
    <mergeCell ref="B9:T9"/>
    <mergeCell ref="B5:T5"/>
    <mergeCell ref="C3:M3"/>
  </mergeCells>
  <pageMargins left="0.7" right="0.7" top="0.75" bottom="0.75" header="0.3" footer="0.3"/>
  <pageSetup scale="61" fitToHeight="0" orientation="landscape" r:id="rId1"/>
  <headerFooter>
    <oddFooter xml:space="preserve">&amp;C_x000D_&amp;1#&amp;"Calibri"&amp;10&amp;K000000 Internal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409"/>
  <sheetViews>
    <sheetView topLeftCell="G8" zoomScale="60" zoomScaleNormal="60" workbookViewId="0">
      <selection activeCell="B30" sqref="B30"/>
    </sheetView>
  </sheetViews>
  <sheetFormatPr defaultRowHeight="15.75" x14ac:dyDescent="0.25"/>
  <cols>
    <col min="1" max="1" width="2.25" customWidth="1"/>
    <col min="2" max="9" width="14.625" customWidth="1"/>
    <col min="10" max="10" width="2.125" customWidth="1"/>
    <col min="11" max="11" width="14.625" customWidth="1"/>
    <col min="12" max="12" width="24" customWidth="1"/>
    <col min="13" max="13" width="19.75" bestFit="1" customWidth="1"/>
    <col min="14" max="19" width="14.625" customWidth="1"/>
  </cols>
  <sheetData>
    <row r="1" spans="2:28" s="6" customFormat="1" x14ac:dyDescent="0.25">
      <c r="B1" s="199" t="s">
        <v>252</v>
      </c>
      <c r="C1" s="199"/>
      <c r="D1" s="199"/>
      <c r="E1" s="199"/>
      <c r="F1" s="199"/>
      <c r="G1" s="199"/>
      <c r="H1" s="199"/>
      <c r="I1" s="199"/>
      <c r="J1" s="199"/>
      <c r="K1" s="199"/>
      <c r="L1" s="199"/>
      <c r="M1" s="199"/>
      <c r="N1" s="199"/>
      <c r="O1" s="199"/>
      <c r="P1" s="199"/>
      <c r="Q1" s="199"/>
      <c r="R1" s="199"/>
      <c r="S1" s="199"/>
      <c r="T1" s="199"/>
      <c r="U1" s="36"/>
      <c r="V1" s="36"/>
      <c r="W1" s="36"/>
      <c r="X1" s="36"/>
      <c r="Y1" s="36"/>
      <c r="Z1" s="36"/>
      <c r="AA1" s="36"/>
      <c r="AB1" s="36"/>
    </row>
    <row r="2" spans="2:28" s="7" customFormat="1" ht="15.75" customHeight="1" x14ac:dyDescent="0.2">
      <c r="B2" s="218" t="str">
        <f>'Admin Info'!B6</f>
        <v>Pacific Gas and Electric Company</v>
      </c>
      <c r="C2" s="218"/>
      <c r="D2" s="218"/>
      <c r="E2" s="218"/>
      <c r="F2" s="218"/>
      <c r="G2" s="218"/>
      <c r="H2" s="218"/>
      <c r="I2" s="218"/>
      <c r="J2" s="218"/>
      <c r="K2" s="218"/>
      <c r="L2" s="218"/>
      <c r="M2" s="218"/>
      <c r="N2" s="218"/>
      <c r="O2" s="218"/>
      <c r="P2" s="218"/>
      <c r="Q2" s="218"/>
      <c r="R2" s="218"/>
      <c r="S2" s="218"/>
      <c r="T2" s="218"/>
      <c r="U2" s="23"/>
      <c r="V2" s="23"/>
      <c r="W2" s="23"/>
      <c r="X2" s="23"/>
      <c r="Y2" s="23"/>
      <c r="Z2" s="23"/>
      <c r="AA2" s="23"/>
    </row>
    <row r="3" spans="2:28" s="7" customFormat="1" ht="12.75" x14ac:dyDescent="0.2">
      <c r="D3" s="218"/>
      <c r="E3" s="218"/>
      <c r="F3" s="218"/>
      <c r="G3" s="218"/>
      <c r="H3" s="218"/>
      <c r="I3" s="218"/>
      <c r="J3" s="218"/>
      <c r="K3" s="218"/>
      <c r="L3" s="218"/>
      <c r="M3" s="218"/>
      <c r="N3" s="218"/>
      <c r="O3" s="218"/>
    </row>
    <row r="4" spans="2:28" s="7" customFormat="1" ht="12.75" x14ac:dyDescent="0.2">
      <c r="D4" s="23"/>
      <c r="E4" s="23"/>
      <c r="F4" s="23"/>
      <c r="G4" s="23"/>
      <c r="H4" s="23"/>
      <c r="I4" s="23"/>
      <c r="J4" s="23"/>
      <c r="K4" s="23"/>
      <c r="L4" s="23"/>
      <c r="M4" s="23"/>
      <c r="N4" s="23"/>
      <c r="O4" s="23"/>
    </row>
    <row r="5" spans="2:28" s="6" customFormat="1" ht="30.75" customHeight="1" x14ac:dyDescent="0.2">
      <c r="B5" s="202" t="s">
        <v>253</v>
      </c>
      <c r="C5" s="202"/>
      <c r="D5" s="202"/>
      <c r="E5" s="202"/>
      <c r="F5" s="202"/>
      <c r="G5" s="202"/>
      <c r="H5" s="202"/>
      <c r="I5" s="202"/>
      <c r="J5" s="202"/>
      <c r="K5" s="202"/>
      <c r="L5" s="202"/>
      <c r="M5" s="202"/>
      <c r="N5" s="202"/>
      <c r="O5" s="202"/>
      <c r="P5" s="202"/>
      <c r="Q5" s="202"/>
      <c r="R5" s="202"/>
      <c r="S5" s="202"/>
      <c r="T5" s="17"/>
      <c r="U5" s="17"/>
      <c r="V5" s="17"/>
      <c r="W5" s="17"/>
      <c r="X5" s="17"/>
      <c r="Y5" s="17"/>
      <c r="Z5" s="17"/>
      <c r="AA5" s="17"/>
    </row>
    <row r="6" spans="2:28" x14ac:dyDescent="0.25">
      <c r="B6" t="s">
        <v>353</v>
      </c>
    </row>
    <row r="7" spans="2:28" x14ac:dyDescent="0.25">
      <c r="K7" s="239" t="s">
        <v>254</v>
      </c>
      <c r="L7" s="239"/>
      <c r="M7" s="239"/>
      <c r="N7" s="239"/>
      <c r="O7" s="239"/>
      <c r="P7" s="239"/>
      <c r="Q7" s="239"/>
      <c r="R7" s="239"/>
      <c r="S7" s="239"/>
    </row>
    <row r="8" spans="2:28" x14ac:dyDescent="0.25">
      <c r="B8" s="14" t="s">
        <v>255</v>
      </c>
      <c r="D8" s="22"/>
      <c r="E8" s="22"/>
      <c r="F8" s="22"/>
      <c r="G8" s="22"/>
      <c r="H8" s="22"/>
      <c r="I8" s="22"/>
      <c r="J8" s="22"/>
      <c r="K8" s="14" t="s">
        <v>256</v>
      </c>
      <c r="N8" s="22"/>
      <c r="O8" s="22"/>
      <c r="P8" s="22"/>
      <c r="Q8" s="22"/>
      <c r="R8" s="22"/>
      <c r="S8" s="22"/>
      <c r="T8" s="22"/>
      <c r="U8" s="22"/>
      <c r="V8" s="22"/>
    </row>
    <row r="9" spans="2:28" ht="23.25" x14ac:dyDescent="0.25">
      <c r="B9" s="10" t="s">
        <v>65</v>
      </c>
      <c r="C9" s="10" t="s">
        <v>200</v>
      </c>
      <c r="D9" s="10" t="s">
        <v>245</v>
      </c>
      <c r="E9" s="10" t="s">
        <v>246</v>
      </c>
      <c r="F9" s="10" t="s">
        <v>247</v>
      </c>
      <c r="G9" s="10" t="s">
        <v>248</v>
      </c>
      <c r="H9" s="10" t="s">
        <v>249</v>
      </c>
      <c r="I9" s="10" t="s">
        <v>117</v>
      </c>
      <c r="J9" s="20"/>
      <c r="K9" s="10" t="s">
        <v>65</v>
      </c>
      <c r="L9" s="10" t="s">
        <v>219</v>
      </c>
      <c r="M9" s="10"/>
      <c r="N9" s="10" t="s">
        <v>245</v>
      </c>
      <c r="O9" s="10" t="s">
        <v>246</v>
      </c>
      <c r="P9" s="10" t="s">
        <v>247</v>
      </c>
      <c r="Q9" s="10" t="s">
        <v>248</v>
      </c>
      <c r="R9" s="10" t="s">
        <v>249</v>
      </c>
      <c r="S9" s="10" t="s">
        <v>117</v>
      </c>
      <c r="T9" s="20"/>
      <c r="U9" s="20"/>
      <c r="V9" s="20"/>
    </row>
    <row r="10" spans="2:28" x14ac:dyDescent="0.25">
      <c r="B10" s="18">
        <v>2022</v>
      </c>
      <c r="C10" s="18" t="s">
        <v>205</v>
      </c>
      <c r="D10" s="171">
        <v>154871492.67146993</v>
      </c>
      <c r="E10" s="171">
        <v>436653660.4324646</v>
      </c>
      <c r="F10" s="171">
        <v>42277254.165235855</v>
      </c>
      <c r="G10" s="171">
        <v>736865585.20130992</v>
      </c>
      <c r="H10" s="171">
        <v>1052478008.1394068</v>
      </c>
      <c r="I10" s="171">
        <v>212753835.52228603</v>
      </c>
      <c r="J10" s="19"/>
      <c r="K10" s="18">
        <v>2022</v>
      </c>
      <c r="L10" s="18" t="s">
        <v>364</v>
      </c>
      <c r="M10" s="18" t="s">
        <v>365</v>
      </c>
      <c r="N10" s="135">
        <v>0</v>
      </c>
      <c r="O10" s="135">
        <v>0</v>
      </c>
      <c r="P10" s="135">
        <v>0</v>
      </c>
      <c r="Q10" s="135">
        <v>367066044.89905667</v>
      </c>
      <c r="R10" s="16"/>
      <c r="S10" s="16"/>
      <c r="T10" s="19"/>
      <c r="U10" s="19"/>
      <c r="V10" s="19"/>
    </row>
    <row r="11" spans="2:28" x14ac:dyDescent="0.25">
      <c r="B11" s="18">
        <v>2022</v>
      </c>
      <c r="C11" s="18" t="s">
        <v>68</v>
      </c>
      <c r="D11" s="171">
        <v>40055645.290724203</v>
      </c>
      <c r="E11" s="171">
        <v>197788010.24345744</v>
      </c>
      <c r="F11" s="171">
        <v>10147388.332297916</v>
      </c>
      <c r="G11" s="171">
        <v>195108483.37948114</v>
      </c>
      <c r="H11" s="171">
        <v>225770742.6281791</v>
      </c>
      <c r="I11" s="171">
        <v>233898850.21163595</v>
      </c>
      <c r="J11" s="19"/>
      <c r="K11" s="18">
        <v>2022</v>
      </c>
      <c r="L11" s="18" t="s">
        <v>364</v>
      </c>
      <c r="M11" s="18" t="s">
        <v>257</v>
      </c>
      <c r="N11" s="135">
        <v>0</v>
      </c>
      <c r="O11" s="135">
        <v>0</v>
      </c>
      <c r="P11" s="135">
        <v>0</v>
      </c>
      <c r="Q11" s="135">
        <v>52703395.655060366</v>
      </c>
      <c r="R11" s="16"/>
      <c r="S11" s="16"/>
      <c r="T11" s="19"/>
      <c r="U11" s="19"/>
      <c r="V11" s="19"/>
    </row>
    <row r="12" spans="2:28" x14ac:dyDescent="0.25">
      <c r="B12" s="18">
        <v>2022</v>
      </c>
      <c r="C12" s="18" t="s">
        <v>69</v>
      </c>
      <c r="D12" s="171">
        <v>2369484.5590907931</v>
      </c>
      <c r="E12" s="171">
        <v>16495411.19888873</v>
      </c>
      <c r="F12" s="171">
        <v>558871.09791985631</v>
      </c>
      <c r="G12" s="171">
        <v>10765129.970249614</v>
      </c>
      <c r="H12" s="171">
        <v>3147417.2495425898</v>
      </c>
      <c r="I12" s="171">
        <v>17052801.041333109</v>
      </c>
      <c r="J12" s="19"/>
      <c r="K12" s="18">
        <v>2022</v>
      </c>
      <c r="L12" s="18" t="s">
        <v>366</v>
      </c>
      <c r="M12" s="18" t="s">
        <v>365</v>
      </c>
      <c r="N12" s="135">
        <v>33576924.838629261</v>
      </c>
      <c r="O12" s="135">
        <v>176443381.23605362</v>
      </c>
      <c r="P12" s="135">
        <v>2482580.9713705773</v>
      </c>
      <c r="Q12" s="135">
        <v>0</v>
      </c>
      <c r="R12" s="16"/>
      <c r="S12" s="16"/>
      <c r="T12" s="19"/>
      <c r="U12" s="19"/>
      <c r="V12" s="19"/>
    </row>
    <row r="13" spans="2:28" x14ac:dyDescent="0.25">
      <c r="B13" s="18">
        <v>2022</v>
      </c>
      <c r="C13" s="18" t="s">
        <v>72</v>
      </c>
      <c r="D13" s="171">
        <v>0</v>
      </c>
      <c r="E13" s="171">
        <v>28618554.920619637</v>
      </c>
      <c r="F13" s="171">
        <v>0</v>
      </c>
      <c r="G13" s="171">
        <v>52757453.26772964</v>
      </c>
      <c r="H13" s="171">
        <v>10548682.934896184</v>
      </c>
      <c r="I13" s="171">
        <v>56074893.248400822</v>
      </c>
      <c r="J13" s="19"/>
      <c r="K13" s="18">
        <v>2022</v>
      </c>
      <c r="L13" s="18" t="s">
        <v>366</v>
      </c>
      <c r="M13" s="18" t="s">
        <v>257</v>
      </c>
      <c r="N13" s="135">
        <v>71714785.178656474</v>
      </c>
      <c r="O13" s="135">
        <v>210222952.42057928</v>
      </c>
      <c r="P13" s="135">
        <v>9183416.8160295431</v>
      </c>
      <c r="Q13" s="135">
        <v>0</v>
      </c>
      <c r="R13" s="16"/>
      <c r="S13" s="16"/>
      <c r="T13" s="19"/>
      <c r="U13" s="19"/>
      <c r="V13" s="19"/>
    </row>
    <row r="14" spans="2:28" x14ac:dyDescent="0.25">
      <c r="B14" s="18">
        <v>2022</v>
      </c>
      <c r="C14" s="18" t="s">
        <v>213</v>
      </c>
      <c r="D14" s="171">
        <v>0</v>
      </c>
      <c r="E14" s="171">
        <v>199849643.67245334</v>
      </c>
      <c r="F14" s="171">
        <v>0</v>
      </c>
      <c r="G14" s="171">
        <v>15873872.190793185</v>
      </c>
      <c r="H14" s="171">
        <v>1745607.5253111257</v>
      </c>
      <c r="I14" s="171">
        <v>201486872.27932698</v>
      </c>
      <c r="J14" s="19"/>
      <c r="K14" s="18">
        <v>2022</v>
      </c>
      <c r="L14" s="18" t="s">
        <v>367</v>
      </c>
      <c r="M14" s="18" t="s">
        <v>365</v>
      </c>
      <c r="N14" s="135">
        <v>19822258.799295157</v>
      </c>
      <c r="O14" s="135">
        <v>55213162.383869141</v>
      </c>
      <c r="P14" s="135">
        <v>3699578.2090047253</v>
      </c>
      <c r="Q14" s="135">
        <v>59950335.411993712</v>
      </c>
      <c r="R14" s="16"/>
      <c r="S14" s="16"/>
      <c r="T14" s="19"/>
      <c r="U14" s="19"/>
      <c r="V14" s="19"/>
    </row>
    <row r="15" spans="2:28" x14ac:dyDescent="0.25">
      <c r="B15" s="18">
        <v>2022</v>
      </c>
      <c r="C15" s="18" t="s">
        <v>214</v>
      </c>
      <c r="D15" s="171">
        <v>0</v>
      </c>
      <c r="E15" s="171">
        <v>68621798.513631552</v>
      </c>
      <c r="F15" s="171">
        <v>0</v>
      </c>
      <c r="G15" s="171">
        <v>1176842.3498932067</v>
      </c>
      <c r="H15" s="171">
        <v>2319810.9052893375</v>
      </c>
      <c r="I15" s="171">
        <v>84596571.581283599</v>
      </c>
      <c r="J15" s="19"/>
      <c r="K15" s="18">
        <v>2022</v>
      </c>
      <c r="L15" s="18" t="s">
        <v>367</v>
      </c>
      <c r="M15" s="18" t="s">
        <v>257</v>
      </c>
      <c r="N15" s="135">
        <v>12583802.294891378</v>
      </c>
      <c r="O15" s="135">
        <v>15606373.422653468</v>
      </c>
      <c r="P15" s="135">
        <v>2358712.5724731521</v>
      </c>
      <c r="Q15" s="135">
        <v>7289910.1777062938</v>
      </c>
      <c r="R15" s="16"/>
      <c r="S15" s="16"/>
      <c r="T15" s="19"/>
      <c r="U15" s="19"/>
      <c r="V15" s="19"/>
    </row>
    <row r="16" spans="2:28" x14ac:dyDescent="0.25">
      <c r="B16" s="18">
        <v>2022</v>
      </c>
      <c r="C16" s="18" t="s">
        <v>215</v>
      </c>
      <c r="D16" s="171">
        <v>0</v>
      </c>
      <c r="E16" s="171">
        <v>3834274.1922351224</v>
      </c>
      <c r="F16" s="171">
        <v>0</v>
      </c>
      <c r="G16" s="171">
        <v>468755.55873117677</v>
      </c>
      <c r="H16" s="171">
        <v>50610.720000000001</v>
      </c>
      <c r="I16" s="171">
        <v>1320451.0587011934</v>
      </c>
      <c r="J16" s="19"/>
      <c r="K16" s="18">
        <v>2022</v>
      </c>
      <c r="L16" s="18" t="s">
        <v>368</v>
      </c>
      <c r="M16" s="18" t="s">
        <v>365</v>
      </c>
      <c r="N16" s="135">
        <v>84652.635901722839</v>
      </c>
      <c r="O16" s="135">
        <v>11200807.372572565</v>
      </c>
      <c r="P16" s="135">
        <v>30342183.027672898</v>
      </c>
      <c r="Q16" s="135">
        <v>0</v>
      </c>
      <c r="R16" s="16"/>
      <c r="S16" s="16"/>
      <c r="T16" s="19"/>
      <c r="U16" s="19"/>
      <c r="V16" s="19"/>
    </row>
    <row r="17" spans="2:22" x14ac:dyDescent="0.25">
      <c r="B17" s="18">
        <v>2022</v>
      </c>
      <c r="C17" s="18" t="s">
        <v>258</v>
      </c>
      <c r="D17" s="171"/>
      <c r="E17" s="171"/>
      <c r="F17" s="171"/>
      <c r="G17" s="171"/>
      <c r="H17" s="171"/>
      <c r="I17" s="171"/>
      <c r="J17" s="19"/>
      <c r="K17" s="18">
        <v>2022</v>
      </c>
      <c r="L17" s="18" t="s">
        <v>368</v>
      </c>
      <c r="M17" s="18" t="s">
        <v>257</v>
      </c>
      <c r="N17" s="135">
        <v>0</v>
      </c>
      <c r="O17" s="135">
        <v>0</v>
      </c>
      <c r="P17" s="135">
        <v>8578868.4409871381</v>
      </c>
      <c r="Q17" s="135">
        <v>0</v>
      </c>
      <c r="R17" s="16"/>
      <c r="S17" s="16"/>
      <c r="T17" s="19"/>
      <c r="U17" s="19"/>
      <c r="V17" s="19"/>
    </row>
    <row r="18" spans="2:22" x14ac:dyDescent="0.25">
      <c r="B18" s="18">
        <v>2022</v>
      </c>
      <c r="C18" s="18" t="s">
        <v>117</v>
      </c>
      <c r="D18" s="171">
        <v>0</v>
      </c>
      <c r="E18" s="171">
        <v>926279.35595114436</v>
      </c>
      <c r="F18" s="171">
        <v>0</v>
      </c>
      <c r="G18" s="171">
        <v>0</v>
      </c>
      <c r="H18" s="171">
        <v>0</v>
      </c>
      <c r="I18" s="171">
        <v>1594547.4521898949</v>
      </c>
      <c r="J18" s="19"/>
      <c r="K18" s="18">
        <v>2022</v>
      </c>
      <c r="L18" s="18" t="s">
        <v>369</v>
      </c>
      <c r="M18" s="18" t="s">
        <v>365</v>
      </c>
      <c r="N18" s="135">
        <v>0</v>
      </c>
      <c r="O18" s="135">
        <v>0</v>
      </c>
      <c r="P18" s="135">
        <v>0</v>
      </c>
      <c r="Q18" s="135">
        <v>1891125.0481794253</v>
      </c>
      <c r="R18" s="16"/>
      <c r="S18" s="16"/>
      <c r="T18" s="19"/>
      <c r="U18" s="19"/>
      <c r="V18" s="19"/>
    </row>
    <row r="19" spans="2:22" x14ac:dyDescent="0.25">
      <c r="B19" s="18">
        <v>2022</v>
      </c>
      <c r="C19" s="48" t="s">
        <v>83</v>
      </c>
      <c r="D19" s="172">
        <f t="shared" ref="D19:I19" si="0">SUM(D10:D18)</f>
        <v>197296622.52128494</v>
      </c>
      <c r="E19" s="172">
        <f t="shared" si="0"/>
        <v>952787632.52970171</v>
      </c>
      <c r="F19" s="172">
        <f t="shared" si="0"/>
        <v>52983513.595453627</v>
      </c>
      <c r="G19" s="172">
        <f t="shared" si="0"/>
        <v>1013016121.9181879</v>
      </c>
      <c r="H19" s="172">
        <f t="shared" si="0"/>
        <v>1296060880.1026254</v>
      </c>
      <c r="I19" s="172">
        <f t="shared" si="0"/>
        <v>808778822.39515746</v>
      </c>
      <c r="J19" s="19"/>
      <c r="K19" s="18">
        <v>2022</v>
      </c>
      <c r="L19" s="18" t="s">
        <v>369</v>
      </c>
      <c r="M19" s="18" t="s">
        <v>257</v>
      </c>
      <c r="N19" s="135">
        <v>13466689.700504789</v>
      </c>
      <c r="O19" s="135">
        <v>40262507.72126209</v>
      </c>
      <c r="P19" s="135">
        <v>6210401.8166964203</v>
      </c>
      <c r="Q19" s="135">
        <v>124941804.98899508</v>
      </c>
      <c r="R19" s="16"/>
      <c r="S19" s="16"/>
      <c r="T19" s="19"/>
      <c r="U19" s="19"/>
      <c r="V19" s="19"/>
    </row>
    <row r="20" spans="2:22" x14ac:dyDescent="0.25">
      <c r="B20" s="18">
        <v>2023</v>
      </c>
      <c r="C20" s="18" t="s">
        <v>205</v>
      </c>
      <c r="D20" s="171">
        <v>159796921.67915097</v>
      </c>
      <c r="E20" s="171">
        <v>458394108.62661773</v>
      </c>
      <c r="F20" s="171">
        <v>70538174.484121323</v>
      </c>
      <c r="G20" s="171">
        <v>787185488.12142301</v>
      </c>
      <c r="H20" s="171">
        <v>1018168778.1310349</v>
      </c>
      <c r="I20" s="171">
        <v>65354631.686549835</v>
      </c>
      <c r="J20" s="19"/>
      <c r="K20" s="18">
        <v>2022</v>
      </c>
      <c r="L20" s="18" t="s">
        <v>370</v>
      </c>
      <c r="M20" s="18" t="s">
        <v>365</v>
      </c>
      <c r="N20" s="135">
        <v>1914319.2898648726</v>
      </c>
      <c r="O20" s="135">
        <v>23743237.257835653</v>
      </c>
      <c r="P20" s="135">
        <v>115550.6406654983</v>
      </c>
      <c r="Q20" s="135">
        <v>11895349.639381152</v>
      </c>
      <c r="R20" s="16"/>
      <c r="S20" s="16"/>
      <c r="T20" s="19"/>
      <c r="U20" s="19"/>
      <c r="V20" s="19"/>
    </row>
    <row r="21" spans="2:22" x14ac:dyDescent="0.25">
      <c r="B21" s="18">
        <v>2023</v>
      </c>
      <c r="C21" s="18" t="s">
        <v>68</v>
      </c>
      <c r="D21" s="171">
        <v>43175285.366757877</v>
      </c>
      <c r="E21" s="171">
        <v>207635631.77917013</v>
      </c>
      <c r="F21" s="171">
        <v>19516393.602873039</v>
      </c>
      <c r="G21" s="171">
        <v>205860085.00145873</v>
      </c>
      <c r="H21" s="171">
        <v>218554157.18664259</v>
      </c>
      <c r="I21" s="171">
        <v>202944158.32613534</v>
      </c>
      <c r="J21" s="19"/>
      <c r="K21" s="18">
        <v>2022</v>
      </c>
      <c r="L21" s="18" t="s">
        <v>370</v>
      </c>
      <c r="M21" s="18" t="s">
        <v>257</v>
      </c>
      <c r="N21" s="135">
        <v>11304842.633871932</v>
      </c>
      <c r="O21" s="135">
        <v>13544534.063938694</v>
      </c>
      <c r="P21" s="135">
        <v>3272612.0777947484</v>
      </c>
      <c r="Q21" s="135">
        <v>28812067.845805261</v>
      </c>
      <c r="R21" s="16"/>
      <c r="S21" s="16"/>
      <c r="T21" s="19"/>
      <c r="U21" s="19"/>
      <c r="V21" s="19"/>
    </row>
    <row r="22" spans="2:22" x14ac:dyDescent="0.25">
      <c r="B22" s="18">
        <v>2023</v>
      </c>
      <c r="C22" s="18" t="s">
        <v>69</v>
      </c>
      <c r="D22" s="171">
        <v>2663970.0970889297</v>
      </c>
      <c r="E22" s="171">
        <v>17316697.415190037</v>
      </c>
      <c r="F22" s="171">
        <v>1229335.7388972491</v>
      </c>
      <c r="G22" s="171">
        <v>10864198.4282621</v>
      </c>
      <c r="H22" s="171">
        <v>3045186.1866069222</v>
      </c>
      <c r="I22" s="171">
        <v>15571605.301871292</v>
      </c>
      <c r="J22" s="19"/>
      <c r="K22" s="18">
        <v>2022</v>
      </c>
      <c r="L22" s="18" t="s">
        <v>371</v>
      </c>
      <c r="M22" s="18" t="s">
        <v>365</v>
      </c>
      <c r="N22" s="135">
        <v>0</v>
      </c>
      <c r="O22" s="135">
        <v>0</v>
      </c>
      <c r="P22" s="135">
        <v>0</v>
      </c>
      <c r="Q22" s="135">
        <v>8019055.9095223704</v>
      </c>
      <c r="R22" s="16"/>
      <c r="S22" s="16"/>
      <c r="T22" s="19"/>
      <c r="U22" s="19"/>
      <c r="V22" s="19"/>
    </row>
    <row r="23" spans="2:22" x14ac:dyDescent="0.25">
      <c r="B23" s="18">
        <v>2023</v>
      </c>
      <c r="C23" s="18" t="s">
        <v>72</v>
      </c>
      <c r="D23" s="171">
        <v>1777680.8263920157</v>
      </c>
      <c r="E23" s="171">
        <v>30060411.348173343</v>
      </c>
      <c r="F23" s="171">
        <v>102544.03355581863</v>
      </c>
      <c r="G23" s="171">
        <v>53213555.636808902</v>
      </c>
      <c r="H23" s="171">
        <v>10206051.823891599</v>
      </c>
      <c r="I23" s="171">
        <v>55763712.479150996</v>
      </c>
      <c r="K23" s="18">
        <v>2022</v>
      </c>
      <c r="L23" s="18" t="s">
        <v>371</v>
      </c>
      <c r="M23" s="18" t="s">
        <v>257</v>
      </c>
      <c r="N23" s="135">
        <v>0</v>
      </c>
      <c r="O23" s="135">
        <v>6714337.61988906</v>
      </c>
      <c r="P23" s="135">
        <v>0</v>
      </c>
      <c r="Q23" s="135">
        <v>69999959.016649023</v>
      </c>
      <c r="R23" s="16"/>
      <c r="S23" s="16"/>
    </row>
    <row r="24" spans="2:22" x14ac:dyDescent="0.25">
      <c r="B24" s="18">
        <v>2023</v>
      </c>
      <c r="C24" s="18" t="s">
        <v>213</v>
      </c>
      <c r="D24" s="171">
        <v>12538452.138011245</v>
      </c>
      <c r="E24" s="171">
        <v>209918443.23527929</v>
      </c>
      <c r="F24" s="171">
        <v>717971.95516451763</v>
      </c>
      <c r="G24" s="171">
        <v>11764765.710103437</v>
      </c>
      <c r="H24" s="171">
        <v>1731766.1234471751</v>
      </c>
      <c r="I24" s="171">
        <v>160350993.6935367</v>
      </c>
      <c r="K24" s="18">
        <v>2022</v>
      </c>
      <c r="L24" s="18" t="s">
        <v>372</v>
      </c>
      <c r="M24" s="18" t="s">
        <v>365</v>
      </c>
      <c r="N24" s="135">
        <v>47715.353254543021</v>
      </c>
      <c r="O24" s="135">
        <v>6926761.1515764222</v>
      </c>
      <c r="P24" s="135">
        <v>485703.61468618794</v>
      </c>
      <c r="Q24" s="135">
        <v>29057432.348109402</v>
      </c>
      <c r="R24" s="16"/>
      <c r="S24" s="16"/>
    </row>
    <row r="25" spans="2:22" x14ac:dyDescent="0.25">
      <c r="B25" s="18">
        <v>2023</v>
      </c>
      <c r="C25" s="18" t="s">
        <v>214</v>
      </c>
      <c r="D25" s="171">
        <v>10026070.288275795</v>
      </c>
      <c r="E25" s="171">
        <v>72079093.318754196</v>
      </c>
      <c r="F25" s="171">
        <v>720906.93484549224</v>
      </c>
      <c r="G25" s="171">
        <v>-2192729.0359237161</v>
      </c>
      <c r="H25" s="171">
        <v>2275684.0918447608</v>
      </c>
      <c r="I25" s="171">
        <v>23999147.859935313</v>
      </c>
      <c r="K25" s="18">
        <v>2022</v>
      </c>
      <c r="L25" s="18" t="s">
        <v>372</v>
      </c>
      <c r="M25" s="18" t="s">
        <v>257</v>
      </c>
      <c r="N25" s="135">
        <v>12259032.11386754</v>
      </c>
      <c r="O25" s="135">
        <v>35063280.319567464</v>
      </c>
      <c r="P25" s="135">
        <v>10533876.278844781</v>
      </c>
      <c r="Q25" s="135">
        <v>15964031.823684312</v>
      </c>
      <c r="R25" s="16"/>
      <c r="S25" s="16"/>
    </row>
    <row r="26" spans="2:22" x14ac:dyDescent="0.25">
      <c r="B26" s="18">
        <v>2023</v>
      </c>
      <c r="C26" s="18" t="s">
        <v>215</v>
      </c>
      <c r="D26" s="171">
        <v>238171.20513499813</v>
      </c>
      <c r="E26" s="171">
        <v>4027452.1114002247</v>
      </c>
      <c r="F26" s="171">
        <v>13850.631268940915</v>
      </c>
      <c r="G26" s="171">
        <v>390995.68975980231</v>
      </c>
      <c r="H26" s="171">
        <v>50610.720000000001</v>
      </c>
      <c r="I26" s="171">
        <v>405799.65542415588</v>
      </c>
      <c r="K26" s="18">
        <v>2022</v>
      </c>
      <c r="L26" s="18" t="s">
        <v>373</v>
      </c>
      <c r="M26" s="18" t="s">
        <v>365</v>
      </c>
      <c r="N26" s="135">
        <v>1039643.8923516971</v>
      </c>
      <c r="O26" s="135">
        <v>4459834.1832890259</v>
      </c>
      <c r="P26" s="135">
        <v>1529107.0910823301</v>
      </c>
      <c r="Q26" s="135">
        <v>15996628.462842021</v>
      </c>
      <c r="R26" s="16"/>
      <c r="S26" s="16"/>
    </row>
    <row r="27" spans="2:22" x14ac:dyDescent="0.25">
      <c r="B27" s="18">
        <v>2023</v>
      </c>
      <c r="C27" s="18" t="s">
        <v>258</v>
      </c>
      <c r="D27" s="171"/>
      <c r="E27" s="171"/>
      <c r="F27" s="171"/>
      <c r="G27" s="171"/>
      <c r="H27" s="171"/>
      <c r="I27" s="171"/>
      <c r="K27" s="18">
        <v>2022</v>
      </c>
      <c r="L27" s="18" t="s">
        <v>373</v>
      </c>
      <c r="M27" s="18" t="s">
        <v>257</v>
      </c>
      <c r="N27" s="135">
        <v>9918558.7355392259</v>
      </c>
      <c r="O27" s="135">
        <v>22818009.361238394</v>
      </c>
      <c r="P27" s="135">
        <v>6098366.2443978004</v>
      </c>
      <c r="Q27" s="135">
        <v>76560270.177403882</v>
      </c>
      <c r="R27" s="16"/>
      <c r="S27" s="16"/>
    </row>
    <row r="28" spans="2:22" x14ac:dyDescent="0.25">
      <c r="B28" s="18">
        <v>2023</v>
      </c>
      <c r="C28" s="18" t="s">
        <v>117</v>
      </c>
      <c r="D28" s="171">
        <v>57537.11378944225</v>
      </c>
      <c r="E28" s="171">
        <v>972947.04573467688</v>
      </c>
      <c r="F28" s="171">
        <v>3289.5042263649061</v>
      </c>
      <c r="G28" s="171">
        <v>-19750.107636210745</v>
      </c>
      <c r="H28" s="171">
        <v>0</v>
      </c>
      <c r="I28" s="171">
        <v>1532230.5549122603</v>
      </c>
      <c r="K28" s="18">
        <v>2022</v>
      </c>
      <c r="L28" s="18" t="s">
        <v>374</v>
      </c>
      <c r="M28" s="18" t="s">
        <v>365</v>
      </c>
      <c r="N28" s="135">
        <v>218597.2590146673</v>
      </c>
      <c r="O28" s="135">
        <v>5565975.5627022348</v>
      </c>
      <c r="P28" s="135">
        <v>-12888.318088741504</v>
      </c>
      <c r="Q28" s="135">
        <v>77835172.601089925</v>
      </c>
      <c r="R28" s="16"/>
      <c r="S28" s="16"/>
    </row>
    <row r="29" spans="2:22" x14ac:dyDescent="0.25">
      <c r="B29" s="18">
        <v>2023</v>
      </c>
      <c r="C29" s="48" t="s">
        <v>83</v>
      </c>
      <c r="D29" s="172">
        <f t="shared" ref="D29:I29" si="1">SUM(D20:D28)</f>
        <v>230274088.71460128</v>
      </c>
      <c r="E29" s="172">
        <f t="shared" si="1"/>
        <v>1000404784.8803196</v>
      </c>
      <c r="F29" s="172">
        <f t="shared" si="1"/>
        <v>92842466.884952769</v>
      </c>
      <c r="G29" s="172">
        <f t="shared" si="1"/>
        <v>1067066609.4442561</v>
      </c>
      <c r="H29" s="172">
        <f t="shared" si="1"/>
        <v>1254032234.263468</v>
      </c>
      <c r="I29" s="172">
        <f t="shared" si="1"/>
        <v>525922279.55751598</v>
      </c>
      <c r="K29" s="18">
        <v>2022</v>
      </c>
      <c r="L29" s="18" t="s">
        <v>374</v>
      </c>
      <c r="M29" s="18" t="s">
        <v>257</v>
      </c>
      <c r="N29" s="135">
        <v>0</v>
      </c>
      <c r="O29" s="135">
        <v>682985.74642397021</v>
      </c>
      <c r="P29" s="135">
        <v>0</v>
      </c>
      <c r="Q29" s="135">
        <v>6323191.4802456582</v>
      </c>
      <c r="R29" s="16"/>
      <c r="S29" s="16"/>
    </row>
    <row r="30" spans="2:22" x14ac:dyDescent="0.25">
      <c r="B30" s="18">
        <v>2024</v>
      </c>
      <c r="C30" s="18" t="s">
        <v>205</v>
      </c>
      <c r="D30" s="171">
        <v>159283932.34432021</v>
      </c>
      <c r="E30" s="171">
        <v>761860471.66692328</v>
      </c>
      <c r="F30" s="171">
        <v>71712414.04401283</v>
      </c>
      <c r="G30" s="171">
        <v>953222230.63127446</v>
      </c>
      <c r="H30" s="171">
        <v>1349725293.3494859</v>
      </c>
      <c r="I30" s="171">
        <v>-187856640.65741813</v>
      </c>
      <c r="K30" s="18">
        <v>2023</v>
      </c>
      <c r="L30" s="18" t="s">
        <v>364</v>
      </c>
      <c r="M30" s="18" t="s">
        <v>365</v>
      </c>
      <c r="N30" s="135">
        <v>0</v>
      </c>
      <c r="O30" s="135">
        <v>0</v>
      </c>
      <c r="P30" s="135">
        <v>0</v>
      </c>
      <c r="Q30" s="135">
        <v>373457497.29506254</v>
      </c>
      <c r="R30" s="16"/>
      <c r="S30" s="16"/>
    </row>
    <row r="31" spans="2:22" x14ac:dyDescent="0.25">
      <c r="B31" s="18">
        <v>2024</v>
      </c>
      <c r="C31" s="18" t="s">
        <v>68</v>
      </c>
      <c r="D31" s="171">
        <v>40803488.672317818</v>
      </c>
      <c r="E31" s="171">
        <v>345094706.46576399</v>
      </c>
      <c r="F31" s="171">
        <v>18877174.810462043</v>
      </c>
      <c r="G31" s="171">
        <v>250863579.77962634</v>
      </c>
      <c r="H31" s="171">
        <v>289525418.07595438</v>
      </c>
      <c r="I31" s="171">
        <v>200741022.67595735</v>
      </c>
      <c r="K31" s="18">
        <v>2023</v>
      </c>
      <c r="L31" s="18" t="s">
        <v>364</v>
      </c>
      <c r="M31" s="18" t="s">
        <v>257</v>
      </c>
      <c r="N31" s="135">
        <v>0</v>
      </c>
      <c r="O31" s="135">
        <v>0</v>
      </c>
      <c r="P31" s="135">
        <v>0</v>
      </c>
      <c r="Q31" s="135">
        <v>22687716.375423983</v>
      </c>
      <c r="R31" s="16"/>
      <c r="S31" s="16"/>
    </row>
    <row r="32" spans="2:22" x14ac:dyDescent="0.25">
      <c r="B32" s="18">
        <v>2024</v>
      </c>
      <c r="C32" s="18" t="s">
        <v>69</v>
      </c>
      <c r="D32" s="171">
        <v>2391294.7175856275</v>
      </c>
      <c r="E32" s="171">
        <v>28780708.591515247</v>
      </c>
      <c r="F32" s="171">
        <v>1138121.7816444079</v>
      </c>
      <c r="G32" s="171">
        <v>13848254.23906528</v>
      </c>
      <c r="H32" s="171">
        <v>4036303.313285483</v>
      </c>
      <c r="I32" s="171">
        <v>16482345.929578966</v>
      </c>
      <c r="K32" s="18">
        <v>2023</v>
      </c>
      <c r="L32" s="18" t="s">
        <v>366</v>
      </c>
      <c r="M32" s="18" t="s">
        <v>365</v>
      </c>
      <c r="N32" s="135">
        <v>46481938.741541281</v>
      </c>
      <c r="O32" s="135">
        <v>234078541.65951484</v>
      </c>
      <c r="P32" s="135">
        <v>3438449.842057541</v>
      </c>
      <c r="Q32" s="135">
        <v>0</v>
      </c>
      <c r="R32" s="16"/>
      <c r="S32" s="16"/>
    </row>
    <row r="33" spans="2:19" x14ac:dyDescent="0.25">
      <c r="B33" s="18">
        <v>2024</v>
      </c>
      <c r="C33" s="18" t="s">
        <v>72</v>
      </c>
      <c r="D33" s="171">
        <v>-1465533.426999931</v>
      </c>
      <c r="E33" s="171">
        <v>49903747.240305834</v>
      </c>
      <c r="F33" s="171">
        <v>102500.0961093112</v>
      </c>
      <c r="G33" s="171">
        <v>67873541.226013899</v>
      </c>
      <c r="H33" s="171">
        <v>13527816.779649176</v>
      </c>
      <c r="I33" s="171">
        <v>67198983.255924806</v>
      </c>
      <c r="K33" s="18">
        <v>2023</v>
      </c>
      <c r="L33" s="18" t="s">
        <v>366</v>
      </c>
      <c r="M33" s="18" t="s">
        <v>257</v>
      </c>
      <c r="N33" s="135">
        <v>981479.49492046982</v>
      </c>
      <c r="O33" s="135">
        <v>264765040.33129579</v>
      </c>
      <c r="P33" s="135">
        <v>-53989.375739200303</v>
      </c>
      <c r="Q33" s="135">
        <v>0</v>
      </c>
      <c r="R33" s="16"/>
      <c r="S33" s="16"/>
    </row>
    <row r="34" spans="2:19" x14ac:dyDescent="0.25">
      <c r="B34" s="18">
        <v>2024</v>
      </c>
      <c r="C34" s="18" t="s">
        <v>213</v>
      </c>
      <c r="D34" s="171">
        <v>-10336794.129905326</v>
      </c>
      <c r="E34" s="171">
        <v>348488808.45166594</v>
      </c>
      <c r="F34" s="171">
        <v>717664.32288909424</v>
      </c>
      <c r="G34" s="171">
        <v>19717102.177002914</v>
      </c>
      <c r="H34" s="171">
        <v>2657048.4205487901</v>
      </c>
      <c r="I34" s="171">
        <v>172334030.01708618</v>
      </c>
      <c r="K34" s="18">
        <v>2023</v>
      </c>
      <c r="L34" s="18" t="s">
        <v>367</v>
      </c>
      <c r="M34" s="18" t="s">
        <v>365</v>
      </c>
      <c r="N34" s="135">
        <v>27921505.316729419</v>
      </c>
      <c r="O34" s="135">
        <v>60508123.567061923</v>
      </c>
      <c r="P34" s="135">
        <v>4975773.4431745308</v>
      </c>
      <c r="Q34" s="135">
        <v>87632844.384504944</v>
      </c>
      <c r="R34" s="16"/>
      <c r="S34" s="16"/>
    </row>
    <row r="35" spans="2:19" x14ac:dyDescent="0.25">
      <c r="B35" s="18">
        <v>2024</v>
      </c>
      <c r="C35" s="18" t="s">
        <v>214</v>
      </c>
      <c r="D35" s="171">
        <v>-8265567.6602762556</v>
      </c>
      <c r="E35" s="171">
        <v>119659601.88060109</v>
      </c>
      <c r="F35" s="171">
        <v>720598.04500774888</v>
      </c>
      <c r="G35" s="171">
        <v>1923885.3236908384</v>
      </c>
      <c r="H35" s="171">
        <v>3290509.5946014551</v>
      </c>
      <c r="I35" s="171">
        <v>42013237.483227476</v>
      </c>
      <c r="K35" s="18">
        <v>2023</v>
      </c>
      <c r="L35" s="18" t="s">
        <v>367</v>
      </c>
      <c r="M35" s="18" t="s">
        <v>257</v>
      </c>
      <c r="N35" s="135">
        <v>192270.76717253681</v>
      </c>
      <c r="O35" s="135">
        <v>19454922.007047914</v>
      </c>
      <c r="P35" s="135">
        <v>1384444.1124306456</v>
      </c>
      <c r="Q35" s="135">
        <v>3425307.7091065701</v>
      </c>
      <c r="R35" s="16"/>
      <c r="S35" s="16"/>
    </row>
    <row r="36" spans="2:19" x14ac:dyDescent="0.25">
      <c r="B36" s="18">
        <v>2024</v>
      </c>
      <c r="C36" s="18" t="s">
        <v>215</v>
      </c>
      <c r="D36" s="171">
        <v>-196350.13062644412</v>
      </c>
      <c r="E36" s="171">
        <v>6686034.6607321445</v>
      </c>
      <c r="F36" s="171">
        <v>13844.696634332046</v>
      </c>
      <c r="G36" s="171">
        <v>589236.54617625009</v>
      </c>
      <c r="H36" s="171">
        <v>81191.759999999995</v>
      </c>
      <c r="I36" s="171">
        <v>391996.8913719058</v>
      </c>
      <c r="K36" s="18">
        <v>2023</v>
      </c>
      <c r="L36" s="18" t="s">
        <v>368</v>
      </c>
      <c r="M36" s="18" t="s">
        <v>365</v>
      </c>
      <c r="N36" s="135">
        <v>96315.718418138364</v>
      </c>
      <c r="O36" s="135">
        <v>10900938.05805839</v>
      </c>
      <c r="P36" s="135">
        <v>44065073.808816001</v>
      </c>
      <c r="Q36" s="135">
        <v>0</v>
      </c>
      <c r="R36" s="16"/>
      <c r="S36" s="16"/>
    </row>
    <row r="37" spans="2:19" x14ac:dyDescent="0.25">
      <c r="B37" s="18">
        <v>2024</v>
      </c>
      <c r="C37" s="18" t="s">
        <v>258</v>
      </c>
      <c r="D37" s="171"/>
      <c r="E37" s="171"/>
      <c r="F37" s="171"/>
      <c r="G37" s="171"/>
      <c r="H37" s="171"/>
      <c r="I37" s="171"/>
      <c r="K37" s="18">
        <v>2023</v>
      </c>
      <c r="L37" s="18" t="s">
        <v>368</v>
      </c>
      <c r="M37" s="18" t="s">
        <v>257</v>
      </c>
      <c r="N37" s="135">
        <v>3839.5199130524288</v>
      </c>
      <c r="O37" s="135">
        <v>1731467.4240836871</v>
      </c>
      <c r="P37" s="135">
        <v>7402129.3135918183</v>
      </c>
      <c r="Q37" s="135">
        <v>0</v>
      </c>
      <c r="R37" s="16"/>
      <c r="S37" s="16"/>
    </row>
    <row r="38" spans="2:19" x14ac:dyDescent="0.25">
      <c r="B38" s="18">
        <v>2024</v>
      </c>
      <c r="C38" s="18" t="s">
        <v>117</v>
      </c>
      <c r="D38" s="171">
        <v>-47434.028819823376</v>
      </c>
      <c r="E38" s="171">
        <v>1615204.2261223421</v>
      </c>
      <c r="F38" s="171">
        <v>3288.094759514714</v>
      </c>
      <c r="G38" s="171">
        <v>-3308.5043088503298</v>
      </c>
      <c r="H38" s="171">
        <v>0</v>
      </c>
      <c r="I38" s="171">
        <v>2046528.6006657153</v>
      </c>
      <c r="K38" s="18">
        <v>2023</v>
      </c>
      <c r="L38" s="18" t="s">
        <v>369</v>
      </c>
      <c r="M38" s="18" t="s">
        <v>365</v>
      </c>
      <c r="N38" s="135">
        <v>0</v>
      </c>
      <c r="O38" s="135">
        <v>-29884.916017592681</v>
      </c>
      <c r="P38" s="135">
        <v>0</v>
      </c>
      <c r="Q38" s="135">
        <v>35451.710198876448</v>
      </c>
      <c r="R38" s="16"/>
      <c r="S38" s="16"/>
    </row>
    <row r="39" spans="2:19" x14ac:dyDescent="0.25">
      <c r="B39" s="18">
        <v>2024</v>
      </c>
      <c r="C39" s="48" t="s">
        <v>83</v>
      </c>
      <c r="D39" s="172">
        <f t="shared" ref="D39:I39" si="2">SUM(D30:D38)</f>
        <v>182167036.35759589</v>
      </c>
      <c r="E39" s="172">
        <f t="shared" si="2"/>
        <v>1662089283.18363</v>
      </c>
      <c r="F39" s="172">
        <f t="shared" si="2"/>
        <v>93285605.891519278</v>
      </c>
      <c r="G39" s="172">
        <f t="shared" si="2"/>
        <v>1308034521.418541</v>
      </c>
      <c r="H39" s="172">
        <f t="shared" si="2"/>
        <v>1662843581.2935252</v>
      </c>
      <c r="I39" s="172">
        <f t="shared" si="2"/>
        <v>313351504.19639426</v>
      </c>
      <c r="K39" s="18">
        <v>2023</v>
      </c>
      <c r="L39" s="18" t="s">
        <v>369</v>
      </c>
      <c r="M39" s="18" t="s">
        <v>257</v>
      </c>
      <c r="N39" s="135">
        <v>3694244.8967788666</v>
      </c>
      <c r="O39" s="135">
        <v>67626830.862456203</v>
      </c>
      <c r="P39" s="135">
        <v>3890705.7311872118</v>
      </c>
      <c r="Q39" s="135">
        <v>192361566.31793025</v>
      </c>
      <c r="R39" s="16"/>
      <c r="S39" s="16"/>
    </row>
    <row r="40" spans="2:19" x14ac:dyDescent="0.25">
      <c r="B40" s="18">
        <v>2025</v>
      </c>
      <c r="C40" s="18" t="s">
        <v>205</v>
      </c>
      <c r="D40" s="171">
        <v>124405549.26228081</v>
      </c>
      <c r="E40" s="171">
        <v>765665734.18890214</v>
      </c>
      <c r="F40" s="171">
        <v>167263252.14962465</v>
      </c>
      <c r="G40" s="171">
        <v>993288148.68529677</v>
      </c>
      <c r="H40" s="171">
        <v>1459403931.201719</v>
      </c>
      <c r="I40" s="171">
        <v>153129919.34892499</v>
      </c>
      <c r="K40" s="18">
        <v>2023</v>
      </c>
      <c r="L40" s="18" t="s">
        <v>370</v>
      </c>
      <c r="M40" s="18" t="s">
        <v>365</v>
      </c>
      <c r="N40" s="135">
        <v>4024799.8697222378</v>
      </c>
      <c r="O40" s="135">
        <v>29827492.145650014</v>
      </c>
      <c r="P40" s="135">
        <v>251764.09621451315</v>
      </c>
      <c r="Q40" s="135">
        <v>16512649.425847992</v>
      </c>
      <c r="R40" s="16"/>
      <c r="S40" s="16"/>
    </row>
    <row r="41" spans="2:19" x14ac:dyDescent="0.25">
      <c r="B41" s="18">
        <v>2025</v>
      </c>
      <c r="C41" s="18" t="s">
        <v>68</v>
      </c>
      <c r="D41" s="171">
        <v>34895983.811390683</v>
      </c>
      <c r="E41" s="171">
        <v>359848953.93611068</v>
      </c>
      <c r="F41" s="171">
        <v>53674570.003227241</v>
      </c>
      <c r="G41" s="171">
        <v>267791259.30672738</v>
      </c>
      <c r="H41" s="171">
        <v>295640863.11653876</v>
      </c>
      <c r="I41" s="171">
        <v>284749589.33189923</v>
      </c>
      <c r="K41" s="18">
        <v>2023</v>
      </c>
      <c r="L41" s="18" t="s">
        <v>370</v>
      </c>
      <c r="M41" s="18" t="s">
        <v>257</v>
      </c>
      <c r="N41" s="135">
        <v>-59341.775029214143</v>
      </c>
      <c r="O41" s="135">
        <v>17398577.812474314</v>
      </c>
      <c r="P41" s="135">
        <v>-62299.970362865475</v>
      </c>
      <c r="Q41" s="135">
        <v>26310264.503102358</v>
      </c>
      <c r="R41" s="16"/>
      <c r="S41" s="16"/>
    </row>
    <row r="42" spans="2:19" x14ac:dyDescent="0.25">
      <c r="B42" s="18">
        <v>2025</v>
      </c>
      <c r="C42" s="18" t="s">
        <v>69</v>
      </c>
      <c r="D42" s="171">
        <v>2341798.7272245474</v>
      </c>
      <c r="E42" s="171">
        <v>31114064.801217295</v>
      </c>
      <c r="F42" s="171">
        <v>2699887.5493762144</v>
      </c>
      <c r="G42" s="171">
        <v>11691721.799983883</v>
      </c>
      <c r="H42" s="171">
        <v>4141160.8962672115</v>
      </c>
      <c r="I42" s="171">
        <v>21179497.507508505</v>
      </c>
      <c r="K42" s="18">
        <v>2023</v>
      </c>
      <c r="L42" s="18" t="s">
        <v>371</v>
      </c>
      <c r="M42" s="18" t="s">
        <v>365</v>
      </c>
      <c r="N42" s="135">
        <v>0</v>
      </c>
      <c r="O42" s="135">
        <v>0</v>
      </c>
      <c r="P42" s="135">
        <v>0</v>
      </c>
      <c r="Q42" s="135">
        <v>12661109.569694705</v>
      </c>
      <c r="R42" s="16"/>
      <c r="S42" s="16"/>
    </row>
    <row r="43" spans="2:19" x14ac:dyDescent="0.25">
      <c r="B43" s="18">
        <v>2025</v>
      </c>
      <c r="C43" s="18" t="s">
        <v>72</v>
      </c>
      <c r="D43" s="171">
        <v>-1014753.3392382838</v>
      </c>
      <c r="E43" s="171">
        <v>53781671.881358914</v>
      </c>
      <c r="F43" s="171">
        <v>2642777.0137988566</v>
      </c>
      <c r="G43" s="171">
        <v>52771601.6507328</v>
      </c>
      <c r="H43" s="171">
        <v>14970342.22542111</v>
      </c>
      <c r="I43" s="171">
        <v>62776077.267464831</v>
      </c>
      <c r="K43" s="18">
        <v>2023</v>
      </c>
      <c r="L43" s="18" t="s">
        <v>371</v>
      </c>
      <c r="M43" s="18" t="s">
        <v>257</v>
      </c>
      <c r="N43" s="135">
        <v>0</v>
      </c>
      <c r="O43" s="135">
        <v>0</v>
      </c>
      <c r="P43" s="135">
        <v>0</v>
      </c>
      <c r="Q43" s="135">
        <v>29060034.084150549</v>
      </c>
      <c r="R43" s="16"/>
      <c r="S43" s="16"/>
    </row>
    <row r="44" spans="2:19" x14ac:dyDescent="0.25">
      <c r="B44" s="18">
        <v>2025</v>
      </c>
      <c r="C44" s="18" t="s">
        <v>213</v>
      </c>
      <c r="D44" s="171">
        <v>-8589533.2432888169</v>
      </c>
      <c r="E44" s="171">
        <v>338438753.11411405</v>
      </c>
      <c r="F44" s="171">
        <v>16287795.974682126</v>
      </c>
      <c r="G44" s="171">
        <v>16646120.739550203</v>
      </c>
      <c r="H44" s="171">
        <v>3009697.8332165251</v>
      </c>
      <c r="I44" s="171">
        <v>173284698.465976</v>
      </c>
      <c r="K44" s="18">
        <v>2023</v>
      </c>
      <c r="L44" s="18" t="s">
        <v>372</v>
      </c>
      <c r="M44" s="18" t="s">
        <v>365</v>
      </c>
      <c r="N44" s="135">
        <v>45012.630363190947</v>
      </c>
      <c r="O44" s="135">
        <v>11570697.427554246</v>
      </c>
      <c r="P44" s="135">
        <v>691136.46492473409</v>
      </c>
      <c r="Q44" s="135">
        <v>41078211.100942299</v>
      </c>
      <c r="R44" s="16"/>
      <c r="S44" s="16"/>
    </row>
    <row r="45" spans="2:19" x14ac:dyDescent="0.25">
      <c r="B45" s="18">
        <v>2025</v>
      </c>
      <c r="C45" s="18" t="s">
        <v>214</v>
      </c>
      <c r="D45" s="171">
        <v>-9700785.5447561964</v>
      </c>
      <c r="E45" s="171">
        <v>189701569.88782075</v>
      </c>
      <c r="F45" s="171">
        <v>47223205.285188913</v>
      </c>
      <c r="G45" s="171">
        <v>-1784219.23699485</v>
      </c>
      <c r="H45" s="171">
        <v>4653004.3330509383</v>
      </c>
      <c r="I45" s="171">
        <v>44390951.691714019</v>
      </c>
      <c r="K45" s="18">
        <v>2023</v>
      </c>
      <c r="L45" s="18" t="s">
        <v>372</v>
      </c>
      <c r="M45" s="18" t="s">
        <v>257</v>
      </c>
      <c r="N45" s="135">
        <v>286657.64572736411</v>
      </c>
      <c r="O45" s="135">
        <v>22087083.863372404</v>
      </c>
      <c r="P45" s="135">
        <v>4655042.0895210402</v>
      </c>
      <c r="Q45" s="135">
        <v>15193352.087334959</v>
      </c>
      <c r="R45" s="16"/>
      <c r="S45" s="16"/>
    </row>
    <row r="46" spans="2:19" x14ac:dyDescent="0.25">
      <c r="B46" s="18">
        <v>2025</v>
      </c>
      <c r="C46" s="18" t="s">
        <v>215</v>
      </c>
      <c r="D46" s="171">
        <v>-185671.79336290428</v>
      </c>
      <c r="E46" s="171">
        <v>7699268.1337159118</v>
      </c>
      <c r="F46" s="171">
        <v>1021937.6466161963</v>
      </c>
      <c r="G46" s="171">
        <v>559836.13225862256</v>
      </c>
      <c r="H46" s="171">
        <v>100211.76</v>
      </c>
      <c r="I46" s="171">
        <v>459112.62904195237</v>
      </c>
      <c r="K46" s="18">
        <v>2023</v>
      </c>
      <c r="L46" s="18" t="s">
        <v>373</v>
      </c>
      <c r="M46" s="18" t="s">
        <v>365</v>
      </c>
      <c r="N46" s="135">
        <v>1292154.1113333656</v>
      </c>
      <c r="O46" s="135">
        <v>5276477.4058342203</v>
      </c>
      <c r="P46" s="135">
        <v>1846207.5602922705</v>
      </c>
      <c r="Q46" s="135">
        <v>17365153.639153972</v>
      </c>
      <c r="R46" s="16"/>
      <c r="S46" s="16"/>
    </row>
    <row r="47" spans="2:19" x14ac:dyDescent="0.25">
      <c r="B47" s="18">
        <v>2025</v>
      </c>
      <c r="C47" s="18" t="s">
        <v>258</v>
      </c>
      <c r="D47" s="171"/>
      <c r="E47" s="171"/>
      <c r="F47" s="171"/>
      <c r="G47" s="171"/>
      <c r="H47" s="171"/>
      <c r="I47" s="171"/>
      <c r="K47" s="18">
        <v>2023</v>
      </c>
      <c r="L47" s="18" t="s">
        <v>373</v>
      </c>
      <c r="M47" s="18" t="s">
        <v>257</v>
      </c>
      <c r="N47" s="135">
        <v>603664.89943989785</v>
      </c>
      <c r="O47" s="135">
        <v>24253877.313624956</v>
      </c>
      <c r="P47" s="135">
        <v>255050.78648144475</v>
      </c>
      <c r="Q47" s="135">
        <v>51925825.803485923</v>
      </c>
      <c r="R47" s="16"/>
      <c r="S47" s="16"/>
    </row>
    <row r="48" spans="2:19" x14ac:dyDescent="0.25">
      <c r="B48" s="18">
        <v>2025</v>
      </c>
      <c r="C48" s="18" t="s">
        <v>117</v>
      </c>
      <c r="D48" s="171">
        <v>-79026.162630599909</v>
      </c>
      <c r="E48" s="171">
        <v>3325586.2182458215</v>
      </c>
      <c r="F48" s="171">
        <v>155764.8792362989</v>
      </c>
      <c r="G48" s="171">
        <v>-25004.979820235239</v>
      </c>
      <c r="H48" s="171">
        <v>0</v>
      </c>
      <c r="I48" s="171">
        <v>3291309.627373063</v>
      </c>
      <c r="K48" s="18">
        <v>2023</v>
      </c>
      <c r="L48" s="18" t="s">
        <v>374</v>
      </c>
      <c r="M48" s="18" t="s">
        <v>365</v>
      </c>
      <c r="N48" s="135">
        <v>179950.22044317581</v>
      </c>
      <c r="O48" s="135">
        <v>7715108.433800268</v>
      </c>
      <c r="P48" s="135">
        <v>-12501.668546079261</v>
      </c>
      <c r="Q48" s="135">
        <v>101721857.71178494</v>
      </c>
      <c r="R48" s="16"/>
      <c r="S48" s="16"/>
    </row>
    <row r="49" spans="2:19" x14ac:dyDescent="0.25">
      <c r="B49" s="18">
        <v>2025</v>
      </c>
      <c r="C49" s="48" t="s">
        <v>83</v>
      </c>
      <c r="D49" s="172">
        <f t="shared" ref="D49:I49" si="3">SUM(D40:D48)</f>
        <v>142073561.71761924</v>
      </c>
      <c r="E49" s="172">
        <f t="shared" si="3"/>
        <v>1749575602.1614854</v>
      </c>
      <c r="F49" s="172">
        <f t="shared" si="3"/>
        <v>290969190.50175053</v>
      </c>
      <c r="G49" s="172">
        <f t="shared" si="3"/>
        <v>1340939464.0977347</v>
      </c>
      <c r="H49" s="172">
        <f t="shared" si="3"/>
        <v>1781919211.3662136</v>
      </c>
      <c r="I49" s="172">
        <f t="shared" si="3"/>
        <v>743261155.86990261</v>
      </c>
      <c r="K49" s="18">
        <v>2023</v>
      </c>
      <c r="L49" s="18" t="s">
        <v>374</v>
      </c>
      <c r="M49" s="18" t="s">
        <v>257</v>
      </c>
      <c r="N49" s="135">
        <v>0</v>
      </c>
      <c r="O49" s="135">
        <v>0</v>
      </c>
      <c r="P49" s="135">
        <v>0</v>
      </c>
      <c r="Q49" s="135">
        <v>9424314.8882022388</v>
      </c>
      <c r="R49" s="16"/>
      <c r="S49" s="16"/>
    </row>
    <row r="50" spans="2:19" x14ac:dyDescent="0.25">
      <c r="B50" s="18">
        <v>2026</v>
      </c>
      <c r="C50" s="18" t="s">
        <v>205</v>
      </c>
      <c r="D50" s="171">
        <v>140472612.29845193</v>
      </c>
      <c r="E50" s="171">
        <v>676180055.58667648</v>
      </c>
      <c r="F50" s="171">
        <v>169542037.14897734</v>
      </c>
      <c r="G50" s="171">
        <v>1021445158.2235837</v>
      </c>
      <c r="H50" s="171">
        <v>1499194270.3432541</v>
      </c>
      <c r="I50" s="171">
        <v>303737715.03487146</v>
      </c>
      <c r="K50" s="18">
        <v>2024</v>
      </c>
      <c r="L50" s="18" t="s">
        <v>364</v>
      </c>
      <c r="M50" s="18" t="s">
        <v>365</v>
      </c>
      <c r="N50" s="135">
        <v>0</v>
      </c>
      <c r="O50" s="135">
        <v>0</v>
      </c>
      <c r="P50" s="135">
        <v>0</v>
      </c>
      <c r="Q50" s="135">
        <v>443914731.54677945</v>
      </c>
      <c r="R50" s="16"/>
      <c r="S50" s="16"/>
    </row>
    <row r="51" spans="2:19" x14ac:dyDescent="0.25">
      <c r="B51" s="18">
        <v>2026</v>
      </c>
      <c r="C51" s="18" t="s">
        <v>68</v>
      </c>
      <c r="D51" s="171">
        <v>40839902.319751754</v>
      </c>
      <c r="E51" s="171">
        <v>325451022.81198275</v>
      </c>
      <c r="F51" s="171">
        <v>54509831.390858762</v>
      </c>
      <c r="G51" s="171">
        <v>275288282.34636402</v>
      </c>
      <c r="H51" s="171">
        <v>303694144.37063533</v>
      </c>
      <c r="I51" s="171">
        <v>331415269.49147046</v>
      </c>
      <c r="K51" s="18">
        <v>2024</v>
      </c>
      <c r="L51" s="18" t="s">
        <v>364</v>
      </c>
      <c r="M51" s="18" t="s">
        <v>257</v>
      </c>
      <c r="N51" s="135">
        <v>0</v>
      </c>
      <c r="O51" s="135">
        <v>0</v>
      </c>
      <c r="P51" s="135">
        <v>0</v>
      </c>
      <c r="Q51" s="135">
        <v>13077937.862722956</v>
      </c>
      <c r="R51" s="16"/>
      <c r="S51" s="16"/>
    </row>
    <row r="52" spans="2:19" x14ac:dyDescent="0.25">
      <c r="B52" s="18">
        <v>2026</v>
      </c>
      <c r="C52" s="18" t="s">
        <v>69</v>
      </c>
      <c r="D52" s="171">
        <v>2815646.3362027472</v>
      </c>
      <c r="E52" s="171">
        <v>27743684.754392933</v>
      </c>
      <c r="F52" s="171">
        <v>2722352.7745887632</v>
      </c>
      <c r="G52" s="171">
        <v>12020102.613104705</v>
      </c>
      <c r="H52" s="171">
        <v>4254049.8744528238</v>
      </c>
      <c r="I52" s="171">
        <v>24075974.793699566</v>
      </c>
      <c r="K52" s="18">
        <v>2024</v>
      </c>
      <c r="L52" s="18" t="s">
        <v>366</v>
      </c>
      <c r="M52" s="18" t="s">
        <v>365</v>
      </c>
      <c r="N52" s="135">
        <v>55476344.233724326</v>
      </c>
      <c r="O52" s="135">
        <v>264175716.25934416</v>
      </c>
      <c r="P52" s="135">
        <v>5171149.2486580759</v>
      </c>
      <c r="Q52" s="135">
        <v>0</v>
      </c>
      <c r="R52" s="16"/>
      <c r="S52" s="16"/>
    </row>
    <row r="53" spans="2:19" x14ac:dyDescent="0.25">
      <c r="B53" s="18">
        <v>2026</v>
      </c>
      <c r="C53" s="18" t="s">
        <v>72</v>
      </c>
      <c r="D53" s="171">
        <v>822743.47505028162</v>
      </c>
      <c r="E53" s="171">
        <v>50215698.384763874</v>
      </c>
      <c r="F53" s="171">
        <v>2731012.0234885928</v>
      </c>
      <c r="G53" s="171">
        <v>54246564.52345749</v>
      </c>
      <c r="H53" s="171">
        <v>15378437.124230776</v>
      </c>
      <c r="I53" s="171">
        <v>52226452.752185136</v>
      </c>
      <c r="K53" s="18">
        <v>2024</v>
      </c>
      <c r="L53" s="18" t="s">
        <v>366</v>
      </c>
      <c r="M53" s="18" t="s">
        <v>257</v>
      </c>
      <c r="N53" s="135">
        <v>1697771.0046060255</v>
      </c>
      <c r="O53" s="135">
        <v>226112996.39628372</v>
      </c>
      <c r="P53" s="135">
        <v>-33292.421163284562</v>
      </c>
      <c r="Q53" s="135">
        <v>0</v>
      </c>
      <c r="R53" s="16"/>
      <c r="S53" s="16"/>
    </row>
    <row r="54" spans="2:19" x14ac:dyDescent="0.25">
      <c r="B54" s="18">
        <v>2026</v>
      </c>
      <c r="C54" s="18" t="s">
        <v>213</v>
      </c>
      <c r="D54" s="171">
        <v>6964236.6833186569</v>
      </c>
      <c r="E54" s="171">
        <v>303345678.08695298</v>
      </c>
      <c r="F54" s="171">
        <v>16825205.631679237</v>
      </c>
      <c r="G54" s="171">
        <v>17182085.040765494</v>
      </c>
      <c r="H54" s="171">
        <v>3473281.2786744954</v>
      </c>
      <c r="I54" s="171">
        <v>209480348.49091312</v>
      </c>
      <c r="K54" s="18">
        <v>2024</v>
      </c>
      <c r="L54" s="18" t="s">
        <v>367</v>
      </c>
      <c r="M54" s="18" t="s">
        <v>365</v>
      </c>
      <c r="N54" s="135">
        <v>34911359.991137475</v>
      </c>
      <c r="O54" s="135">
        <v>67699201.158481449</v>
      </c>
      <c r="P54" s="135">
        <v>7633612.5721121104</v>
      </c>
      <c r="Q54" s="135">
        <v>99961138.254349887</v>
      </c>
      <c r="R54" s="16"/>
      <c r="S54" s="16"/>
    </row>
    <row r="55" spans="2:19" x14ac:dyDescent="0.25">
      <c r="B55" s="18">
        <v>2026</v>
      </c>
      <c r="C55" s="18" t="s">
        <v>214</v>
      </c>
      <c r="D55" s="171">
        <v>7865219.7545871772</v>
      </c>
      <c r="E55" s="171">
        <v>173714806.05195883</v>
      </c>
      <c r="F55" s="171">
        <v>48822944.090632051</v>
      </c>
      <c r="G55" s="171">
        <v>-1747616.4084289391</v>
      </c>
      <c r="H55" s="171">
        <v>5105837.1548344512</v>
      </c>
      <c r="I55" s="171">
        <v>102878901.64825213</v>
      </c>
      <c r="K55" s="18">
        <v>2024</v>
      </c>
      <c r="L55" s="18" t="s">
        <v>367</v>
      </c>
      <c r="M55" s="18" t="s">
        <v>257</v>
      </c>
      <c r="N55" s="135">
        <v>199528.31515849929</v>
      </c>
      <c r="O55" s="135">
        <v>18665463.04210294</v>
      </c>
      <c r="P55" s="135">
        <v>328860.10347528703</v>
      </c>
      <c r="Q55" s="135">
        <v>3101144.8215167327</v>
      </c>
      <c r="R55" s="16"/>
      <c r="S55" s="16"/>
    </row>
    <row r="56" spans="2:19" x14ac:dyDescent="0.25">
      <c r="B56" s="18">
        <v>2026</v>
      </c>
      <c r="C56" s="18" t="s">
        <v>215</v>
      </c>
      <c r="D56" s="171">
        <v>150539.29914128876</v>
      </c>
      <c r="E56" s="171">
        <v>6944476.7960701101</v>
      </c>
      <c r="F56" s="171">
        <v>1056623.3487834702</v>
      </c>
      <c r="G56" s="171">
        <v>576950.14967259637</v>
      </c>
      <c r="H56" s="171">
        <v>118644</v>
      </c>
      <c r="I56" s="171">
        <v>1528180.7405313032</v>
      </c>
      <c r="K56" s="18">
        <v>2024</v>
      </c>
      <c r="L56" s="18" t="s">
        <v>368</v>
      </c>
      <c r="M56" s="18" t="s">
        <v>365</v>
      </c>
      <c r="N56" s="135">
        <v>93426.246865594207</v>
      </c>
      <c r="O56" s="135">
        <v>10573909.91631664</v>
      </c>
      <c r="P56" s="135">
        <v>61122981.345070511</v>
      </c>
      <c r="Q56" s="135">
        <v>0</v>
      </c>
      <c r="R56" s="16"/>
      <c r="S56" s="16"/>
    </row>
    <row r="57" spans="2:19" x14ac:dyDescent="0.25">
      <c r="B57" s="18">
        <v>2026</v>
      </c>
      <c r="C57" s="18" t="s">
        <v>258</v>
      </c>
      <c r="D57" s="171"/>
      <c r="E57" s="171"/>
      <c r="F57" s="171"/>
      <c r="G57" s="171"/>
      <c r="H57" s="171"/>
      <c r="I57" s="171"/>
      <c r="K57" s="18">
        <v>2024</v>
      </c>
      <c r="L57" s="18" t="s">
        <v>368</v>
      </c>
      <c r="M57" s="18" t="s">
        <v>257</v>
      </c>
      <c r="N57" s="135">
        <v>8575.9766323672447</v>
      </c>
      <c r="O57" s="135">
        <v>3111261.2262410778</v>
      </c>
      <c r="P57" s="135">
        <v>6646457.8921471583</v>
      </c>
      <c r="Q57" s="135">
        <v>0</v>
      </c>
      <c r="R57" s="16"/>
      <c r="S57" s="16"/>
    </row>
    <row r="58" spans="2:19" x14ac:dyDescent="0.25">
      <c r="B58" s="18">
        <v>2026</v>
      </c>
      <c r="C58" s="18" t="s">
        <v>117</v>
      </c>
      <c r="D58" s="171">
        <v>64072.96940889486</v>
      </c>
      <c r="E58" s="171">
        <v>3117419.9385606344</v>
      </c>
      <c r="F58" s="171">
        <v>160912.81987235945</v>
      </c>
      <c r="G58" s="171">
        <v>-25004.979820235239</v>
      </c>
      <c r="H58" s="171">
        <v>0</v>
      </c>
      <c r="I58" s="171">
        <v>3944891.2038882873</v>
      </c>
      <c r="K58" s="18">
        <v>2024</v>
      </c>
      <c r="L58" s="18" t="s">
        <v>369</v>
      </c>
      <c r="M58" s="18" t="s">
        <v>365</v>
      </c>
      <c r="N58" s="135">
        <v>0</v>
      </c>
      <c r="O58" s="135">
        <v>406806.12192061724</v>
      </c>
      <c r="P58" s="135">
        <v>0</v>
      </c>
      <c r="Q58" s="135">
        <v>7605739.2793643121</v>
      </c>
      <c r="R58" s="16"/>
      <c r="S58" s="16"/>
    </row>
    <row r="59" spans="2:19" x14ac:dyDescent="0.25">
      <c r="B59" s="18">
        <v>2026</v>
      </c>
      <c r="C59" s="48" t="s">
        <v>83</v>
      </c>
      <c r="D59" s="172">
        <f t="shared" ref="D59:I59" si="4">SUM(D50:D58)</f>
        <v>199994973.13591272</v>
      </c>
      <c r="E59" s="172">
        <f t="shared" si="4"/>
        <v>1566712842.4113586</v>
      </c>
      <c r="F59" s="172">
        <f t="shared" si="4"/>
        <v>296370919.22888064</v>
      </c>
      <c r="G59" s="172">
        <f t="shared" si="4"/>
        <v>1378986521.5086989</v>
      </c>
      <c r="H59" s="172">
        <f t="shared" si="4"/>
        <v>1831218664.1460822</v>
      </c>
      <c r="I59" s="172">
        <f t="shared" si="4"/>
        <v>1029287734.1558115</v>
      </c>
      <c r="K59" s="18">
        <v>2024</v>
      </c>
      <c r="L59" s="18" t="s">
        <v>369</v>
      </c>
      <c r="M59" s="18" t="s">
        <v>257</v>
      </c>
      <c r="N59" s="135">
        <v>3850211.0325580705</v>
      </c>
      <c r="O59" s="135">
        <v>66616860.149450213</v>
      </c>
      <c r="P59" s="135">
        <v>4541331.7078884961</v>
      </c>
      <c r="Q59" s="135">
        <v>197763835.82468876</v>
      </c>
      <c r="R59" s="16"/>
      <c r="S59" s="16"/>
    </row>
    <row r="60" spans="2:19" x14ac:dyDescent="0.25">
      <c r="B60" s="18">
        <v>2027</v>
      </c>
      <c r="C60" s="18" t="s">
        <v>205</v>
      </c>
      <c r="D60" s="171">
        <v>100531357.57040806</v>
      </c>
      <c r="E60" s="171">
        <v>729128693.91165769</v>
      </c>
      <c r="F60" s="171">
        <v>158996974.60228083</v>
      </c>
      <c r="G60" s="171">
        <v>1042508578.6457744</v>
      </c>
      <c r="H60" s="171">
        <v>1501083640.525048</v>
      </c>
      <c r="I60" s="171">
        <v>96081735.966696635</v>
      </c>
      <c r="K60" s="18">
        <v>2024</v>
      </c>
      <c r="L60" s="18" t="s">
        <v>370</v>
      </c>
      <c r="M60" s="18" t="s">
        <v>365</v>
      </c>
      <c r="N60" s="135">
        <v>6699958.2976784334</v>
      </c>
      <c r="O60" s="135">
        <v>35017698.499000311</v>
      </c>
      <c r="P60" s="135">
        <v>533431.44816981466</v>
      </c>
      <c r="Q60" s="135">
        <v>22285630.232352819</v>
      </c>
      <c r="R60" s="16"/>
      <c r="S60" s="16"/>
    </row>
    <row r="61" spans="2:19" x14ac:dyDescent="0.25">
      <c r="B61" s="18">
        <v>2027</v>
      </c>
      <c r="C61" s="18" t="s">
        <v>68</v>
      </c>
      <c r="D61" s="171">
        <v>29687151.600184143</v>
      </c>
      <c r="E61" s="171">
        <v>343727371.12157243</v>
      </c>
      <c r="F61" s="171">
        <v>49841658.820392661</v>
      </c>
      <c r="G61" s="171">
        <v>280848623.72155941</v>
      </c>
      <c r="H61" s="171">
        <v>304076539.43927181</v>
      </c>
      <c r="I61" s="171">
        <v>333565170.05256647</v>
      </c>
      <c r="K61" s="18">
        <v>2024</v>
      </c>
      <c r="L61" s="18" t="s">
        <v>370</v>
      </c>
      <c r="M61" s="18" t="s">
        <v>257</v>
      </c>
      <c r="N61" s="135">
        <v>65837.037585535872</v>
      </c>
      <c r="O61" s="135">
        <v>25232445.809600793</v>
      </c>
      <c r="P61" s="135">
        <v>-21001.822181565647</v>
      </c>
      <c r="Q61" s="135">
        <v>22901782.191916667</v>
      </c>
      <c r="R61" s="16"/>
      <c r="S61" s="16"/>
    </row>
    <row r="62" spans="2:19" x14ac:dyDescent="0.25">
      <c r="B62" s="18">
        <v>2027</v>
      </c>
      <c r="C62" s="18" t="s">
        <v>69</v>
      </c>
      <c r="D62" s="171">
        <v>2121993.6731925765</v>
      </c>
      <c r="E62" s="171">
        <v>29585689.69528883</v>
      </c>
      <c r="F62" s="171">
        <v>2355189.2160712103</v>
      </c>
      <c r="G62" s="171">
        <v>12262064.301615272</v>
      </c>
      <c r="H62" s="171">
        <v>4259410.1974316863</v>
      </c>
      <c r="I62" s="171">
        <v>26322211.03327737</v>
      </c>
      <c r="K62" s="18">
        <v>2024</v>
      </c>
      <c r="L62" s="18" t="s">
        <v>371</v>
      </c>
      <c r="M62" s="18" t="s">
        <v>365</v>
      </c>
      <c r="N62" s="135">
        <v>0</v>
      </c>
      <c r="O62" s="135">
        <v>0</v>
      </c>
      <c r="P62" s="135">
        <v>0</v>
      </c>
      <c r="Q62" s="135">
        <v>17693843.475930467</v>
      </c>
      <c r="R62" s="16"/>
      <c r="S62" s="16"/>
    </row>
    <row r="63" spans="2:19" x14ac:dyDescent="0.25">
      <c r="B63" s="18">
        <v>2027</v>
      </c>
      <c r="C63" s="18" t="s">
        <v>72</v>
      </c>
      <c r="D63" s="171">
        <v>8040.4469993455159</v>
      </c>
      <c r="E63" s="171">
        <v>54897636.148443297</v>
      </c>
      <c r="F63" s="171">
        <v>2575796.1276750467</v>
      </c>
      <c r="G63" s="171">
        <v>55105291.434028685</v>
      </c>
      <c r="H63" s="171">
        <v>15397814.750805173</v>
      </c>
      <c r="I63" s="171">
        <v>76284945.318393901</v>
      </c>
      <c r="K63" s="18">
        <v>2024</v>
      </c>
      <c r="L63" s="18" t="s">
        <v>371</v>
      </c>
      <c r="M63" s="18" t="s">
        <v>257</v>
      </c>
      <c r="N63" s="135">
        <v>0</v>
      </c>
      <c r="O63" s="135">
        <v>0</v>
      </c>
      <c r="P63" s="135">
        <v>0</v>
      </c>
      <c r="Q63" s="135">
        <v>26115885.127042681</v>
      </c>
      <c r="R63" s="16"/>
      <c r="S63" s="16"/>
    </row>
    <row r="64" spans="2:19" x14ac:dyDescent="0.25">
      <c r="B64" s="18">
        <v>2027</v>
      </c>
      <c r="C64" s="18" t="s">
        <v>213</v>
      </c>
      <c r="D64" s="171">
        <v>68059.580709162488</v>
      </c>
      <c r="E64" s="171">
        <v>327994211.70430738</v>
      </c>
      <c r="F64" s="171">
        <v>15688304.657480847</v>
      </c>
      <c r="G64" s="171">
        <v>20062363.975079358</v>
      </c>
      <c r="H64" s="171">
        <v>2230134.5606651325</v>
      </c>
      <c r="I64" s="171">
        <v>247673098.81564963</v>
      </c>
      <c r="K64" s="18">
        <v>2024</v>
      </c>
      <c r="L64" s="18" t="s">
        <v>372</v>
      </c>
      <c r="M64" s="18" t="s">
        <v>365</v>
      </c>
      <c r="N64" s="135">
        <v>60213.617503055546</v>
      </c>
      <c r="O64" s="135">
        <v>11356100.033412192</v>
      </c>
      <c r="P64" s="135">
        <v>712716.04668704642</v>
      </c>
      <c r="Q64" s="135">
        <v>40050718.5527713</v>
      </c>
      <c r="R64" s="16"/>
      <c r="S64" s="16"/>
    </row>
    <row r="65" spans="2:19" x14ac:dyDescent="0.25">
      <c r="B65" s="18">
        <v>2027</v>
      </c>
      <c r="C65" s="18" t="s">
        <v>214</v>
      </c>
      <c r="D65" s="171">
        <v>76864.641887434787</v>
      </c>
      <c r="E65" s="171">
        <v>184866193.01339513</v>
      </c>
      <c r="F65" s="171">
        <v>46700295.436487317</v>
      </c>
      <c r="G65" s="171">
        <v>1350087.6318620143</v>
      </c>
      <c r="H65" s="171">
        <v>4047775.0671631992</v>
      </c>
      <c r="I65" s="171">
        <v>135597239.43538702</v>
      </c>
      <c r="K65" s="18">
        <v>2024</v>
      </c>
      <c r="L65" s="18" t="s">
        <v>372</v>
      </c>
      <c r="M65" s="18" t="s">
        <v>257</v>
      </c>
      <c r="N65" s="135">
        <v>283324.79117426521</v>
      </c>
      <c r="O65" s="135">
        <v>26378660.185134903</v>
      </c>
      <c r="P65" s="135">
        <v>6260953.0875160331</v>
      </c>
      <c r="Q65" s="135">
        <v>14814186.541121056</v>
      </c>
      <c r="R65" s="16"/>
      <c r="S65" s="16"/>
    </row>
    <row r="66" spans="2:19" x14ac:dyDescent="0.25">
      <c r="B66" s="18">
        <v>2027</v>
      </c>
      <c r="C66" s="18" t="s">
        <v>215</v>
      </c>
      <c r="D66" s="171">
        <v>1471.1794049660243</v>
      </c>
      <c r="E66" s="171">
        <v>7524054.3883964382</v>
      </c>
      <c r="F66" s="171">
        <v>1012560.6337248284</v>
      </c>
      <c r="G66" s="171">
        <v>640761.74721697287</v>
      </c>
      <c r="H66" s="171">
        <v>67488.599999999991</v>
      </c>
      <c r="I66" s="171">
        <v>1936858.0683462294</v>
      </c>
      <c r="K66" s="18">
        <v>2024</v>
      </c>
      <c r="L66" s="18" t="s">
        <v>373</v>
      </c>
      <c r="M66" s="18" t="s">
        <v>365</v>
      </c>
      <c r="N66" s="135">
        <v>1440312.3143342035</v>
      </c>
      <c r="O66" s="135">
        <v>6613821.9001107682</v>
      </c>
      <c r="P66" s="135">
        <v>2014185.2290193888</v>
      </c>
      <c r="Q66" s="135">
        <v>16844199.029979356</v>
      </c>
      <c r="R66" s="16"/>
      <c r="S66" s="16"/>
    </row>
    <row r="67" spans="2:19" x14ac:dyDescent="0.25">
      <c r="B67" s="18">
        <v>2027</v>
      </c>
      <c r="C67" s="18" t="s">
        <v>258</v>
      </c>
      <c r="D67" s="171"/>
      <c r="E67" s="171"/>
      <c r="F67" s="171"/>
      <c r="G67" s="171"/>
      <c r="H67" s="171"/>
      <c r="I67" s="171"/>
      <c r="K67" s="18">
        <v>2024</v>
      </c>
      <c r="L67" s="18" t="s">
        <v>373</v>
      </c>
      <c r="M67" s="18" t="s">
        <v>257</v>
      </c>
      <c r="N67" s="135">
        <v>641272.84156777954</v>
      </c>
      <c r="O67" s="135">
        <v>36897702.334851742</v>
      </c>
      <c r="P67" s="135">
        <v>142949.74198104869</v>
      </c>
      <c r="Q67" s="135">
        <v>66210083.77968964</v>
      </c>
      <c r="R67" s="16"/>
      <c r="S67" s="16"/>
    </row>
    <row r="68" spans="2:19" x14ac:dyDescent="0.25">
      <c r="B68" s="18">
        <v>2027</v>
      </c>
      <c r="C68" s="18" t="s">
        <v>117</v>
      </c>
      <c r="D68" s="171">
        <v>626.1676090368519</v>
      </c>
      <c r="E68" s="171">
        <v>3259622.7061312473</v>
      </c>
      <c r="F68" s="171">
        <v>150281.00073307287</v>
      </c>
      <c r="G68" s="171">
        <v>0</v>
      </c>
      <c r="H68" s="171">
        <v>0</v>
      </c>
      <c r="I68" s="171">
        <v>5100643.7611347176</v>
      </c>
      <c r="K68" s="18">
        <v>2024</v>
      </c>
      <c r="L68" s="18" t="s">
        <v>374</v>
      </c>
      <c r="M68" s="18" t="s">
        <v>365</v>
      </c>
      <c r="N68" s="135">
        <v>563599.93748384074</v>
      </c>
      <c r="O68" s="135">
        <v>8269247.6866418729</v>
      </c>
      <c r="P68" s="135">
        <v>-12126.618489696883</v>
      </c>
      <c r="Q68" s="135">
        <v>125717405.85135341</v>
      </c>
      <c r="R68" s="16"/>
      <c r="S68" s="16"/>
    </row>
    <row r="69" spans="2:19" x14ac:dyDescent="0.25">
      <c r="B69" s="18">
        <v>2027</v>
      </c>
      <c r="C69" s="48" t="s">
        <v>83</v>
      </c>
      <c r="D69" s="172">
        <f t="shared" ref="D69:I69" si="5">SUM(D60:D68)</f>
        <v>132495564.86039472</v>
      </c>
      <c r="E69" s="172">
        <f t="shared" si="5"/>
        <v>1680983472.6891923</v>
      </c>
      <c r="F69" s="172">
        <f t="shared" si="5"/>
        <v>277321060.49484581</v>
      </c>
      <c r="G69" s="172">
        <f t="shared" si="5"/>
        <v>1412777771.4571359</v>
      </c>
      <c r="H69" s="172">
        <f t="shared" si="5"/>
        <v>1831162803.1403849</v>
      </c>
      <c r="I69" s="172">
        <f t="shared" si="5"/>
        <v>922561902.45145202</v>
      </c>
      <c r="K69" s="18">
        <v>2024</v>
      </c>
      <c r="L69" s="18" t="s">
        <v>374</v>
      </c>
      <c r="M69" s="18" t="s">
        <v>257</v>
      </c>
      <c r="N69" s="135">
        <v>0</v>
      </c>
      <c r="O69" s="135">
        <v>0</v>
      </c>
      <c r="P69" s="135">
        <v>0</v>
      </c>
      <c r="Q69" s="135">
        <v>10701666.509270458</v>
      </c>
      <c r="R69" s="16"/>
      <c r="S69" s="16"/>
    </row>
    <row r="70" spans="2:19" x14ac:dyDescent="0.25">
      <c r="B70" s="18">
        <v>2028</v>
      </c>
      <c r="C70" s="18" t="s">
        <v>205</v>
      </c>
      <c r="D70" s="171">
        <v>106982763.19537473</v>
      </c>
      <c r="E70" s="171">
        <v>750896314.33333337</v>
      </c>
      <c r="F70" s="171">
        <v>165232166.14758548</v>
      </c>
      <c r="G70" s="171">
        <v>1093302361.1632764</v>
      </c>
      <c r="H70" s="171">
        <v>1575621718.237185</v>
      </c>
      <c r="I70" s="171">
        <v>36172466.246312775</v>
      </c>
      <c r="K70" s="18">
        <v>2025</v>
      </c>
      <c r="L70" s="18" t="s">
        <v>364</v>
      </c>
      <c r="M70" s="18" t="s">
        <v>365</v>
      </c>
      <c r="N70" s="135">
        <v>0</v>
      </c>
      <c r="O70" s="135">
        <v>0</v>
      </c>
      <c r="P70" s="135">
        <v>0</v>
      </c>
      <c r="Q70" s="135">
        <v>490625485.70641446</v>
      </c>
      <c r="R70" s="16"/>
      <c r="S70" s="16"/>
    </row>
    <row r="71" spans="2:19" x14ac:dyDescent="0.25">
      <c r="B71" s="18">
        <v>2028</v>
      </c>
      <c r="C71" s="18" t="s">
        <v>68</v>
      </c>
      <c r="D71" s="171">
        <v>31661945.33258529</v>
      </c>
      <c r="E71" s="171">
        <v>353989571.64928365</v>
      </c>
      <c r="F71" s="171">
        <v>52212096.340842269</v>
      </c>
      <c r="G71" s="171">
        <v>294442767.45028633</v>
      </c>
      <c r="H71" s="171">
        <v>319162515.50548077</v>
      </c>
      <c r="I71" s="171">
        <v>387160194.11488885</v>
      </c>
      <c r="K71" s="18">
        <v>2025</v>
      </c>
      <c r="L71" s="18" t="s">
        <v>364</v>
      </c>
      <c r="M71" s="18" t="s">
        <v>257</v>
      </c>
      <c r="N71" s="135">
        <v>0</v>
      </c>
      <c r="O71" s="135">
        <v>0</v>
      </c>
      <c r="P71" s="135">
        <v>0</v>
      </c>
      <c r="Q71" s="135">
        <v>27686179.909276012</v>
      </c>
      <c r="R71" s="16"/>
      <c r="S71" s="16"/>
    </row>
    <row r="72" spans="2:19" x14ac:dyDescent="0.25">
      <c r="B72" s="18">
        <v>2028</v>
      </c>
      <c r="C72" s="18" t="s">
        <v>69</v>
      </c>
      <c r="D72" s="171">
        <v>2269983.4623580417</v>
      </c>
      <c r="E72" s="171">
        <v>30468930.23714494</v>
      </c>
      <c r="F72" s="171">
        <v>2443761.9318286846</v>
      </c>
      <c r="G72" s="171">
        <v>12864531.210557748</v>
      </c>
      <c r="H72" s="171">
        <v>4470881.8161809547</v>
      </c>
      <c r="I72" s="171">
        <v>31753000.16162879</v>
      </c>
      <c r="K72" s="18">
        <v>2025</v>
      </c>
      <c r="L72" s="18" t="s">
        <v>366</v>
      </c>
      <c r="M72" s="18" t="s">
        <v>365</v>
      </c>
      <c r="N72" s="135">
        <v>63267232.560601458</v>
      </c>
      <c r="O72" s="135">
        <v>287200510.29610449</v>
      </c>
      <c r="P72" s="135">
        <v>5985298.0195071036</v>
      </c>
      <c r="Q72" s="135">
        <v>0</v>
      </c>
      <c r="R72" s="16"/>
      <c r="S72" s="16"/>
    </row>
    <row r="73" spans="2:19" x14ac:dyDescent="0.25">
      <c r="B73" s="18">
        <v>2028</v>
      </c>
      <c r="C73" s="18" t="s">
        <v>72</v>
      </c>
      <c r="D73" s="171">
        <v>0</v>
      </c>
      <c r="E73" s="171">
        <v>56544230.805530354</v>
      </c>
      <c r="F73" s="171">
        <v>2783405.9842891288</v>
      </c>
      <c r="G73" s="171">
        <v>57814189.238594562</v>
      </c>
      <c r="H73" s="171">
        <v>16162286.980438642</v>
      </c>
      <c r="I73" s="171">
        <v>89408273.403001845</v>
      </c>
      <c r="K73" s="18">
        <v>2025</v>
      </c>
      <c r="L73" s="18" t="s">
        <v>366</v>
      </c>
      <c r="M73" s="18" t="s">
        <v>257</v>
      </c>
      <c r="N73" s="135">
        <v>712329.89796915953</v>
      </c>
      <c r="O73" s="135">
        <v>310358035.60414189</v>
      </c>
      <c r="P73" s="135">
        <v>463222.71984017437</v>
      </c>
      <c r="Q73" s="135">
        <v>0</v>
      </c>
      <c r="R73" s="16"/>
      <c r="S73" s="16"/>
    </row>
    <row r="74" spans="2:19" x14ac:dyDescent="0.25">
      <c r="B74" s="18">
        <v>2028</v>
      </c>
      <c r="C74" s="18" t="s">
        <v>213</v>
      </c>
      <c r="D74" s="171">
        <v>0</v>
      </c>
      <c r="E74" s="171">
        <v>337824825.86174542</v>
      </c>
      <c r="F74" s="171">
        <v>16952786.207655977</v>
      </c>
      <c r="G74" s="171">
        <v>21050520.091923248</v>
      </c>
      <c r="H74" s="171">
        <v>2660966.9851773283</v>
      </c>
      <c r="I74" s="171">
        <v>285497683.79872328</v>
      </c>
      <c r="K74" s="18">
        <v>2025</v>
      </c>
      <c r="L74" s="18" t="s">
        <v>367</v>
      </c>
      <c r="M74" s="18" t="s">
        <v>365</v>
      </c>
      <c r="N74" s="135">
        <v>42891202.871195823</v>
      </c>
      <c r="O74" s="135">
        <v>73496670.634608626</v>
      </c>
      <c r="P74" s="135">
        <v>9144645.1496885046</v>
      </c>
      <c r="Q74" s="135">
        <v>104307364.14293838</v>
      </c>
      <c r="R74" s="16"/>
      <c r="S74" s="16"/>
    </row>
    <row r="75" spans="2:19" x14ac:dyDescent="0.25">
      <c r="B75" s="18">
        <v>2028</v>
      </c>
      <c r="C75" s="18" t="s">
        <v>214</v>
      </c>
      <c r="D75" s="171">
        <v>0</v>
      </c>
      <c r="E75" s="171">
        <v>190407429.83622083</v>
      </c>
      <c r="F75" s="171">
        <v>50464351.735522017</v>
      </c>
      <c r="G75" s="171">
        <v>1415588.072157277</v>
      </c>
      <c r="H75" s="171">
        <v>4522519.4518484194</v>
      </c>
      <c r="I75" s="171">
        <v>176250766.02437091</v>
      </c>
      <c r="K75" s="18">
        <v>2025</v>
      </c>
      <c r="L75" s="18" t="s">
        <v>367</v>
      </c>
      <c r="M75" s="18" t="s">
        <v>257</v>
      </c>
      <c r="N75" s="135">
        <v>1763793.9694496142</v>
      </c>
      <c r="O75" s="135">
        <v>23148882.402675431</v>
      </c>
      <c r="P75" s="135">
        <v>-1574444.0976918149</v>
      </c>
      <c r="Q75" s="135">
        <v>4137322.0503178188</v>
      </c>
      <c r="R75" s="16"/>
      <c r="S75" s="16"/>
    </row>
    <row r="76" spans="2:19" x14ac:dyDescent="0.25">
      <c r="B76" s="18">
        <v>2028</v>
      </c>
      <c r="C76" s="18" t="s">
        <v>215</v>
      </c>
      <c r="D76" s="171">
        <v>0</v>
      </c>
      <c r="E76" s="171">
        <v>7749591.8373457994</v>
      </c>
      <c r="F76" s="171">
        <v>1094173.2915443045</v>
      </c>
      <c r="G76" s="171">
        <v>672329.18829506985</v>
      </c>
      <c r="H76" s="171">
        <v>84017.87999999999</v>
      </c>
      <c r="I76" s="171">
        <v>2428461.9486885872</v>
      </c>
      <c r="K76" s="18">
        <v>2025</v>
      </c>
      <c r="L76" s="18" t="s">
        <v>368</v>
      </c>
      <c r="M76" s="18" t="s">
        <v>365</v>
      </c>
      <c r="N76" s="135">
        <v>90623.459459626378</v>
      </c>
      <c r="O76" s="135">
        <v>10256692.61882714</v>
      </c>
      <c r="P76" s="135">
        <v>78770704.708456874</v>
      </c>
      <c r="Q76" s="135">
        <v>0</v>
      </c>
      <c r="R76" s="16"/>
      <c r="S76" s="16"/>
    </row>
    <row r="77" spans="2:19" x14ac:dyDescent="0.25">
      <c r="B77" s="18">
        <v>2028</v>
      </c>
      <c r="C77" s="18" t="s">
        <v>258</v>
      </c>
      <c r="D77" s="171"/>
      <c r="E77" s="171"/>
      <c r="F77" s="171"/>
      <c r="G77" s="171"/>
      <c r="H77" s="171"/>
      <c r="I77" s="171"/>
      <c r="K77" s="18">
        <v>2025</v>
      </c>
      <c r="L77" s="18" t="s">
        <v>368</v>
      </c>
      <c r="M77" s="18" t="s">
        <v>257</v>
      </c>
      <c r="N77" s="135">
        <v>0</v>
      </c>
      <c r="O77" s="135">
        <v>3099912.0443334929</v>
      </c>
      <c r="P77" s="135">
        <v>10581192.578233005</v>
      </c>
      <c r="Q77" s="135">
        <v>0</v>
      </c>
      <c r="R77" s="16"/>
      <c r="S77" s="16"/>
    </row>
    <row r="78" spans="2:19" x14ac:dyDescent="0.25">
      <c r="B78" s="18">
        <v>2028</v>
      </c>
      <c r="C78" s="18" t="s">
        <v>117</v>
      </c>
      <c r="D78" s="171">
        <v>0</v>
      </c>
      <c r="E78" s="171">
        <v>3357335.7865280691</v>
      </c>
      <c r="F78" s="171">
        <v>162393.68957470704</v>
      </c>
      <c r="G78" s="171">
        <v>0</v>
      </c>
      <c r="H78" s="171">
        <v>0</v>
      </c>
      <c r="I78" s="171">
        <v>6400755.8796894625</v>
      </c>
      <c r="K78" s="18">
        <v>2025</v>
      </c>
      <c r="L78" s="18" t="s">
        <v>369</v>
      </c>
      <c r="M78" s="18" t="s">
        <v>365</v>
      </c>
      <c r="N78" s="135">
        <v>0</v>
      </c>
      <c r="O78" s="135">
        <v>497919.02800321404</v>
      </c>
      <c r="P78" s="135">
        <v>0</v>
      </c>
      <c r="Q78" s="135">
        <v>2485211.3385563195</v>
      </c>
      <c r="R78" s="16"/>
      <c r="S78" s="16"/>
    </row>
    <row r="79" spans="2:19" x14ac:dyDescent="0.25">
      <c r="B79" s="18">
        <v>2028</v>
      </c>
      <c r="C79" s="48" t="s">
        <v>83</v>
      </c>
      <c r="D79" s="172">
        <f t="shared" ref="D79:I79" si="6">SUM(D70:D78)</f>
        <v>140914691.99031803</v>
      </c>
      <c r="E79" s="172">
        <f t="shared" si="6"/>
        <v>1731238230.3471322</v>
      </c>
      <c r="F79" s="172">
        <f t="shared" si="6"/>
        <v>291345135.32884258</v>
      </c>
      <c r="G79" s="172">
        <f t="shared" si="6"/>
        <v>1481562286.4150908</v>
      </c>
      <c r="H79" s="172">
        <f t="shared" si="6"/>
        <v>1922684906.8563113</v>
      </c>
      <c r="I79" s="172">
        <f t="shared" si="6"/>
        <v>1015071601.5773045</v>
      </c>
      <c r="K79" s="18">
        <v>2025</v>
      </c>
      <c r="L79" s="18" t="s">
        <v>369</v>
      </c>
      <c r="M79" s="18" t="s">
        <v>257</v>
      </c>
      <c r="N79" s="135">
        <v>4704806.732305319</v>
      </c>
      <c r="O79" s="135">
        <v>85848793.888111278</v>
      </c>
      <c r="P79" s="135">
        <v>3059500.0792946122</v>
      </c>
      <c r="Q79" s="135">
        <v>270203841.91130626</v>
      </c>
      <c r="R79" s="16"/>
      <c r="S79" s="16"/>
    </row>
    <row r="80" spans="2:19" x14ac:dyDescent="0.25">
      <c r="B80" s="18">
        <v>2029</v>
      </c>
      <c r="C80" s="18" t="s">
        <v>205</v>
      </c>
      <c r="D80" s="171">
        <v>113355021.16394246</v>
      </c>
      <c r="E80" s="171">
        <v>776037546.32486653</v>
      </c>
      <c r="F80" s="171">
        <v>170861314.96670434</v>
      </c>
      <c r="G80" s="171">
        <v>1146986875.0008402</v>
      </c>
      <c r="H80" s="171">
        <v>1654401959.5851831</v>
      </c>
      <c r="I80" s="171">
        <v>37946221.836734273</v>
      </c>
      <c r="K80" s="18">
        <v>2025</v>
      </c>
      <c r="L80" s="18" t="s">
        <v>370</v>
      </c>
      <c r="M80" s="18" t="s">
        <v>365</v>
      </c>
      <c r="N80" s="135">
        <v>8749732.710051395</v>
      </c>
      <c r="O80" s="135">
        <v>36690507.298759773</v>
      </c>
      <c r="P80" s="135">
        <v>656765.72369499458</v>
      </c>
      <c r="Q80" s="135">
        <v>18905480.379636634</v>
      </c>
      <c r="R80" s="16"/>
      <c r="S80" s="16"/>
    </row>
    <row r="81" spans="2:19" x14ac:dyDescent="0.25">
      <c r="B81" s="18">
        <v>2029</v>
      </c>
      <c r="C81" s="18" t="s">
        <v>68</v>
      </c>
      <c r="D81" s="171">
        <v>33597933.418195724</v>
      </c>
      <c r="E81" s="171">
        <v>365841719.24081832</v>
      </c>
      <c r="F81" s="171">
        <v>54352955.212812342</v>
      </c>
      <c r="G81" s="171">
        <v>308810673.8084324</v>
      </c>
      <c r="H81" s="171">
        <v>335107075.27875412</v>
      </c>
      <c r="I81" s="171">
        <v>462666801.49190491</v>
      </c>
      <c r="K81" s="18">
        <v>2025</v>
      </c>
      <c r="L81" s="18" t="s">
        <v>370</v>
      </c>
      <c r="M81" s="18" t="s">
        <v>257</v>
      </c>
      <c r="N81" s="135">
        <v>1992852.1874011548</v>
      </c>
      <c r="O81" s="135">
        <v>28806198.161989093</v>
      </c>
      <c r="P81" s="135">
        <v>879917.87084279256</v>
      </c>
      <c r="Q81" s="135">
        <v>25926806.083988324</v>
      </c>
      <c r="R81" s="16"/>
      <c r="S81" s="16"/>
    </row>
    <row r="82" spans="2:19" x14ac:dyDescent="0.25">
      <c r="B82" s="18">
        <v>2029</v>
      </c>
      <c r="C82" s="18" t="s">
        <v>69</v>
      </c>
      <c r="D82" s="171">
        <v>2413270.8142013624</v>
      </c>
      <c r="E82" s="171">
        <v>31489079.662576601</v>
      </c>
      <c r="F82" s="171">
        <v>2523987.4385958682</v>
      </c>
      <c r="G82" s="171">
        <v>13501285.715792285</v>
      </c>
      <c r="H82" s="171">
        <v>4694388.8568059998</v>
      </c>
      <c r="I82" s="171">
        <v>38233565.98307886</v>
      </c>
      <c r="K82" s="18">
        <v>2025</v>
      </c>
      <c r="L82" s="18" t="s">
        <v>371</v>
      </c>
      <c r="M82" s="18" t="s">
        <v>365</v>
      </c>
      <c r="N82" s="135">
        <v>0</v>
      </c>
      <c r="O82" s="135">
        <v>0</v>
      </c>
      <c r="P82" s="135">
        <v>0</v>
      </c>
      <c r="Q82" s="135">
        <v>20649466.589870822</v>
      </c>
      <c r="R82" s="16"/>
      <c r="S82" s="16"/>
    </row>
    <row r="83" spans="2:19" x14ac:dyDescent="0.25">
      <c r="B83" s="18">
        <v>2029</v>
      </c>
      <c r="C83" s="18" t="s">
        <v>72</v>
      </c>
      <c r="D83" s="171">
        <v>0</v>
      </c>
      <c r="E83" s="171">
        <v>58444201.388893381</v>
      </c>
      <c r="F83" s="171">
        <v>2970510.0961336861</v>
      </c>
      <c r="G83" s="171">
        <v>60677255.930452019</v>
      </c>
      <c r="H83" s="171">
        <v>16970267.392637562</v>
      </c>
      <c r="I83" s="171">
        <v>105835712.85814078</v>
      </c>
      <c r="K83" s="18">
        <v>2025</v>
      </c>
      <c r="L83" s="18" t="s">
        <v>371</v>
      </c>
      <c r="M83" s="18" t="s">
        <v>257</v>
      </c>
      <c r="N83" s="135">
        <v>0</v>
      </c>
      <c r="O83" s="135">
        <v>0</v>
      </c>
      <c r="P83" s="135">
        <v>0</v>
      </c>
      <c r="Q83" s="135">
        <v>32358791.930420995</v>
      </c>
      <c r="R83" s="16"/>
      <c r="S83" s="16"/>
    </row>
    <row r="84" spans="2:19" x14ac:dyDescent="0.25">
      <c r="B84" s="18">
        <v>2029</v>
      </c>
      <c r="C84" s="18" t="s">
        <v>213</v>
      </c>
      <c r="D84" s="171">
        <v>0</v>
      </c>
      <c r="E84" s="171">
        <v>349176244.42953098</v>
      </c>
      <c r="F84" s="171">
        <v>18092374.188919954</v>
      </c>
      <c r="G84" s="171">
        <v>22094914.314867225</v>
      </c>
      <c r="H84" s="171">
        <v>3095234.503986822</v>
      </c>
      <c r="I84" s="171">
        <v>325217159.01814568</v>
      </c>
      <c r="K84" s="18">
        <v>2025</v>
      </c>
      <c r="L84" s="18" t="s">
        <v>372</v>
      </c>
      <c r="M84" s="18" t="s">
        <v>365</v>
      </c>
      <c r="N84" s="135">
        <v>97991.918692303734</v>
      </c>
      <c r="O84" s="135">
        <v>11261914.454647548</v>
      </c>
      <c r="P84" s="135">
        <v>1034198.2365386583</v>
      </c>
      <c r="Q84" s="135">
        <v>38000394.634304471</v>
      </c>
      <c r="R84" s="16"/>
      <c r="S84" s="16"/>
    </row>
    <row r="85" spans="2:19" x14ac:dyDescent="0.25">
      <c r="B85" s="18">
        <v>2029</v>
      </c>
      <c r="C85" s="18" t="s">
        <v>214</v>
      </c>
      <c r="D85" s="171">
        <v>0</v>
      </c>
      <c r="E85" s="171">
        <v>196805403.78314376</v>
      </c>
      <c r="F85" s="171">
        <v>53856630.03217791</v>
      </c>
      <c r="G85" s="171">
        <v>1484816.216850017</v>
      </c>
      <c r="H85" s="171">
        <v>5006249.7685966333</v>
      </c>
      <c r="I85" s="171">
        <v>216230909.96941236</v>
      </c>
      <c r="K85" s="18">
        <v>2025</v>
      </c>
      <c r="L85" s="18" t="s">
        <v>372</v>
      </c>
      <c r="M85" s="18" t="s">
        <v>257</v>
      </c>
      <c r="N85" s="135">
        <v>2388797.0533822444</v>
      </c>
      <c r="O85" s="135">
        <v>24174565.992949009</v>
      </c>
      <c r="P85" s="135">
        <v>8958065.7687673569</v>
      </c>
      <c r="Q85" s="135">
        <v>15021569.271171449</v>
      </c>
      <c r="R85" s="16"/>
      <c r="S85" s="16"/>
    </row>
    <row r="86" spans="2:19" x14ac:dyDescent="0.25">
      <c r="B86" s="18">
        <v>2029</v>
      </c>
      <c r="C86" s="18" t="s">
        <v>215</v>
      </c>
      <c r="D86" s="171">
        <v>0</v>
      </c>
      <c r="E86" s="171">
        <v>8009989.6942848526</v>
      </c>
      <c r="F86" s="171">
        <v>1167725.0202802469</v>
      </c>
      <c r="G86" s="171">
        <v>705693.20134615235</v>
      </c>
      <c r="H86" s="171">
        <v>100620</v>
      </c>
      <c r="I86" s="171">
        <v>2893596.1239959202</v>
      </c>
      <c r="K86" s="18">
        <v>2025</v>
      </c>
      <c r="L86" s="18" t="s">
        <v>373</v>
      </c>
      <c r="M86" s="18" t="s">
        <v>365</v>
      </c>
      <c r="N86" s="135">
        <v>1519001.5485819466</v>
      </c>
      <c r="O86" s="135">
        <v>7386653.6405128576</v>
      </c>
      <c r="P86" s="135">
        <v>2045325.6119343985</v>
      </c>
      <c r="Q86" s="135">
        <v>16402540.189005708</v>
      </c>
      <c r="R86" s="16"/>
      <c r="S86" s="16"/>
    </row>
    <row r="87" spans="2:19" x14ac:dyDescent="0.25">
      <c r="B87" s="18">
        <v>2029</v>
      </c>
      <c r="C87" s="18" t="s">
        <v>258</v>
      </c>
      <c r="D87" s="171"/>
      <c r="E87" s="171"/>
      <c r="F87" s="171"/>
      <c r="G87" s="171"/>
      <c r="H87" s="171"/>
      <c r="I87" s="171"/>
      <c r="K87" s="18">
        <v>2025</v>
      </c>
      <c r="L87" s="18" t="s">
        <v>373</v>
      </c>
      <c r="M87" s="18" t="s">
        <v>257</v>
      </c>
      <c r="N87" s="135">
        <v>4060034.2112085251</v>
      </c>
      <c r="O87" s="135">
        <v>43545171.575020552</v>
      </c>
      <c r="P87" s="135">
        <v>2640209.3777553062</v>
      </c>
      <c r="Q87" s="135">
        <v>8667019.6938365679</v>
      </c>
      <c r="R87" s="16"/>
      <c r="S87" s="16"/>
    </row>
    <row r="88" spans="2:19" x14ac:dyDescent="0.25">
      <c r="B88" s="18">
        <v>2029</v>
      </c>
      <c r="C88" s="18" t="s">
        <v>117</v>
      </c>
      <c r="D88" s="171">
        <v>0</v>
      </c>
      <c r="E88" s="171">
        <v>3470147.2819185313</v>
      </c>
      <c r="F88" s="171">
        <v>173310.00118305345</v>
      </c>
      <c r="G88" s="171">
        <v>0</v>
      </c>
      <c r="H88" s="171">
        <v>0</v>
      </c>
      <c r="I88" s="171">
        <v>7843498.4041472822</v>
      </c>
      <c r="K88" s="18">
        <v>2025</v>
      </c>
      <c r="L88" s="18" t="s">
        <v>374</v>
      </c>
      <c r="M88" s="18" t="s">
        <v>365</v>
      </c>
      <c r="N88" s="135">
        <v>1931148.1367710058</v>
      </c>
      <c r="O88" s="135">
        <v>10529232.034431981</v>
      </c>
      <c r="P88" s="135">
        <v>-6145.4660391284297</v>
      </c>
      <c r="Q88" s="135">
        <v>139490725.24372163</v>
      </c>
      <c r="R88" s="16"/>
      <c r="S88" s="16"/>
    </row>
    <row r="89" spans="2:19" x14ac:dyDescent="0.25">
      <c r="B89" s="18">
        <v>2029</v>
      </c>
      <c r="C89" s="48" t="s">
        <v>83</v>
      </c>
      <c r="D89" s="172">
        <f t="shared" ref="D89:I89" si="7">SUM(D80:D88)</f>
        <v>149366225.39633954</v>
      </c>
      <c r="E89" s="172">
        <f t="shared" si="7"/>
        <v>1789274331.8060329</v>
      </c>
      <c r="F89" s="172">
        <f t="shared" si="7"/>
        <v>303998806.95680737</v>
      </c>
      <c r="G89" s="172">
        <f t="shared" si="7"/>
        <v>1554261514.1885803</v>
      </c>
      <c r="H89" s="172">
        <f t="shared" si="7"/>
        <v>2019375795.3859644</v>
      </c>
      <c r="I89" s="172">
        <f t="shared" si="7"/>
        <v>1196867465.6855605</v>
      </c>
      <c r="K89" s="18">
        <v>2025</v>
      </c>
      <c r="L89" s="18" t="s">
        <v>374</v>
      </c>
      <c r="M89" s="18" t="s">
        <v>257</v>
      </c>
      <c r="N89" s="135">
        <v>0</v>
      </c>
      <c r="O89" s="135">
        <v>0</v>
      </c>
      <c r="P89" s="135">
        <v>0</v>
      </c>
      <c r="Q89" s="135">
        <v>8205218.3411090877</v>
      </c>
      <c r="R89" s="16"/>
      <c r="S89" s="16"/>
    </row>
    <row r="90" spans="2:19" x14ac:dyDescent="0.25">
      <c r="B90" s="18">
        <v>2030</v>
      </c>
      <c r="C90" s="18" t="s">
        <v>205</v>
      </c>
      <c r="D90" s="171">
        <v>120119370.92158501</v>
      </c>
      <c r="E90" s="171">
        <v>802566240.52302778</v>
      </c>
      <c r="F90" s="171">
        <v>180496958.45662546</v>
      </c>
      <c r="G90" s="171">
        <v>1201287369.7217877</v>
      </c>
      <c r="H90" s="171">
        <v>1734086239.0026898</v>
      </c>
      <c r="I90" s="171">
        <v>128386057.90006858</v>
      </c>
      <c r="K90" s="18">
        <v>2026</v>
      </c>
      <c r="L90" s="18" t="s">
        <v>364</v>
      </c>
      <c r="M90" s="18" t="s">
        <v>365</v>
      </c>
      <c r="N90" s="135">
        <v>0</v>
      </c>
      <c r="O90" s="135">
        <v>0</v>
      </c>
      <c r="P90" s="135">
        <v>0</v>
      </c>
      <c r="Q90" s="135">
        <v>565354644.47887838</v>
      </c>
      <c r="R90" s="16"/>
      <c r="S90" s="16"/>
    </row>
    <row r="91" spans="2:19" x14ac:dyDescent="0.25">
      <c r="B91" s="18">
        <v>2030</v>
      </c>
      <c r="C91" s="18" t="s">
        <v>68</v>
      </c>
      <c r="D91" s="171">
        <v>35647713.783292323</v>
      </c>
      <c r="E91" s="171">
        <v>378347948.01883465</v>
      </c>
      <c r="F91" s="171">
        <v>57488581.061381839</v>
      </c>
      <c r="G91" s="171">
        <v>323343533.48244107</v>
      </c>
      <c r="H91" s="171">
        <v>351234605.91870606</v>
      </c>
      <c r="I91" s="171">
        <v>581729957.81487226</v>
      </c>
      <c r="K91" s="18">
        <v>2026</v>
      </c>
      <c r="L91" s="18" t="s">
        <v>364</v>
      </c>
      <c r="M91" s="18" t="s">
        <v>257</v>
      </c>
      <c r="N91" s="135">
        <v>0</v>
      </c>
      <c r="O91" s="135">
        <v>0</v>
      </c>
      <c r="P91" s="135">
        <v>0</v>
      </c>
      <c r="Q91" s="135">
        <v>27359568.657062359</v>
      </c>
      <c r="R91" s="16"/>
      <c r="S91" s="16"/>
    </row>
    <row r="92" spans="2:19" x14ac:dyDescent="0.25">
      <c r="B92" s="18">
        <v>2030</v>
      </c>
      <c r="C92" s="18" t="s">
        <v>69</v>
      </c>
      <c r="D92" s="171">
        <v>2564514.9724271153</v>
      </c>
      <c r="E92" s="171">
        <v>32565527.791801948</v>
      </c>
      <c r="F92" s="171">
        <v>2664951.7258473611</v>
      </c>
      <c r="G92" s="171">
        <v>14145346.875389911</v>
      </c>
      <c r="H92" s="171">
        <v>4920460.7394532422</v>
      </c>
      <c r="I92" s="171">
        <v>48244659.614651114</v>
      </c>
      <c r="K92" s="18">
        <v>2026</v>
      </c>
      <c r="L92" s="18" t="s">
        <v>366</v>
      </c>
      <c r="M92" s="18" t="s">
        <v>365</v>
      </c>
      <c r="N92" s="135">
        <v>69502379.341040015</v>
      </c>
      <c r="O92" s="135">
        <v>296760885.66692251</v>
      </c>
      <c r="P92" s="135">
        <v>5992879.2451743642</v>
      </c>
      <c r="Q92" s="135">
        <v>0</v>
      </c>
      <c r="R92" s="16"/>
      <c r="S92" s="16"/>
    </row>
    <row r="93" spans="2:19" x14ac:dyDescent="0.25">
      <c r="B93" s="18">
        <v>2030</v>
      </c>
      <c r="C93" s="18" t="s">
        <v>72</v>
      </c>
      <c r="D93" s="171">
        <v>0</v>
      </c>
      <c r="E93" s="171">
        <v>60449023.962579533</v>
      </c>
      <c r="F93" s="171">
        <v>3157299.0448507834</v>
      </c>
      <c r="G93" s="171">
        <v>63573175.934973329</v>
      </c>
      <c r="H93" s="171">
        <v>17787519.7369802</v>
      </c>
      <c r="I93" s="171">
        <v>131976614.76957022</v>
      </c>
      <c r="K93" s="18">
        <v>2026</v>
      </c>
      <c r="L93" s="18" t="s">
        <v>366</v>
      </c>
      <c r="M93" s="18" t="s">
        <v>257</v>
      </c>
      <c r="N93" s="135">
        <v>3831516.2914076764</v>
      </c>
      <c r="O93" s="135">
        <v>455539068.60333598</v>
      </c>
      <c r="P93" s="135">
        <v>1160856.536531745</v>
      </c>
      <c r="Q93" s="135">
        <v>0</v>
      </c>
      <c r="R93" s="16"/>
      <c r="S93" s="16"/>
    </row>
    <row r="94" spans="2:19" x14ac:dyDescent="0.25">
      <c r="B94" s="18">
        <v>2030</v>
      </c>
      <c r="C94" s="18" t="s">
        <v>213</v>
      </c>
      <c r="D94" s="171">
        <v>0</v>
      </c>
      <c r="E94" s="171">
        <v>361154103.65921175</v>
      </c>
      <c r="F94" s="171">
        <v>19230042.617969662</v>
      </c>
      <c r="G94" s="171">
        <v>23151292.941756692</v>
      </c>
      <c r="H94" s="171">
        <v>3532410.3171487167</v>
      </c>
      <c r="I94" s="171">
        <v>428561053.14776325</v>
      </c>
      <c r="K94" s="18">
        <v>2026</v>
      </c>
      <c r="L94" s="18" t="s">
        <v>367</v>
      </c>
      <c r="M94" s="18" t="s">
        <v>365</v>
      </c>
      <c r="N94" s="135">
        <v>44222798.703360103</v>
      </c>
      <c r="O94" s="135">
        <v>92483998.8284702</v>
      </c>
      <c r="P94" s="135">
        <v>10884635.539408334</v>
      </c>
      <c r="Q94" s="135">
        <v>111634367.47197792</v>
      </c>
      <c r="R94" s="16"/>
      <c r="S94" s="16"/>
    </row>
    <row r="95" spans="2:19" x14ac:dyDescent="0.25">
      <c r="B95" s="18">
        <v>2030</v>
      </c>
      <c r="C95" s="18" t="s">
        <v>214</v>
      </c>
      <c r="D95" s="171">
        <v>0</v>
      </c>
      <c r="E95" s="171">
        <v>203556457.03994894</v>
      </c>
      <c r="F95" s="171">
        <v>57243194.285317361</v>
      </c>
      <c r="G95" s="171">
        <v>1554838.6920021609</v>
      </c>
      <c r="H95" s="171">
        <v>5493756.2654411355</v>
      </c>
      <c r="I95" s="171">
        <v>325138393.21991885</v>
      </c>
      <c r="K95" s="18">
        <v>2026</v>
      </c>
      <c r="L95" s="18" t="s">
        <v>367</v>
      </c>
      <c r="M95" s="18" t="s">
        <v>257</v>
      </c>
      <c r="N95" s="135">
        <v>7993406.839243236</v>
      </c>
      <c r="O95" s="135">
        <v>12044711.950125858</v>
      </c>
      <c r="P95" s="135">
        <v>2564309.1758228675</v>
      </c>
      <c r="Q95" s="135">
        <v>4137322.253326762</v>
      </c>
      <c r="R95" s="16"/>
      <c r="S95" s="16"/>
    </row>
    <row r="96" spans="2:19" x14ac:dyDescent="0.25">
      <c r="B96" s="18">
        <v>2030</v>
      </c>
      <c r="C96" s="18" t="s">
        <v>215</v>
      </c>
      <c r="D96" s="171">
        <v>0</v>
      </c>
      <c r="E96" s="171">
        <v>8284757.8966466282</v>
      </c>
      <c r="F96" s="171">
        <v>1241152.8565339239</v>
      </c>
      <c r="G96" s="171">
        <v>739440.06625877495</v>
      </c>
      <c r="H96" s="171">
        <v>117327.24</v>
      </c>
      <c r="I96" s="171">
        <v>4668051.4870750234</v>
      </c>
      <c r="K96" s="18">
        <v>2026</v>
      </c>
      <c r="L96" s="18" t="s">
        <v>368</v>
      </c>
      <c r="M96" s="18" t="s">
        <v>365</v>
      </c>
      <c r="N96" s="135">
        <v>87904.755675837601</v>
      </c>
      <c r="O96" s="135">
        <v>9733373.712262325</v>
      </c>
      <c r="P96" s="135">
        <v>96608149.18273814</v>
      </c>
      <c r="Q96" s="135">
        <v>0</v>
      </c>
      <c r="R96" s="16"/>
      <c r="S96" s="16"/>
    </row>
    <row r="97" spans="2:19" x14ac:dyDescent="0.25">
      <c r="B97" s="18">
        <v>2030</v>
      </c>
      <c r="C97" s="18" t="s">
        <v>258</v>
      </c>
      <c r="D97" s="171"/>
      <c r="E97" s="171"/>
      <c r="F97" s="171"/>
      <c r="G97" s="171"/>
      <c r="H97" s="171"/>
      <c r="I97" s="171"/>
      <c r="K97" s="18">
        <v>2026</v>
      </c>
      <c r="L97" s="18" t="s">
        <v>368</v>
      </c>
      <c r="M97" s="18" t="s">
        <v>257</v>
      </c>
      <c r="N97" s="135">
        <v>0</v>
      </c>
      <c r="O97" s="135">
        <v>3223908.8915229295</v>
      </c>
      <c r="P97" s="135">
        <v>11320422.186312234</v>
      </c>
      <c r="Q97" s="135">
        <v>0</v>
      </c>
      <c r="R97" s="16"/>
      <c r="S97" s="16"/>
    </row>
    <row r="98" spans="2:19" x14ac:dyDescent="0.25">
      <c r="B98" s="18">
        <v>2030</v>
      </c>
      <c r="C98" s="18" t="s">
        <v>117</v>
      </c>
      <c r="D98" s="171">
        <v>0</v>
      </c>
      <c r="E98" s="171">
        <v>3589184.4051827057</v>
      </c>
      <c r="F98" s="171">
        <v>184207.92506665722</v>
      </c>
      <c r="G98" s="171">
        <v>0</v>
      </c>
      <c r="H98" s="171">
        <v>0</v>
      </c>
      <c r="I98" s="171">
        <v>10021075.547304386</v>
      </c>
      <c r="K98" s="18">
        <v>2026</v>
      </c>
      <c r="L98" s="18" t="s">
        <v>369</v>
      </c>
      <c r="M98" s="18" t="s">
        <v>365</v>
      </c>
      <c r="N98" s="135">
        <v>0</v>
      </c>
      <c r="O98" s="135">
        <v>482981.45716311759</v>
      </c>
      <c r="P98" s="135">
        <v>0</v>
      </c>
      <c r="Q98" s="135">
        <v>20544258.775689919</v>
      </c>
      <c r="R98" s="16"/>
      <c r="S98" s="16"/>
    </row>
    <row r="99" spans="2:19" x14ac:dyDescent="0.25">
      <c r="B99" s="18">
        <v>2030</v>
      </c>
      <c r="C99" s="48" t="s">
        <v>83</v>
      </c>
      <c r="D99" s="172">
        <f t="shared" ref="D99:I99" si="8">SUM(D90:D98)</f>
        <v>158331599.67730445</v>
      </c>
      <c r="E99" s="172">
        <f t="shared" si="8"/>
        <v>1850513243.2972341</v>
      </c>
      <c r="F99" s="172">
        <f t="shared" si="8"/>
        <v>321706387.97359312</v>
      </c>
      <c r="G99" s="172">
        <f t="shared" si="8"/>
        <v>1627794997.7146094</v>
      </c>
      <c r="H99" s="172">
        <f t="shared" si="8"/>
        <v>2117172319.2204192</v>
      </c>
      <c r="I99" s="172">
        <f t="shared" si="8"/>
        <v>1658725863.5012236</v>
      </c>
      <c r="K99" s="18">
        <v>2026</v>
      </c>
      <c r="L99" s="18" t="s">
        <v>369</v>
      </c>
      <c r="M99" s="18" t="s">
        <v>257</v>
      </c>
      <c r="N99" s="135">
        <v>9423531.889681669</v>
      </c>
      <c r="O99" s="135">
        <v>74850104.172047317</v>
      </c>
      <c r="P99" s="135">
        <v>4227334.9670299497</v>
      </c>
      <c r="Q99" s="135">
        <v>263567271.27535194</v>
      </c>
      <c r="R99" s="16"/>
      <c r="S99" s="16"/>
    </row>
    <row r="100" spans="2:19" x14ac:dyDescent="0.25">
      <c r="B100" s="18">
        <v>2031</v>
      </c>
      <c r="C100" s="18" t="s">
        <v>205</v>
      </c>
      <c r="D100" s="171">
        <v>123722952.04923256</v>
      </c>
      <c r="E100" s="171">
        <v>826643227.73871827</v>
      </c>
      <c r="F100" s="171">
        <v>183345206.14487702</v>
      </c>
      <c r="G100" s="171">
        <v>1199750771.6070986</v>
      </c>
      <c r="H100" s="171">
        <v>1731831327.9386003</v>
      </c>
      <c r="I100" s="171">
        <v>247543942.3304922</v>
      </c>
      <c r="K100" s="18">
        <v>2026</v>
      </c>
      <c r="L100" s="18" t="s">
        <v>370</v>
      </c>
      <c r="M100" s="18" t="s">
        <v>365</v>
      </c>
      <c r="N100" s="135">
        <v>7087645.5724179689</v>
      </c>
      <c r="O100" s="135">
        <v>44849257.078828417</v>
      </c>
      <c r="P100" s="135">
        <v>699609.07659414469</v>
      </c>
      <c r="Q100" s="135">
        <v>25711637.379632927</v>
      </c>
      <c r="R100" s="16"/>
      <c r="S100" s="16"/>
    </row>
    <row r="101" spans="2:19" x14ac:dyDescent="0.25">
      <c r="B101" s="18">
        <v>2031</v>
      </c>
      <c r="C101" s="18" t="s">
        <v>68</v>
      </c>
      <c r="D101" s="171">
        <v>36717145.19679109</v>
      </c>
      <c r="E101" s="171">
        <v>389698386.45939946</v>
      </c>
      <c r="F101" s="171">
        <v>58572005.90334741</v>
      </c>
      <c r="G101" s="171">
        <v>322932280.70155782</v>
      </c>
      <c r="H101" s="171">
        <v>350778227.97888774</v>
      </c>
      <c r="I101" s="171">
        <v>551238540.23916948</v>
      </c>
      <c r="K101" s="18">
        <v>2026</v>
      </c>
      <c r="L101" s="18" t="s">
        <v>370</v>
      </c>
      <c r="M101" s="18" t="s">
        <v>257</v>
      </c>
      <c r="N101" s="135">
        <v>10089499.447791781</v>
      </c>
      <c r="O101" s="135">
        <v>23067570.713161364</v>
      </c>
      <c r="P101" s="135">
        <v>463551.35071670462</v>
      </c>
      <c r="Q101" s="135">
        <v>27374658.839600515</v>
      </c>
      <c r="R101" s="16"/>
      <c r="S101" s="16"/>
    </row>
    <row r="102" spans="2:19" x14ac:dyDescent="0.25">
      <c r="B102" s="18">
        <v>2031</v>
      </c>
      <c r="C102" s="18" t="s">
        <v>69</v>
      </c>
      <c r="D102" s="171">
        <v>2641450.4215999292</v>
      </c>
      <c r="E102" s="171">
        <v>33542493.625555996</v>
      </c>
      <c r="F102" s="171">
        <v>2705543.0845701783</v>
      </c>
      <c r="G102" s="171">
        <v>14127121.194496246</v>
      </c>
      <c r="H102" s="171">
        <v>4914063.3422101811</v>
      </c>
      <c r="I102" s="171">
        <v>46199483.406976685</v>
      </c>
      <c r="K102" s="18">
        <v>2026</v>
      </c>
      <c r="L102" s="18" t="s">
        <v>371</v>
      </c>
      <c r="M102" s="18" t="s">
        <v>365</v>
      </c>
      <c r="N102" s="135">
        <v>0</v>
      </c>
      <c r="O102" s="135">
        <v>0</v>
      </c>
      <c r="P102" s="135">
        <v>0</v>
      </c>
      <c r="Q102" s="135">
        <v>20397677.025729828</v>
      </c>
      <c r="R102" s="16"/>
      <c r="S102" s="16"/>
    </row>
    <row r="103" spans="2:19" x14ac:dyDescent="0.25">
      <c r="B103" s="18">
        <v>2031</v>
      </c>
      <c r="C103" s="18" t="s">
        <v>72</v>
      </c>
      <c r="D103" s="171">
        <v>0</v>
      </c>
      <c r="E103" s="171">
        <v>62262494.681456901</v>
      </c>
      <c r="F103" s="171">
        <v>3252018.0161963059</v>
      </c>
      <c r="G103" s="171">
        <v>63491227.017819218</v>
      </c>
      <c r="H103" s="171">
        <v>17764393.075524736</v>
      </c>
      <c r="I103" s="171">
        <v>126140562.19347779</v>
      </c>
      <c r="K103" s="18">
        <v>2026</v>
      </c>
      <c r="L103" s="18" t="s">
        <v>371</v>
      </c>
      <c r="M103" s="18" t="s">
        <v>257</v>
      </c>
      <c r="N103" s="135">
        <v>0</v>
      </c>
      <c r="O103" s="135">
        <v>0</v>
      </c>
      <c r="P103" s="135">
        <v>0</v>
      </c>
      <c r="Q103" s="135">
        <v>30826473.518059209</v>
      </c>
      <c r="R103" s="16"/>
      <c r="S103" s="16"/>
    </row>
    <row r="104" spans="2:19" x14ac:dyDescent="0.25">
      <c r="B104" s="18">
        <v>2031</v>
      </c>
      <c r="C104" s="18" t="s">
        <v>213</v>
      </c>
      <c r="D104" s="171">
        <v>0</v>
      </c>
      <c r="E104" s="171">
        <v>371988726.76898795</v>
      </c>
      <c r="F104" s="171">
        <v>19806943.896508742</v>
      </c>
      <c r="G104" s="171">
        <v>23121399.474830166</v>
      </c>
      <c r="H104" s="171">
        <v>3617018.8227750533</v>
      </c>
      <c r="I104" s="171">
        <v>392713517.38371092</v>
      </c>
      <c r="K104" s="18">
        <v>2026</v>
      </c>
      <c r="L104" s="18" t="s">
        <v>372</v>
      </c>
      <c r="M104" s="18" t="s">
        <v>365</v>
      </c>
      <c r="N104" s="135">
        <v>110931.37717722564</v>
      </c>
      <c r="O104" s="135">
        <v>11275323.298085472</v>
      </c>
      <c r="P104" s="135">
        <v>1538618.1770582143</v>
      </c>
      <c r="Q104" s="135">
        <v>40388573.869025528</v>
      </c>
      <c r="R104" s="16"/>
      <c r="S104" s="16"/>
    </row>
    <row r="105" spans="2:19" x14ac:dyDescent="0.25">
      <c r="B105" s="18">
        <v>2031</v>
      </c>
      <c r="C105" s="18" t="s">
        <v>214</v>
      </c>
      <c r="D105" s="171">
        <v>0</v>
      </c>
      <c r="E105" s="171">
        <v>209663150.7511473</v>
      </c>
      <c r="F105" s="171">
        <v>58960490.113876864</v>
      </c>
      <c r="G105" s="171">
        <v>1552857.1924918944</v>
      </c>
      <c r="H105" s="171">
        <v>5562904.3756067017</v>
      </c>
      <c r="I105" s="171">
        <v>299159534.75578231</v>
      </c>
      <c r="K105" s="18">
        <v>2026</v>
      </c>
      <c r="L105" s="18" t="s">
        <v>372</v>
      </c>
      <c r="M105" s="18" t="s">
        <v>257</v>
      </c>
      <c r="N105" s="135">
        <v>2387113.2870605965</v>
      </c>
      <c r="O105" s="135">
        <v>23980018.58473435</v>
      </c>
      <c r="P105" s="135">
        <v>7410550.6855264967</v>
      </c>
      <c r="Q105" s="135">
        <v>19939868.196078788</v>
      </c>
      <c r="R105" s="16"/>
      <c r="S105" s="16"/>
    </row>
    <row r="106" spans="2:19" x14ac:dyDescent="0.25">
      <c r="B106" s="18">
        <v>2031</v>
      </c>
      <c r="C106" s="18" t="s">
        <v>215</v>
      </c>
      <c r="D106" s="171">
        <v>0</v>
      </c>
      <c r="E106" s="171">
        <v>8533300.6335460227</v>
      </c>
      <c r="F106" s="171">
        <v>1278387.442229941</v>
      </c>
      <c r="G106" s="171">
        <v>738485.0954080309</v>
      </c>
      <c r="H106" s="171">
        <v>120847.05719999995</v>
      </c>
      <c r="I106" s="171">
        <v>3933041.5049619861</v>
      </c>
      <c r="K106" s="18">
        <v>2026</v>
      </c>
      <c r="L106" s="18" t="s">
        <v>373</v>
      </c>
      <c r="M106" s="18" t="s">
        <v>365</v>
      </c>
      <c r="N106" s="135">
        <v>1483298.54424281</v>
      </c>
      <c r="O106" s="135">
        <v>7263547.3120481977</v>
      </c>
      <c r="P106" s="135">
        <v>1992028.8683967951</v>
      </c>
      <c r="Q106" s="135">
        <v>15760133.021971574</v>
      </c>
      <c r="R106" s="16"/>
      <c r="S106" s="16"/>
    </row>
    <row r="107" spans="2:19" x14ac:dyDescent="0.25">
      <c r="B107" s="18">
        <v>2031</v>
      </c>
      <c r="C107" s="18" t="s">
        <v>258</v>
      </c>
      <c r="D107" s="171"/>
      <c r="E107" s="171"/>
      <c r="F107" s="171"/>
      <c r="G107" s="171"/>
      <c r="H107" s="171"/>
      <c r="I107" s="171"/>
      <c r="K107" s="18">
        <v>2026</v>
      </c>
      <c r="L107" s="18" t="s">
        <v>373</v>
      </c>
      <c r="M107" s="18" t="s">
        <v>257</v>
      </c>
      <c r="N107" s="135">
        <v>2839287.4482003273</v>
      </c>
      <c r="O107" s="135">
        <v>31703524.790975403</v>
      </c>
      <c r="P107" s="135">
        <v>1846367.0042772491</v>
      </c>
      <c r="Q107" s="135">
        <v>84515664.602236658</v>
      </c>
      <c r="R107" s="16"/>
      <c r="S107" s="16"/>
    </row>
    <row r="108" spans="2:19" x14ac:dyDescent="0.25">
      <c r="B108" s="18">
        <v>2031</v>
      </c>
      <c r="C108" s="18" t="s">
        <v>117</v>
      </c>
      <c r="D108" s="171">
        <v>0</v>
      </c>
      <c r="E108" s="171">
        <v>3696859.9373381855</v>
      </c>
      <c r="F108" s="171">
        <v>189734.16281865686</v>
      </c>
      <c r="G108" s="171">
        <v>0</v>
      </c>
      <c r="H108" s="171">
        <v>0</v>
      </c>
      <c r="I108" s="171">
        <v>9697915.8158425689</v>
      </c>
      <c r="K108" s="18">
        <v>2026</v>
      </c>
      <c r="L108" s="18" t="s">
        <v>374</v>
      </c>
      <c r="M108" s="18" t="s">
        <v>365</v>
      </c>
      <c r="N108" s="135">
        <v>2742390.9115884686</v>
      </c>
      <c r="O108" s="135">
        <v>13528900.974200502</v>
      </c>
      <c r="P108" s="135">
        <v>-175.22754520070339</v>
      </c>
      <c r="Q108" s="135">
        <v>154706246.94454679</v>
      </c>
      <c r="R108" s="16"/>
      <c r="S108" s="16"/>
    </row>
    <row r="109" spans="2:19" x14ac:dyDescent="0.25">
      <c r="B109" s="18">
        <v>2031</v>
      </c>
      <c r="C109" s="48" t="s">
        <v>83</v>
      </c>
      <c r="D109" s="172">
        <f t="shared" ref="D109:I109" si="9">SUM(D100:D108)</f>
        <v>163081547.66762358</v>
      </c>
      <c r="E109" s="172">
        <f t="shared" si="9"/>
        <v>1906028640.5961499</v>
      </c>
      <c r="F109" s="172">
        <f t="shared" si="9"/>
        <v>328110328.7644251</v>
      </c>
      <c r="G109" s="172">
        <f t="shared" si="9"/>
        <v>1625714142.2837019</v>
      </c>
      <c r="H109" s="172">
        <f t="shared" si="9"/>
        <v>2114588782.5908051</v>
      </c>
      <c r="I109" s="172">
        <f t="shared" si="9"/>
        <v>1676626537.630414</v>
      </c>
      <c r="K109" s="18">
        <v>2026</v>
      </c>
      <c r="L109" s="18" t="s">
        <v>374</v>
      </c>
      <c r="M109" s="18" t="s">
        <v>257</v>
      </c>
      <c r="N109" s="135">
        <v>0</v>
      </c>
      <c r="O109" s="135">
        <v>0</v>
      </c>
      <c r="P109" s="135">
        <v>0</v>
      </c>
      <c r="Q109" s="135">
        <v>8451375.1801225785</v>
      </c>
      <c r="R109" s="16"/>
      <c r="S109" s="16"/>
    </row>
    <row r="110" spans="2:19" x14ac:dyDescent="0.25">
      <c r="B110" s="18">
        <v>2032</v>
      </c>
      <c r="C110" s="18" t="s">
        <v>205</v>
      </c>
      <c r="D110" s="171">
        <v>127434640.61070955</v>
      </c>
      <c r="E110" s="171">
        <v>851442524.5708797</v>
      </c>
      <c r="F110" s="171">
        <v>186278901.26377609</v>
      </c>
      <c r="G110" s="171">
        <v>1234771938.3940566</v>
      </c>
      <c r="H110" s="171">
        <v>1783223844.5369461</v>
      </c>
      <c r="I110" s="171">
        <v>271418341.09780037</v>
      </c>
      <c r="K110" s="18">
        <v>2027</v>
      </c>
      <c r="L110" s="18" t="s">
        <v>364</v>
      </c>
      <c r="M110" s="18" t="s">
        <v>365</v>
      </c>
      <c r="N110" s="135">
        <v>0</v>
      </c>
      <c r="O110" s="135">
        <v>0</v>
      </c>
      <c r="P110" s="135">
        <v>0</v>
      </c>
      <c r="Q110" s="135">
        <v>589706659.08556247</v>
      </c>
      <c r="R110" s="16"/>
      <c r="S110" s="16"/>
    </row>
    <row r="111" spans="2:19" x14ac:dyDescent="0.25">
      <c r="B111" s="18">
        <v>2032</v>
      </c>
      <c r="C111" s="18" t="s">
        <v>68</v>
      </c>
      <c r="D111" s="171">
        <v>37818659.552694827</v>
      </c>
      <c r="E111" s="171">
        <v>401389338.05318141</v>
      </c>
      <c r="F111" s="171">
        <v>59687933.490571946</v>
      </c>
      <c r="G111" s="171">
        <v>332305308.46712554</v>
      </c>
      <c r="H111" s="171">
        <v>361179707.31913972</v>
      </c>
      <c r="I111" s="171">
        <v>552466858.45774913</v>
      </c>
      <c r="K111" s="18">
        <v>2027</v>
      </c>
      <c r="L111" s="18" t="s">
        <v>364</v>
      </c>
      <c r="M111" s="18" t="s">
        <v>257</v>
      </c>
      <c r="N111" s="135">
        <v>0</v>
      </c>
      <c r="O111" s="135">
        <v>0</v>
      </c>
      <c r="P111" s="135">
        <v>0</v>
      </c>
      <c r="Q111" s="135">
        <v>29579780.202378515</v>
      </c>
      <c r="R111" s="16"/>
      <c r="S111" s="16"/>
    </row>
    <row r="112" spans="2:19" x14ac:dyDescent="0.25">
      <c r="B112" s="18">
        <v>2032</v>
      </c>
      <c r="C112" s="18" t="s">
        <v>69</v>
      </c>
      <c r="D112" s="171">
        <v>2720693.9342479273</v>
      </c>
      <c r="E112" s="171">
        <v>34548768.43432267</v>
      </c>
      <c r="F112" s="171">
        <v>2747352.1840546802</v>
      </c>
      <c r="G112" s="171">
        <v>14542509.400375076</v>
      </c>
      <c r="H112" s="171">
        <v>5059868.8017851245</v>
      </c>
      <c r="I112" s="171">
        <v>46309523.604487374</v>
      </c>
      <c r="K112" s="18">
        <v>2027</v>
      </c>
      <c r="L112" s="18" t="s">
        <v>366</v>
      </c>
      <c r="M112" s="18" t="s">
        <v>365</v>
      </c>
      <c r="N112" s="135">
        <v>76584986.564172342</v>
      </c>
      <c r="O112" s="135">
        <v>364454782.99818635</v>
      </c>
      <c r="P112" s="135">
        <v>6067017.8018859876</v>
      </c>
      <c r="Q112" s="135">
        <v>0</v>
      </c>
      <c r="R112" s="16"/>
      <c r="S112" s="16"/>
    </row>
    <row r="113" spans="2:19" x14ac:dyDescent="0.25">
      <c r="B113" s="18">
        <v>2032</v>
      </c>
      <c r="C113" s="18" t="s">
        <v>72</v>
      </c>
      <c r="D113" s="171">
        <v>0</v>
      </c>
      <c r="E113" s="171">
        <v>64130369.521900587</v>
      </c>
      <c r="F113" s="171">
        <v>3349578.5566821941</v>
      </c>
      <c r="G113" s="171">
        <v>65358954.985851757</v>
      </c>
      <c r="H113" s="171">
        <v>18291481.416897614</v>
      </c>
      <c r="I113" s="171">
        <v>126431895.40894632</v>
      </c>
      <c r="K113" s="18">
        <v>2027</v>
      </c>
      <c r="L113" s="18" t="s">
        <v>366</v>
      </c>
      <c r="M113" s="18" t="s">
        <v>257</v>
      </c>
      <c r="N113" s="135">
        <v>6531447.1546062212</v>
      </c>
      <c r="O113" s="135">
        <v>339605240.94330359</v>
      </c>
      <c r="P113" s="135">
        <v>1991069.7790342227</v>
      </c>
      <c r="Q113" s="135">
        <v>0</v>
      </c>
      <c r="R113" s="16"/>
      <c r="S113" s="16"/>
    </row>
    <row r="114" spans="2:19" x14ac:dyDescent="0.25">
      <c r="B114" s="18">
        <v>2032</v>
      </c>
      <c r="C114" s="18" t="s">
        <v>213</v>
      </c>
      <c r="D114" s="171">
        <v>0</v>
      </c>
      <c r="E114" s="171">
        <v>383148388.57205755</v>
      </c>
      <c r="F114" s="171">
        <v>20401152.213404004</v>
      </c>
      <c r="G114" s="171">
        <v>23802712.514849175</v>
      </c>
      <c r="H114" s="171">
        <v>3725305.1614437606</v>
      </c>
      <c r="I114" s="171">
        <v>395432859.858594</v>
      </c>
      <c r="K114" s="18">
        <v>2027</v>
      </c>
      <c r="L114" s="18" t="s">
        <v>367</v>
      </c>
      <c r="M114" s="18" t="s">
        <v>365</v>
      </c>
      <c r="N114" s="135">
        <v>54536662.588393353</v>
      </c>
      <c r="O114" s="135">
        <v>100860080.34321766</v>
      </c>
      <c r="P114" s="135">
        <v>15522840.843398945</v>
      </c>
      <c r="Q114" s="135">
        <v>118177645.6438964</v>
      </c>
      <c r="R114" s="16"/>
      <c r="S114" s="16"/>
    </row>
    <row r="115" spans="2:19" x14ac:dyDescent="0.25">
      <c r="B115" s="18">
        <v>2032</v>
      </c>
      <c r="C115" s="18" t="s">
        <v>214</v>
      </c>
      <c r="D115" s="171">
        <v>0</v>
      </c>
      <c r="E115" s="171">
        <v>215953045.2736817</v>
      </c>
      <c r="F115" s="171">
        <v>60729304.817293152</v>
      </c>
      <c r="G115" s="171">
        <v>1598018.2689782372</v>
      </c>
      <c r="H115" s="171">
        <v>5728787.4493987653</v>
      </c>
      <c r="I115" s="171">
        <v>300109318.32947099</v>
      </c>
      <c r="K115" s="18">
        <v>2027</v>
      </c>
      <c r="L115" s="18" t="s">
        <v>367</v>
      </c>
      <c r="M115" s="18" t="s">
        <v>257</v>
      </c>
      <c r="N115" s="135">
        <v>7935957.3588341717</v>
      </c>
      <c r="O115" s="135">
        <v>11288549.802600745</v>
      </c>
      <c r="P115" s="135">
        <v>2595881.7660781415</v>
      </c>
      <c r="Q115" s="135">
        <v>4896965.3647419354</v>
      </c>
      <c r="R115" s="16"/>
      <c r="S115" s="16"/>
    </row>
    <row r="116" spans="2:19" x14ac:dyDescent="0.25">
      <c r="B116" s="18">
        <v>2032</v>
      </c>
      <c r="C116" s="18" t="s">
        <v>215</v>
      </c>
      <c r="D116" s="171">
        <v>0</v>
      </c>
      <c r="E116" s="171">
        <v>8789299.6525524035</v>
      </c>
      <c r="F116" s="171">
        <v>1316739.0654968391</v>
      </c>
      <c r="G116" s="171">
        <v>760250.18867357715</v>
      </c>
      <c r="H116" s="171">
        <v>124472.46891599993</v>
      </c>
      <c r="I116" s="171">
        <v>3951818.3225211203</v>
      </c>
      <c r="K116" s="18">
        <v>2027</v>
      </c>
      <c r="L116" s="18" t="s">
        <v>368</v>
      </c>
      <c r="M116" s="18" t="s">
        <v>365</v>
      </c>
      <c r="N116" s="135">
        <v>85267.613005562453</v>
      </c>
      <c r="O116" s="135">
        <v>10107647.332678642</v>
      </c>
      <c r="P116" s="135">
        <v>111754609.71408479</v>
      </c>
      <c r="Q116" s="135">
        <v>0</v>
      </c>
      <c r="R116" s="16"/>
      <c r="S116" s="16"/>
    </row>
    <row r="117" spans="2:19" x14ac:dyDescent="0.25">
      <c r="B117" s="18">
        <v>2032</v>
      </c>
      <c r="C117" s="18" t="s">
        <v>258</v>
      </c>
      <c r="D117" s="171"/>
      <c r="E117" s="171"/>
      <c r="F117" s="171"/>
      <c r="G117" s="171"/>
      <c r="H117" s="171"/>
      <c r="I117" s="171"/>
      <c r="K117" s="18">
        <v>2027</v>
      </c>
      <c r="L117" s="18" t="s">
        <v>368</v>
      </c>
      <c r="M117" s="18" t="s">
        <v>257</v>
      </c>
      <c r="N117" s="135">
        <v>0</v>
      </c>
      <c r="O117" s="135">
        <v>13303066.688204277</v>
      </c>
      <c r="P117" s="135">
        <v>10335261.769376373</v>
      </c>
      <c r="Q117" s="135">
        <v>0</v>
      </c>
      <c r="R117" s="16"/>
      <c r="S117" s="16"/>
    </row>
    <row r="118" spans="2:19" x14ac:dyDescent="0.25">
      <c r="B118" s="18">
        <v>2032</v>
      </c>
      <c r="C118" s="18" t="s">
        <v>117</v>
      </c>
      <c r="D118" s="171">
        <v>0</v>
      </c>
      <c r="E118" s="171">
        <v>3807765.7354583303</v>
      </c>
      <c r="F118" s="171">
        <v>195426.18770321654</v>
      </c>
      <c r="G118" s="171">
        <v>0</v>
      </c>
      <c r="H118" s="171">
        <v>0</v>
      </c>
      <c r="I118" s="171">
        <v>9721355.6318445187</v>
      </c>
      <c r="K118" s="18">
        <v>2027</v>
      </c>
      <c r="L118" s="18" t="s">
        <v>369</v>
      </c>
      <c r="M118" s="18" t="s">
        <v>365</v>
      </c>
      <c r="N118" s="135">
        <v>0</v>
      </c>
      <c r="O118" s="135">
        <v>468492.01344822405</v>
      </c>
      <c r="P118" s="135">
        <v>0</v>
      </c>
      <c r="Q118" s="135">
        <v>29763991.280522466</v>
      </c>
      <c r="R118" s="16"/>
      <c r="S118" s="16"/>
    </row>
    <row r="119" spans="2:19" x14ac:dyDescent="0.25">
      <c r="B119" s="18">
        <v>2032</v>
      </c>
      <c r="C119" s="48" t="s">
        <v>83</v>
      </c>
      <c r="D119" s="172">
        <f t="shared" ref="D119:I119" si="10">SUM(D110:D118)</f>
        <v>167973994.09765232</v>
      </c>
      <c r="E119" s="172">
        <f t="shared" si="10"/>
        <v>1963209499.8140342</v>
      </c>
      <c r="F119" s="172">
        <f t="shared" si="10"/>
        <v>334706387.77898216</v>
      </c>
      <c r="G119" s="172">
        <f t="shared" si="10"/>
        <v>1673139692.2199099</v>
      </c>
      <c r="H119" s="172">
        <f t="shared" si="10"/>
        <v>2177333467.1545272</v>
      </c>
      <c r="I119" s="172">
        <f t="shared" si="10"/>
        <v>1705841970.7114139</v>
      </c>
      <c r="K119" s="18">
        <v>2027</v>
      </c>
      <c r="L119" s="18" t="s">
        <v>369</v>
      </c>
      <c r="M119" s="18" t="s">
        <v>257</v>
      </c>
      <c r="N119" s="135">
        <v>8958966.6920039617</v>
      </c>
      <c r="O119" s="135">
        <v>85120247.189175278</v>
      </c>
      <c r="P119" s="135">
        <v>5272426.8821603237</v>
      </c>
      <c r="Q119" s="135">
        <v>242838573.32140598</v>
      </c>
      <c r="R119" s="16"/>
      <c r="S119" s="16"/>
    </row>
    <row r="120" spans="2:19" x14ac:dyDescent="0.25">
      <c r="B120" s="18">
        <v>2033</v>
      </c>
      <c r="C120" s="18" t="s">
        <v>205</v>
      </c>
      <c r="D120" s="171">
        <v>131257679.82903083</v>
      </c>
      <c r="E120" s="171">
        <v>876985800.30800605</v>
      </c>
      <c r="F120" s="171">
        <v>189301341.20803705</v>
      </c>
      <c r="G120" s="171">
        <v>1270843714.8597794</v>
      </c>
      <c r="H120" s="171">
        <v>1836158136.6332431</v>
      </c>
      <c r="I120" s="171">
        <v>293706518.31376642</v>
      </c>
      <c r="K120" s="18">
        <v>2027</v>
      </c>
      <c r="L120" s="18" t="s">
        <v>370</v>
      </c>
      <c r="M120" s="18" t="s">
        <v>365</v>
      </c>
      <c r="N120" s="135">
        <v>11556535.985683469</v>
      </c>
      <c r="O120" s="135">
        <v>54583655.010471381</v>
      </c>
      <c r="P120" s="135">
        <v>793800.31009394245</v>
      </c>
      <c r="Q120" s="135">
        <v>32232519.243062444</v>
      </c>
      <c r="R120" s="16"/>
      <c r="S120" s="16"/>
    </row>
    <row r="121" spans="2:19" x14ac:dyDescent="0.25">
      <c r="B121" s="18">
        <v>2033</v>
      </c>
      <c r="C121" s="18" t="s">
        <v>68</v>
      </c>
      <c r="D121" s="171">
        <v>38953219.339275673</v>
      </c>
      <c r="E121" s="171">
        <v>413431018.19477683</v>
      </c>
      <c r="F121" s="171">
        <v>60837584.744550079</v>
      </c>
      <c r="G121" s="171">
        <v>341959553.30280572</v>
      </c>
      <c r="H121" s="171">
        <v>371893231.03959954</v>
      </c>
      <c r="I121" s="171">
        <v>552804191.38103306</v>
      </c>
      <c r="K121" s="18">
        <v>2027</v>
      </c>
      <c r="L121" s="18" t="s">
        <v>370</v>
      </c>
      <c r="M121" s="18" t="s">
        <v>257</v>
      </c>
      <c r="N121" s="135">
        <v>11107981.133414006</v>
      </c>
      <c r="O121" s="135">
        <v>27714075.469604313</v>
      </c>
      <c r="P121" s="135">
        <v>654921.1208531179</v>
      </c>
      <c r="Q121" s="135">
        <v>25412640.025991384</v>
      </c>
      <c r="R121" s="16"/>
      <c r="S121" s="16"/>
    </row>
    <row r="122" spans="2:19" x14ac:dyDescent="0.25">
      <c r="B122" s="18">
        <v>2033</v>
      </c>
      <c r="C122" s="18" t="s">
        <v>69</v>
      </c>
      <c r="D122" s="171">
        <v>2802314.7522753654</v>
      </c>
      <c r="E122" s="171">
        <v>35585231.487352349</v>
      </c>
      <c r="F122" s="171">
        <v>2790435.7455920246</v>
      </c>
      <c r="G122" s="171">
        <v>14970359.11823052</v>
      </c>
      <c r="H122" s="171">
        <v>5210048.4251473173</v>
      </c>
      <c r="I122" s="171">
        <v>46341259.231207117</v>
      </c>
      <c r="K122" s="18">
        <v>2027</v>
      </c>
      <c r="L122" s="18" t="s">
        <v>371</v>
      </c>
      <c r="M122" s="18" t="s">
        <v>365</v>
      </c>
      <c r="N122" s="135">
        <v>0</v>
      </c>
      <c r="O122" s="135">
        <v>0</v>
      </c>
      <c r="P122" s="135">
        <v>0</v>
      </c>
      <c r="Q122" s="135">
        <v>20058434.057787847</v>
      </c>
      <c r="R122" s="16"/>
      <c r="S122" s="16"/>
    </row>
    <row r="123" spans="2:19" x14ac:dyDescent="0.25">
      <c r="B123" s="18">
        <v>2033</v>
      </c>
      <c r="C123" s="18" t="s">
        <v>72</v>
      </c>
      <c r="D123" s="171">
        <v>0</v>
      </c>
      <c r="E123" s="171">
        <v>66054280.60755761</v>
      </c>
      <c r="F123" s="171">
        <v>3450065.9133826601</v>
      </c>
      <c r="G123" s="171">
        <v>67282714.220246434</v>
      </c>
      <c r="H123" s="171">
        <v>18834382.40851168</v>
      </c>
      <c r="I123" s="171">
        <v>126505262.5526807</v>
      </c>
      <c r="K123" s="18">
        <v>2027</v>
      </c>
      <c r="L123" s="18" t="s">
        <v>371</v>
      </c>
      <c r="M123" s="18" t="s">
        <v>257</v>
      </c>
      <c r="N123" s="135">
        <v>0</v>
      </c>
      <c r="O123" s="135">
        <v>0</v>
      </c>
      <c r="P123" s="135">
        <v>0</v>
      </c>
      <c r="Q123" s="135">
        <v>29075616.547247767</v>
      </c>
      <c r="R123" s="16"/>
      <c r="S123" s="16"/>
    </row>
    <row r="124" spans="2:19" x14ac:dyDescent="0.25">
      <c r="B124" s="18">
        <v>2033</v>
      </c>
      <c r="C124" s="18" t="s">
        <v>213</v>
      </c>
      <c r="D124" s="171">
        <v>0</v>
      </c>
      <c r="E124" s="171">
        <v>394642840.22921932</v>
      </c>
      <c r="F124" s="171">
        <v>21013186.779806126</v>
      </c>
      <c r="G124" s="171">
        <v>24504464.778307952</v>
      </c>
      <c r="H124" s="171">
        <v>3836840.09027253</v>
      </c>
      <c r="I124" s="171">
        <v>396310812.09203911</v>
      </c>
      <c r="K124" s="18">
        <v>2027</v>
      </c>
      <c r="L124" s="18" t="s">
        <v>372</v>
      </c>
      <c r="M124" s="18" t="s">
        <v>365</v>
      </c>
      <c r="N124" s="135">
        <v>107603.43586190886</v>
      </c>
      <c r="O124" s="135">
        <v>11380401.282228144</v>
      </c>
      <c r="P124" s="135">
        <v>1826504.3173345607</v>
      </c>
      <c r="Q124" s="135">
        <v>41712862.938310362</v>
      </c>
      <c r="R124" s="16"/>
      <c r="S124" s="16"/>
    </row>
    <row r="125" spans="2:19" x14ac:dyDescent="0.25">
      <c r="B125" s="18">
        <v>2033</v>
      </c>
      <c r="C125" s="18" t="s">
        <v>214</v>
      </c>
      <c r="D125" s="171">
        <v>0</v>
      </c>
      <c r="E125" s="171">
        <v>222431636.63189214</v>
      </c>
      <c r="F125" s="171">
        <v>62551183.961811952</v>
      </c>
      <c r="G125" s="171">
        <v>1644534.1453020193</v>
      </c>
      <c r="H125" s="171">
        <v>5899647.0154045941</v>
      </c>
      <c r="I125" s="171">
        <v>298580538.3024171</v>
      </c>
      <c r="K125" s="18">
        <v>2027</v>
      </c>
      <c r="L125" s="18" t="s">
        <v>372</v>
      </c>
      <c r="M125" s="18" t="s">
        <v>257</v>
      </c>
      <c r="N125" s="135">
        <v>5057674.4810948176</v>
      </c>
      <c r="O125" s="135">
        <v>52078800.233593971</v>
      </c>
      <c r="P125" s="135">
        <v>8645809.3804003093</v>
      </c>
      <c r="Q125" s="135">
        <v>17651121.603122856</v>
      </c>
      <c r="R125" s="16"/>
      <c r="S125" s="16"/>
    </row>
    <row r="126" spans="2:19" x14ac:dyDescent="0.25">
      <c r="B126" s="18">
        <v>2033</v>
      </c>
      <c r="C126" s="18" t="s">
        <v>215</v>
      </c>
      <c r="D126" s="171">
        <v>0</v>
      </c>
      <c r="E126" s="171">
        <v>9052978.6421289742</v>
      </c>
      <c r="F126" s="171">
        <v>1356241.237461745</v>
      </c>
      <c r="G126" s="171">
        <v>782668.22953234892</v>
      </c>
      <c r="H126" s="171">
        <v>128206.64298347992</v>
      </c>
      <c r="I126" s="171">
        <v>3923381.6958833258</v>
      </c>
      <c r="K126" s="18">
        <v>2027</v>
      </c>
      <c r="L126" s="18" t="s">
        <v>373</v>
      </c>
      <c r="M126" s="18" t="s">
        <v>365</v>
      </c>
      <c r="N126" s="135">
        <v>1451533.0721791761</v>
      </c>
      <c r="O126" s="135">
        <v>7172747.1344028823</v>
      </c>
      <c r="P126" s="135">
        <v>1941833.8459860613</v>
      </c>
      <c r="Q126" s="135">
        <v>14756700.377629353</v>
      </c>
      <c r="R126" s="16"/>
      <c r="S126" s="16"/>
    </row>
    <row r="127" spans="2:19" x14ac:dyDescent="0.25">
      <c r="B127" s="18">
        <v>2033</v>
      </c>
      <c r="C127" s="18" t="s">
        <v>258</v>
      </c>
      <c r="D127" s="171"/>
      <c r="E127" s="171"/>
      <c r="F127" s="171"/>
      <c r="G127" s="171"/>
      <c r="H127" s="171"/>
      <c r="I127" s="171"/>
      <c r="K127" s="18">
        <v>2027</v>
      </c>
      <c r="L127" s="18" t="s">
        <v>373</v>
      </c>
      <c r="M127" s="18" t="s">
        <v>257</v>
      </c>
      <c r="N127" s="135">
        <v>3520131.4610336623</v>
      </c>
      <c r="O127" s="135">
        <v>38846189.717406981</v>
      </c>
      <c r="P127" s="135">
        <v>2289114.8613285292</v>
      </c>
      <c r="Q127" s="135">
        <v>68288541.270111263</v>
      </c>
      <c r="R127" s="16"/>
      <c r="S127" s="16"/>
    </row>
    <row r="128" spans="2:19" x14ac:dyDescent="0.25">
      <c r="B128" s="18">
        <v>2033</v>
      </c>
      <c r="C128" s="18" t="s">
        <v>117</v>
      </c>
      <c r="D128" s="171">
        <v>0</v>
      </c>
      <c r="E128" s="171">
        <v>3921998.7075220803</v>
      </c>
      <c r="F128" s="171">
        <v>201288.97333431302</v>
      </c>
      <c r="G128" s="171">
        <v>0</v>
      </c>
      <c r="H128" s="171">
        <v>0</v>
      </c>
      <c r="I128" s="171">
        <v>9728030.9030743651</v>
      </c>
      <c r="K128" s="18">
        <v>2027</v>
      </c>
      <c r="L128" s="18" t="s">
        <v>374</v>
      </c>
      <c r="M128" s="18" t="s">
        <v>365</v>
      </c>
      <c r="N128" s="135">
        <v>4284389.8575159274</v>
      </c>
      <c r="O128" s="135">
        <v>16743220.13538626</v>
      </c>
      <c r="P128" s="135">
        <v>-169.97071884468096</v>
      </c>
      <c r="Q128" s="135">
        <v>177952450.49173287</v>
      </c>
      <c r="R128" s="16"/>
      <c r="S128" s="16"/>
    </row>
    <row r="129" spans="2:19" x14ac:dyDescent="0.25">
      <c r="B129" s="18">
        <v>2033</v>
      </c>
      <c r="C129" s="48" t="s">
        <v>83</v>
      </c>
      <c r="D129" s="172">
        <f t="shared" ref="D129:I129" si="11">SUM(D120:D128)</f>
        <v>173013213.92058188</v>
      </c>
      <c r="E129" s="172">
        <f t="shared" si="11"/>
        <v>2022105784.8084552</v>
      </c>
      <c r="F129" s="172">
        <f t="shared" si="11"/>
        <v>341501328.56397593</v>
      </c>
      <c r="G129" s="172">
        <f t="shared" si="11"/>
        <v>1721988008.6542041</v>
      </c>
      <c r="H129" s="172">
        <f t="shared" si="11"/>
        <v>2241960492.2551622</v>
      </c>
      <c r="I129" s="172">
        <f t="shared" si="11"/>
        <v>1727899994.472101</v>
      </c>
      <c r="K129" s="18">
        <v>2027</v>
      </c>
      <c r="L129" s="18" t="s">
        <v>374</v>
      </c>
      <c r="M129" s="18" t="s">
        <v>257</v>
      </c>
      <c r="N129" s="135">
        <v>0</v>
      </c>
      <c r="O129" s="135">
        <v>0</v>
      </c>
      <c r="P129" s="135">
        <v>0</v>
      </c>
      <c r="Q129" s="135">
        <v>11249947.71303875</v>
      </c>
      <c r="R129" s="16"/>
      <c r="S129" s="16"/>
    </row>
    <row r="130" spans="2:19" x14ac:dyDescent="0.25">
      <c r="B130" s="18">
        <v>2034</v>
      </c>
      <c r="C130" s="48" t="s">
        <v>205</v>
      </c>
      <c r="D130" s="171">
        <v>135195410.22390178</v>
      </c>
      <c r="E130" s="171">
        <v>903295374.3172462</v>
      </c>
      <c r="F130" s="171">
        <v>192414432.33147195</v>
      </c>
      <c r="G130" s="171">
        <v>1307997620.0080562</v>
      </c>
      <c r="H130" s="171">
        <v>1890680457.4924288</v>
      </c>
      <c r="I130" s="171">
        <v>316528196.73065752</v>
      </c>
      <c r="K130" s="18">
        <v>2028</v>
      </c>
      <c r="L130" s="18" t="s">
        <v>364</v>
      </c>
      <c r="M130" s="18" t="s">
        <v>365</v>
      </c>
      <c r="N130" s="135">
        <v>0</v>
      </c>
      <c r="O130" s="135">
        <v>0</v>
      </c>
      <c r="P130" s="135">
        <v>0</v>
      </c>
      <c r="Q130" s="135">
        <v>712134968.78575194</v>
      </c>
      <c r="R130" s="16"/>
      <c r="S130" s="16"/>
    </row>
    <row r="131" spans="2:19" x14ac:dyDescent="0.25">
      <c r="B131" s="18">
        <v>2034</v>
      </c>
      <c r="C131" s="18" t="s">
        <v>68</v>
      </c>
      <c r="D131" s="171">
        <v>40121815.919453949</v>
      </c>
      <c r="E131" s="171">
        <v>425833948.74062014</v>
      </c>
      <c r="F131" s="171">
        <v>62021718.160973415</v>
      </c>
      <c r="G131" s="171">
        <v>351903450.98157483</v>
      </c>
      <c r="H131" s="171">
        <v>382928160.47167289</v>
      </c>
      <c r="I131" s="171">
        <v>553177782.14810193</v>
      </c>
      <c r="K131" s="18">
        <v>2028</v>
      </c>
      <c r="L131" s="18" t="s">
        <v>364</v>
      </c>
      <c r="M131" s="18" t="s">
        <v>257</v>
      </c>
      <c r="N131" s="135">
        <v>0</v>
      </c>
      <c r="O131" s="135">
        <v>0</v>
      </c>
      <c r="P131" s="135">
        <v>0</v>
      </c>
      <c r="Q131" s="135">
        <v>30493625.549831834</v>
      </c>
      <c r="R131" s="16"/>
      <c r="S131" s="16"/>
    </row>
    <row r="132" spans="2:19" x14ac:dyDescent="0.25">
      <c r="B132" s="18">
        <v>2034</v>
      </c>
      <c r="C132" s="18" t="s">
        <v>69</v>
      </c>
      <c r="D132" s="171">
        <v>2886384.1948436266</v>
      </c>
      <c r="E132" s="171">
        <v>36652788.431972921</v>
      </c>
      <c r="F132" s="171">
        <v>2834811.2083034404</v>
      </c>
      <c r="G132" s="171">
        <v>15411044.197202412</v>
      </c>
      <c r="H132" s="171">
        <v>5364733.4372103754</v>
      </c>
      <c r="I132" s="171">
        <v>46376296.575519428</v>
      </c>
      <c r="K132" s="18">
        <v>2028</v>
      </c>
      <c r="L132" s="18" t="s">
        <v>366</v>
      </c>
      <c r="M132" s="18" t="s">
        <v>365</v>
      </c>
      <c r="N132" s="135">
        <v>81903841.193758383</v>
      </c>
      <c r="O132" s="135">
        <v>398040143.29316127</v>
      </c>
      <c r="P132" s="135">
        <v>6119100.4092165129</v>
      </c>
      <c r="Q132" s="135">
        <v>0</v>
      </c>
      <c r="R132" s="16"/>
      <c r="S132" s="16"/>
    </row>
    <row r="133" spans="2:19" x14ac:dyDescent="0.25">
      <c r="B133" s="18">
        <v>2034</v>
      </c>
      <c r="C133" s="18" t="s">
        <v>72</v>
      </c>
      <c r="D133" s="171">
        <v>0</v>
      </c>
      <c r="E133" s="171">
        <v>68035909.025784329</v>
      </c>
      <c r="F133" s="171">
        <v>3553567.8907841402</v>
      </c>
      <c r="G133" s="171">
        <v>69264185.67512697</v>
      </c>
      <c r="H133" s="171">
        <v>19393570.429874171</v>
      </c>
      <c r="I133" s="171">
        <v>126586514.3736313</v>
      </c>
      <c r="K133" s="18">
        <v>2028</v>
      </c>
      <c r="L133" s="18" t="s">
        <v>366</v>
      </c>
      <c r="M133" s="18" t="s">
        <v>257</v>
      </c>
      <c r="N133" s="135">
        <v>6690369.8835056322</v>
      </c>
      <c r="O133" s="135">
        <v>347868492.56634384</v>
      </c>
      <c r="P133" s="135">
        <v>2038297.0743324445</v>
      </c>
      <c r="Q133" s="135">
        <v>0</v>
      </c>
      <c r="R133" s="16"/>
      <c r="S133" s="16"/>
    </row>
    <row r="134" spans="2:19" x14ac:dyDescent="0.25">
      <c r="B134" s="18">
        <v>2034</v>
      </c>
      <c r="C134" s="18" t="s">
        <v>213</v>
      </c>
      <c r="D134" s="171">
        <v>0</v>
      </c>
      <c r="E134" s="171">
        <v>406482125.43609589</v>
      </c>
      <c r="F134" s="171">
        <v>21643582.383200306</v>
      </c>
      <c r="G134" s="171">
        <v>25227269.446635675</v>
      </c>
      <c r="H134" s="171">
        <v>3951721.0669661621</v>
      </c>
      <c r="I134" s="171">
        <v>397257060.53505599</v>
      </c>
      <c r="K134" s="18">
        <v>2028</v>
      </c>
      <c r="L134" s="18" t="s">
        <v>367</v>
      </c>
      <c r="M134" s="18" t="s">
        <v>365</v>
      </c>
      <c r="N134" s="135">
        <v>68174578.302710921</v>
      </c>
      <c r="O134" s="135">
        <v>109967909.77782319</v>
      </c>
      <c r="P134" s="135">
        <v>21072978.564168688</v>
      </c>
      <c r="Q134" s="135">
        <v>124741801.33848326</v>
      </c>
      <c r="R134" s="16"/>
      <c r="S134" s="16"/>
    </row>
    <row r="135" spans="2:19" x14ac:dyDescent="0.25">
      <c r="B135" s="18">
        <v>2034</v>
      </c>
      <c r="C135" s="18" t="s">
        <v>214</v>
      </c>
      <c r="D135" s="171">
        <v>0</v>
      </c>
      <c r="E135" s="171">
        <v>229104585.73084891</v>
      </c>
      <c r="F135" s="171">
        <v>64427719.480666317</v>
      </c>
      <c r="G135" s="171">
        <v>1692445.4663727155</v>
      </c>
      <c r="H135" s="171">
        <v>6075632.3683905965</v>
      </c>
      <c r="I135" s="171">
        <v>296952236.0268175</v>
      </c>
      <c r="K135" s="18">
        <v>2028</v>
      </c>
      <c r="L135" s="18" t="s">
        <v>367</v>
      </c>
      <c r="M135" s="18" t="s">
        <v>257</v>
      </c>
      <c r="N135" s="135">
        <v>8129054.5338967685</v>
      </c>
      <c r="O135" s="135">
        <v>11563222.028414719</v>
      </c>
      <c r="P135" s="135">
        <v>2653636.0812610565</v>
      </c>
      <c r="Q135" s="135">
        <v>5048253.4737484446</v>
      </c>
      <c r="R135" s="16"/>
      <c r="S135" s="16"/>
    </row>
    <row r="136" spans="2:19" x14ac:dyDescent="0.25">
      <c r="B136" s="18">
        <v>2034</v>
      </c>
      <c r="C136" s="18" t="s">
        <v>215</v>
      </c>
      <c r="D136" s="171">
        <v>0</v>
      </c>
      <c r="E136" s="171">
        <v>9324568.0013928432</v>
      </c>
      <c r="F136" s="171">
        <v>1396928.4745855972</v>
      </c>
      <c r="G136" s="171">
        <v>805758.80655876559</v>
      </c>
      <c r="H136" s="171">
        <v>132052.84227298433</v>
      </c>
      <c r="I136" s="171">
        <v>3893049.0450834972</v>
      </c>
      <c r="K136" s="18">
        <v>2028</v>
      </c>
      <c r="L136" s="18" t="s">
        <v>368</v>
      </c>
      <c r="M136" s="18" t="s">
        <v>365</v>
      </c>
      <c r="N136" s="135">
        <v>82709.584615395594</v>
      </c>
      <c r="O136" s="135">
        <v>10565122.226082511</v>
      </c>
      <c r="P136" s="135">
        <v>123933682.41725378</v>
      </c>
      <c r="Q136" s="135">
        <v>0</v>
      </c>
      <c r="R136" s="16"/>
      <c r="S136" s="16"/>
    </row>
    <row r="137" spans="2:19" x14ac:dyDescent="0.25">
      <c r="B137" s="18">
        <v>2034</v>
      </c>
      <c r="C137" s="18" t="s">
        <v>258</v>
      </c>
      <c r="D137" s="171"/>
      <c r="E137" s="171"/>
      <c r="F137" s="171"/>
      <c r="G137" s="171"/>
      <c r="H137" s="171"/>
      <c r="I137" s="171"/>
      <c r="K137" s="18">
        <v>2028</v>
      </c>
      <c r="L137" s="18" t="s">
        <v>368</v>
      </c>
      <c r="M137" s="18" t="s">
        <v>257</v>
      </c>
      <c r="N137" s="135">
        <v>0</v>
      </c>
      <c r="O137" s="135">
        <v>13626756.002121251</v>
      </c>
      <c r="P137" s="135">
        <v>10565184.168164715</v>
      </c>
      <c r="Q137" s="135">
        <v>0</v>
      </c>
      <c r="R137" s="16"/>
      <c r="S137" s="16"/>
    </row>
    <row r="138" spans="2:19" x14ac:dyDescent="0.25">
      <c r="B138" s="18">
        <v>2034</v>
      </c>
      <c r="C138" s="18" t="s">
        <v>117</v>
      </c>
      <c r="D138" s="171">
        <v>0</v>
      </c>
      <c r="E138" s="171">
        <v>4039658.6687477427</v>
      </c>
      <c r="F138" s="171">
        <v>207327.64253434242</v>
      </c>
      <c r="G138" s="171">
        <v>0</v>
      </c>
      <c r="H138" s="171">
        <v>0</v>
      </c>
      <c r="I138" s="171">
        <v>9735413.2916543037</v>
      </c>
      <c r="K138" s="18">
        <v>2028</v>
      </c>
      <c r="L138" s="18" t="s">
        <v>369</v>
      </c>
      <c r="M138" s="18" t="s">
        <v>365</v>
      </c>
      <c r="N138" s="135">
        <v>0</v>
      </c>
      <c r="O138" s="135">
        <v>454437.25304477738</v>
      </c>
      <c r="P138" s="135">
        <v>0</v>
      </c>
      <c r="Q138" s="135">
        <v>55880980.785161041</v>
      </c>
      <c r="R138" s="16"/>
      <c r="S138" s="16"/>
    </row>
    <row r="139" spans="2:19" x14ac:dyDescent="0.25">
      <c r="B139" s="18">
        <v>2034</v>
      </c>
      <c r="C139" s="48" t="s">
        <v>83</v>
      </c>
      <c r="D139" s="172">
        <f t="shared" ref="D139:I139" si="12">SUM(D130:D138)</f>
        <v>178203610.33819935</v>
      </c>
      <c r="E139" s="172">
        <f t="shared" si="12"/>
        <v>2082768958.3527091</v>
      </c>
      <c r="F139" s="172">
        <f t="shared" si="12"/>
        <v>348500087.57251948</v>
      </c>
      <c r="G139" s="172">
        <f t="shared" si="12"/>
        <v>1772301774.5815277</v>
      </c>
      <c r="H139" s="172">
        <f t="shared" si="12"/>
        <v>2308526328.1088157</v>
      </c>
      <c r="I139" s="172">
        <f t="shared" si="12"/>
        <v>1750506548.7265215</v>
      </c>
      <c r="K139" s="18">
        <v>2028</v>
      </c>
      <c r="L139" s="18" t="s">
        <v>369</v>
      </c>
      <c r="M139" s="18" t="s">
        <v>257</v>
      </c>
      <c r="N139" s="135">
        <v>9176955.6608865652</v>
      </c>
      <c r="O139" s="135">
        <v>87191387.253370032</v>
      </c>
      <c r="P139" s="135">
        <v>5394914.0951014562</v>
      </c>
      <c r="Q139" s="135">
        <v>250340890.74648929</v>
      </c>
      <c r="R139" s="16"/>
      <c r="S139" s="16"/>
    </row>
    <row r="140" spans="2:19" x14ac:dyDescent="0.25">
      <c r="B140" s="18">
        <v>2035</v>
      </c>
      <c r="C140" s="18" t="s">
        <v>205</v>
      </c>
      <c r="D140" s="171">
        <v>139251272.53061882</v>
      </c>
      <c r="E140" s="171">
        <v>930394235.54676414</v>
      </c>
      <c r="F140" s="171">
        <v>195620894.16945609</v>
      </c>
      <c r="G140" s="171">
        <v>1346266118.3933694</v>
      </c>
      <c r="H140" s="171">
        <v>1946838447.9773901</v>
      </c>
      <c r="I140" s="171">
        <v>365503379.65319276</v>
      </c>
      <c r="K140" s="18">
        <v>2028</v>
      </c>
      <c r="L140" s="18" t="s">
        <v>370</v>
      </c>
      <c r="M140" s="18" t="s">
        <v>365</v>
      </c>
      <c r="N140" s="135">
        <v>14456721.87889084</v>
      </c>
      <c r="O140" s="135">
        <v>60513241.690593228</v>
      </c>
      <c r="P140" s="135">
        <v>874885.75510226411</v>
      </c>
      <c r="Q140" s="135">
        <v>39237222.870603241</v>
      </c>
      <c r="R140" s="16"/>
      <c r="S140" s="16"/>
    </row>
    <row r="141" spans="2:19" x14ac:dyDescent="0.25">
      <c r="B141" s="18">
        <v>2035</v>
      </c>
      <c r="C141" s="18" t="s">
        <v>68</v>
      </c>
      <c r="D141" s="171">
        <v>41325470.397037573</v>
      </c>
      <c r="E141" s="171">
        <v>438608967.20283896</v>
      </c>
      <c r="F141" s="171">
        <v>63241368.204715393</v>
      </c>
      <c r="G141" s="171">
        <v>362145690.36971891</v>
      </c>
      <c r="H141" s="171">
        <v>394294137.78670865</v>
      </c>
      <c r="I141" s="171">
        <v>565533935.96833038</v>
      </c>
      <c r="K141" s="18">
        <v>2028</v>
      </c>
      <c r="L141" s="18" t="s">
        <v>370</v>
      </c>
      <c r="M141" s="18" t="s">
        <v>257</v>
      </c>
      <c r="N141" s="135">
        <v>11378259.776505932</v>
      </c>
      <c r="O141" s="135">
        <v>28388412.468404092</v>
      </c>
      <c r="P141" s="135">
        <v>669499.98009417229</v>
      </c>
      <c r="Q141" s="135">
        <v>26197744.671823062</v>
      </c>
      <c r="R141" s="16"/>
      <c r="S141" s="16"/>
    </row>
    <row r="142" spans="2:19" x14ac:dyDescent="0.25">
      <c r="B142" s="18">
        <v>2035</v>
      </c>
      <c r="C142" s="18" t="s">
        <v>69</v>
      </c>
      <c r="D142" s="171">
        <v>2972975.7206889354</v>
      </c>
      <c r="E142" s="171">
        <v>37752372.084932126</v>
      </c>
      <c r="F142" s="171">
        <v>2880517.3292241492</v>
      </c>
      <c r="G142" s="171">
        <v>15864949.701801887</v>
      </c>
      <c r="H142" s="171">
        <v>5524058.9996353248</v>
      </c>
      <c r="I142" s="171">
        <v>47468014.273535475</v>
      </c>
      <c r="K142" s="18">
        <v>2028</v>
      </c>
      <c r="L142" s="18" t="s">
        <v>371</v>
      </c>
      <c r="M142" s="18" t="s">
        <v>365</v>
      </c>
      <c r="N142" s="135">
        <v>0</v>
      </c>
      <c r="O142" s="135">
        <v>0</v>
      </c>
      <c r="P142" s="135">
        <v>0</v>
      </c>
      <c r="Q142" s="135">
        <v>19890626.487897661</v>
      </c>
      <c r="R142" s="16"/>
      <c r="S142" s="16"/>
    </row>
    <row r="143" spans="2:19" x14ac:dyDescent="0.25">
      <c r="B143" s="18">
        <v>2035</v>
      </c>
      <c r="C143" s="18" t="s">
        <v>72</v>
      </c>
      <c r="D143" s="171">
        <v>0</v>
      </c>
      <c r="E143" s="171">
        <v>70076986.296557888</v>
      </c>
      <c r="F143" s="171">
        <v>3660174.9275076659</v>
      </c>
      <c r="G143" s="171">
        <v>71305100.732801795</v>
      </c>
      <c r="H143" s="171">
        <v>19969534.091877531</v>
      </c>
      <c r="I143" s="171">
        <v>129568484.03558505</v>
      </c>
      <c r="K143" s="18">
        <v>2028</v>
      </c>
      <c r="L143" s="18" t="s">
        <v>371</v>
      </c>
      <c r="M143" s="18" t="s">
        <v>257</v>
      </c>
      <c r="N143" s="135">
        <v>0</v>
      </c>
      <c r="O143" s="135">
        <v>0</v>
      </c>
      <c r="P143" s="135">
        <v>0</v>
      </c>
      <c r="Q143" s="135">
        <v>29973886.132754192</v>
      </c>
      <c r="R143" s="16"/>
      <c r="S143" s="16"/>
    </row>
    <row r="144" spans="2:19" x14ac:dyDescent="0.25">
      <c r="B144" s="18">
        <v>2035</v>
      </c>
      <c r="C144" s="18" t="s">
        <v>213</v>
      </c>
      <c r="D144" s="171">
        <v>0</v>
      </c>
      <c r="E144" s="171">
        <v>418676589.19917893</v>
      </c>
      <c r="F144" s="171">
        <v>22292889.85469633</v>
      </c>
      <c r="G144" s="171">
        <v>25971758.096575752</v>
      </c>
      <c r="H144" s="171">
        <v>4070048.4729606053</v>
      </c>
      <c r="I144" s="171">
        <v>422762725.19444203</v>
      </c>
      <c r="K144" s="18">
        <v>2028</v>
      </c>
      <c r="L144" s="18" t="s">
        <v>372</v>
      </c>
      <c r="M144" s="18" t="s">
        <v>365</v>
      </c>
      <c r="N144" s="135">
        <v>104375.33278605159</v>
      </c>
      <c r="O144" s="135">
        <v>12302992.544279188</v>
      </c>
      <c r="P144" s="135">
        <v>2007204.796621223</v>
      </c>
      <c r="Q144" s="135">
        <v>44875614.662996836</v>
      </c>
      <c r="R144" s="16"/>
      <c r="S144" s="16"/>
    </row>
    <row r="145" spans="2:19" x14ac:dyDescent="0.25">
      <c r="B145" s="18">
        <v>2035</v>
      </c>
      <c r="C145" s="18" t="s">
        <v>214</v>
      </c>
      <c r="D145" s="171">
        <v>0</v>
      </c>
      <c r="E145" s="171">
        <v>235977723.30277452</v>
      </c>
      <c r="F145" s="171">
        <v>66360551.065086327</v>
      </c>
      <c r="G145" s="171">
        <v>1741794.0964221943</v>
      </c>
      <c r="H145" s="171">
        <v>6256897.2819661796</v>
      </c>
      <c r="I145" s="171">
        <v>322422607.8429181</v>
      </c>
      <c r="K145" s="18">
        <v>2028</v>
      </c>
      <c r="L145" s="18" t="s">
        <v>372</v>
      </c>
      <c r="M145" s="18" t="s">
        <v>257</v>
      </c>
      <c r="N145" s="135">
        <v>5180737.4732373673</v>
      </c>
      <c r="O145" s="135">
        <v>53345978.058645487</v>
      </c>
      <c r="P145" s="135">
        <v>8843721.8270810414</v>
      </c>
      <c r="Q145" s="135">
        <v>18196439.89983831</v>
      </c>
      <c r="R145" s="16"/>
      <c r="S145" s="16"/>
    </row>
    <row r="146" spans="2:19" x14ac:dyDescent="0.25">
      <c r="B146" s="18">
        <v>2035</v>
      </c>
      <c r="C146" s="18" t="s">
        <v>215</v>
      </c>
      <c r="D146" s="171">
        <v>0</v>
      </c>
      <c r="E146" s="171">
        <v>9604305.0414346345</v>
      </c>
      <c r="F146" s="171">
        <v>1438836.3288231655</v>
      </c>
      <c r="G146" s="171">
        <v>829542.09598048835</v>
      </c>
      <c r="H146" s="171">
        <v>136014.42754117391</v>
      </c>
      <c r="I146" s="171">
        <v>4378907.7606590576</v>
      </c>
      <c r="K146" s="18">
        <v>2028</v>
      </c>
      <c r="L146" s="18" t="s">
        <v>373</v>
      </c>
      <c r="M146" s="18" t="s">
        <v>365</v>
      </c>
      <c r="N146" s="135">
        <v>1424149.7840348564</v>
      </c>
      <c r="O146" s="135">
        <v>7118901.5957734743</v>
      </c>
      <c r="P146" s="135">
        <v>1894764.5901807761</v>
      </c>
      <c r="Q146" s="135">
        <v>14895798.717670614</v>
      </c>
      <c r="R146" s="16"/>
      <c r="S146" s="16"/>
    </row>
    <row r="147" spans="2:19" x14ac:dyDescent="0.25">
      <c r="B147" s="18">
        <v>2035</v>
      </c>
      <c r="C147" s="18" t="s">
        <v>258</v>
      </c>
      <c r="D147" s="171"/>
      <c r="E147" s="171"/>
      <c r="F147" s="171"/>
      <c r="G147" s="171"/>
      <c r="H147" s="171"/>
      <c r="I147" s="171"/>
      <c r="K147" s="18">
        <v>2028</v>
      </c>
      <c r="L147" s="18" t="s">
        <v>373</v>
      </c>
      <c r="M147" s="18" t="s">
        <v>257</v>
      </c>
      <c r="N147" s="135">
        <v>3605783.0614699358</v>
      </c>
      <c r="O147" s="135">
        <v>39765584.175186746</v>
      </c>
      <c r="P147" s="135">
        <v>2343919.1271928917</v>
      </c>
      <c r="Q147" s="135">
        <v>70344322.402264073</v>
      </c>
      <c r="R147" s="16"/>
      <c r="S147" s="16"/>
    </row>
    <row r="148" spans="2:19" x14ac:dyDescent="0.25">
      <c r="B148" s="18">
        <v>2035</v>
      </c>
      <c r="C148" s="18" t="s">
        <v>117</v>
      </c>
      <c r="D148" s="171">
        <v>0</v>
      </c>
      <c r="E148" s="171">
        <v>4160848.4288101764</v>
      </c>
      <c r="F148" s="171">
        <v>213547.47181037281</v>
      </c>
      <c r="G148" s="171">
        <v>0</v>
      </c>
      <c r="H148" s="171">
        <v>0</v>
      </c>
      <c r="I148" s="171">
        <v>9969031.3389467597</v>
      </c>
      <c r="K148" s="18">
        <v>2028</v>
      </c>
      <c r="L148" s="18" t="s">
        <v>374</v>
      </c>
      <c r="M148" s="18" t="s">
        <v>365</v>
      </c>
      <c r="N148" s="135">
        <v>5119225.726937674</v>
      </c>
      <c r="O148" s="135">
        <v>18007221.4756952</v>
      </c>
      <c r="P148" s="135">
        <v>-164.87159727933977</v>
      </c>
      <c r="Q148" s="135">
        <v>185922527.05913222</v>
      </c>
      <c r="R148" s="16"/>
      <c r="S148" s="16"/>
    </row>
    <row r="149" spans="2:19" x14ac:dyDescent="0.25">
      <c r="B149" s="18">
        <v>2035</v>
      </c>
      <c r="C149" s="48" t="s">
        <v>83</v>
      </c>
      <c r="D149" s="172">
        <f t="shared" ref="D149:I149" si="13">SUM(D140:D148)</f>
        <v>183549718.64834532</v>
      </c>
      <c r="E149" s="172">
        <f t="shared" si="13"/>
        <v>2145252027.103291</v>
      </c>
      <c r="F149" s="172">
        <f t="shared" si="13"/>
        <v>355708779.35131949</v>
      </c>
      <c r="G149" s="172">
        <f t="shared" si="13"/>
        <v>1824124953.4866703</v>
      </c>
      <c r="H149" s="172">
        <f t="shared" si="13"/>
        <v>2377089139.0380793</v>
      </c>
      <c r="I149" s="172">
        <f t="shared" si="13"/>
        <v>1867607086.0676095</v>
      </c>
      <c r="K149" s="18">
        <v>2028</v>
      </c>
      <c r="L149" s="18" t="s">
        <v>374</v>
      </c>
      <c r="M149" s="18" t="s">
        <v>257</v>
      </c>
      <c r="N149" s="135">
        <v>0</v>
      </c>
      <c r="O149" s="135">
        <v>0</v>
      </c>
      <c r="P149" s="135">
        <v>0</v>
      </c>
      <c r="Q149" s="135">
        <v>11597506.495358268</v>
      </c>
      <c r="R149" s="16"/>
      <c r="S149" s="16"/>
    </row>
    <row r="150" spans="2:19" x14ac:dyDescent="0.25">
      <c r="B150" s="18">
        <v>2036</v>
      </c>
      <c r="C150" s="18" t="s">
        <v>205</v>
      </c>
      <c r="D150" s="171">
        <v>143428810.7065374</v>
      </c>
      <c r="E150" s="171">
        <v>958306062.61316705</v>
      </c>
      <c r="F150" s="171">
        <v>198794911.19692707</v>
      </c>
      <c r="G150" s="171">
        <v>1385595008.9974287</v>
      </c>
      <c r="H150" s="171">
        <v>2004629574.6411865</v>
      </c>
      <c r="I150" s="171">
        <v>395517578.64134991</v>
      </c>
      <c r="K150" s="18">
        <v>2029</v>
      </c>
      <c r="L150" s="18" t="s">
        <v>364</v>
      </c>
      <c r="M150" s="18" t="s">
        <v>365</v>
      </c>
      <c r="N150" s="135">
        <v>0</v>
      </c>
      <c r="O150" s="135">
        <v>0</v>
      </c>
      <c r="P150" s="135">
        <v>0</v>
      </c>
      <c r="Q150" s="135">
        <v>831018298.46398914</v>
      </c>
      <c r="R150" s="16"/>
      <c r="S150" s="16"/>
    </row>
    <row r="151" spans="2:19" x14ac:dyDescent="0.25">
      <c r="B151" s="18">
        <v>2036</v>
      </c>
      <c r="C151" s="18" t="s">
        <v>68</v>
      </c>
      <c r="D151" s="171">
        <v>42565234.508948699</v>
      </c>
      <c r="E151" s="171">
        <v>451767236.21892416</v>
      </c>
      <c r="F151" s="171">
        <v>64459462.281826101</v>
      </c>
      <c r="G151" s="171">
        <v>372666867.94928676</v>
      </c>
      <c r="H151" s="171">
        <v>405989921.11122292</v>
      </c>
      <c r="I151" s="171">
        <v>565879247.57013214</v>
      </c>
      <c r="K151" s="18">
        <v>2029</v>
      </c>
      <c r="L151" s="18" t="s">
        <v>364</v>
      </c>
      <c r="M151" s="18" t="s">
        <v>257</v>
      </c>
      <c r="N151" s="135">
        <v>0</v>
      </c>
      <c r="O151" s="135">
        <v>0</v>
      </c>
      <c r="P151" s="135">
        <v>0</v>
      </c>
      <c r="Q151" s="135">
        <v>31451225.857767493</v>
      </c>
      <c r="R151" s="16"/>
      <c r="S151" s="16"/>
    </row>
    <row r="152" spans="2:19" x14ac:dyDescent="0.25">
      <c r="B152" s="18">
        <v>2036</v>
      </c>
      <c r="C152" s="18" t="s">
        <v>69</v>
      </c>
      <c r="D152" s="171">
        <v>3062164.9923096034</v>
      </c>
      <c r="E152" s="171">
        <v>38884943.247480094</v>
      </c>
      <c r="F152" s="171">
        <v>2925689.166432824</v>
      </c>
      <c r="G152" s="171">
        <v>16331706.440053103</v>
      </c>
      <c r="H152" s="171">
        <v>5688016.0373559631</v>
      </c>
      <c r="I152" s="171">
        <v>47500543.806660846</v>
      </c>
      <c r="K152" s="18">
        <v>2029</v>
      </c>
      <c r="L152" s="18" t="s">
        <v>366</v>
      </c>
      <c r="M152" s="18" t="s">
        <v>365</v>
      </c>
      <c r="N152" s="135">
        <v>87198943.612830088</v>
      </c>
      <c r="O152" s="135">
        <v>431411792.3364011</v>
      </c>
      <c r="P152" s="135">
        <v>6174031.2021105876</v>
      </c>
      <c r="Q152" s="135">
        <v>0</v>
      </c>
      <c r="R152" s="16"/>
      <c r="S152" s="16"/>
    </row>
    <row r="153" spans="2:19" x14ac:dyDescent="0.25">
      <c r="B153" s="18">
        <v>2036</v>
      </c>
      <c r="C153" s="18" t="s">
        <v>72</v>
      </c>
      <c r="D153" s="171">
        <v>0</v>
      </c>
      <c r="E153" s="171">
        <v>72179295.885454625</v>
      </c>
      <c r="F153" s="171">
        <v>3769980.1753329001</v>
      </c>
      <c r="G153" s="171">
        <v>73403877.343043864</v>
      </c>
      <c r="H153" s="171">
        <v>20562240.588057544</v>
      </c>
      <c r="I153" s="171">
        <v>129643671.30981627</v>
      </c>
      <c r="K153" s="18">
        <v>2029</v>
      </c>
      <c r="L153" s="18" t="s">
        <v>366</v>
      </c>
      <c r="M153" s="18" t="s">
        <v>257</v>
      </c>
      <c r="N153" s="135">
        <v>6862520.8093105834</v>
      </c>
      <c r="O153" s="135">
        <v>356819549.64917105</v>
      </c>
      <c r="P153" s="135">
        <v>2088516.8083377422</v>
      </c>
      <c r="Q153" s="135">
        <v>0</v>
      </c>
      <c r="R153" s="16"/>
      <c r="S153" s="16"/>
    </row>
    <row r="154" spans="2:19" x14ac:dyDescent="0.25">
      <c r="B154" s="18">
        <v>2036</v>
      </c>
      <c r="C154" s="18" t="s">
        <v>213</v>
      </c>
      <c r="D154" s="171">
        <v>0</v>
      </c>
      <c r="E154" s="171">
        <v>431236886.87515432</v>
      </c>
      <c r="F154" s="171">
        <v>22961676.550337221</v>
      </c>
      <c r="G154" s="171">
        <v>26737458.225034047</v>
      </c>
      <c r="H154" s="171">
        <v>4191904.9510445031</v>
      </c>
      <c r="I154" s="171">
        <v>423701356.03795499</v>
      </c>
      <c r="K154" s="18">
        <v>2029</v>
      </c>
      <c r="L154" s="18" t="s">
        <v>367</v>
      </c>
      <c r="M154" s="18" t="s">
        <v>365</v>
      </c>
      <c r="N154" s="135">
        <v>81812193.954801828</v>
      </c>
      <c r="O154" s="135">
        <v>119265825.82059169</v>
      </c>
      <c r="P154" s="135">
        <v>26400675.264969204</v>
      </c>
      <c r="Q154" s="135">
        <v>131118257.99960631</v>
      </c>
      <c r="R154" s="16"/>
      <c r="S154" s="16"/>
    </row>
    <row r="155" spans="2:19" x14ac:dyDescent="0.25">
      <c r="B155" s="18">
        <v>2036</v>
      </c>
      <c r="C155" s="18" t="s">
        <v>214</v>
      </c>
      <c r="D155" s="171">
        <v>0</v>
      </c>
      <c r="E155" s="171">
        <v>243057055.00185776</v>
      </c>
      <c r="F155" s="171">
        <v>68351367.597038925</v>
      </c>
      <c r="G155" s="171">
        <v>1792495.0679589421</v>
      </c>
      <c r="H155" s="171">
        <v>6443507.5836369088</v>
      </c>
      <c r="I155" s="171">
        <v>320780162.19716263</v>
      </c>
      <c r="K155" s="18">
        <v>2029</v>
      </c>
      <c r="L155" s="18" t="s">
        <v>367</v>
      </c>
      <c r="M155" s="18" t="s">
        <v>257</v>
      </c>
      <c r="N155" s="135">
        <v>8338224.4726730445</v>
      </c>
      <c r="O155" s="135">
        <v>11860757.052718183</v>
      </c>
      <c r="P155" s="135">
        <v>2715318.6174028348</v>
      </c>
      <c r="Q155" s="135">
        <v>5206785.2649118537</v>
      </c>
      <c r="R155" s="16"/>
      <c r="S155" s="16"/>
    </row>
    <row r="156" spans="2:19" x14ac:dyDescent="0.25">
      <c r="B156" s="18">
        <v>2036</v>
      </c>
      <c r="C156" s="18" t="s">
        <v>215</v>
      </c>
      <c r="D156" s="171">
        <v>0</v>
      </c>
      <c r="E156" s="171">
        <v>9892434.1926776711</v>
      </c>
      <c r="F156" s="171">
        <v>1482001.4186878612</v>
      </c>
      <c r="G156" s="171">
        <v>854003.39685067663</v>
      </c>
      <c r="H156" s="171">
        <v>140094.86036740913</v>
      </c>
      <c r="I156" s="171">
        <v>4347397.8695384143</v>
      </c>
      <c r="K156" s="18">
        <v>2029</v>
      </c>
      <c r="L156" s="18" t="s">
        <v>368</v>
      </c>
      <c r="M156" s="18" t="s">
        <v>365</v>
      </c>
      <c r="N156" s="135">
        <v>80228.297076933712</v>
      </c>
      <c r="O156" s="135">
        <v>11013551.120361153</v>
      </c>
      <c r="P156" s="135">
        <v>135882145.52791032</v>
      </c>
      <c r="Q156" s="135">
        <v>0</v>
      </c>
      <c r="R156" s="16"/>
      <c r="S156" s="16"/>
    </row>
    <row r="157" spans="2:19" x14ac:dyDescent="0.25">
      <c r="B157" s="18">
        <v>2036</v>
      </c>
      <c r="C157" s="18" t="s">
        <v>258</v>
      </c>
      <c r="D157" s="171"/>
      <c r="E157" s="171"/>
      <c r="F157" s="171"/>
      <c r="G157" s="171"/>
      <c r="H157" s="171"/>
      <c r="I157" s="171"/>
      <c r="K157" s="18">
        <v>2029</v>
      </c>
      <c r="L157" s="18" t="s">
        <v>368</v>
      </c>
      <c r="M157" s="18" t="s">
        <v>257</v>
      </c>
      <c r="N157" s="135">
        <v>0</v>
      </c>
      <c r="O157" s="135">
        <v>13977388.133153534</v>
      </c>
      <c r="P157" s="135">
        <v>10810746.560850268</v>
      </c>
      <c r="Q157" s="135">
        <v>0</v>
      </c>
      <c r="R157" s="16"/>
      <c r="S157" s="16"/>
    </row>
    <row r="158" spans="2:19" x14ac:dyDescent="0.25">
      <c r="B158" s="18">
        <v>2036</v>
      </c>
      <c r="C158" s="18" t="s">
        <v>117</v>
      </c>
      <c r="D158" s="171">
        <v>0</v>
      </c>
      <c r="E158" s="171">
        <v>4285673.8816744816</v>
      </c>
      <c r="F158" s="171">
        <v>219953.89596468399</v>
      </c>
      <c r="G158" s="171">
        <v>0</v>
      </c>
      <c r="H158" s="171">
        <v>0</v>
      </c>
      <c r="I158" s="171">
        <v>9975876.6793094054</v>
      </c>
      <c r="K158" s="18">
        <v>2029</v>
      </c>
      <c r="L158" s="18" t="s">
        <v>369</v>
      </c>
      <c r="M158" s="18" t="s">
        <v>365</v>
      </c>
      <c r="N158" s="135">
        <v>0</v>
      </c>
      <c r="O158" s="135">
        <v>440804.13545343408</v>
      </c>
      <c r="P158" s="135">
        <v>0</v>
      </c>
      <c r="Q158" s="135">
        <v>82507909.93444851</v>
      </c>
      <c r="R158" s="16"/>
      <c r="S158" s="16"/>
    </row>
    <row r="159" spans="2:19" x14ac:dyDescent="0.25">
      <c r="B159" s="18">
        <v>2036</v>
      </c>
      <c r="C159" s="48" t="s">
        <v>83</v>
      </c>
      <c r="D159" s="172">
        <f t="shared" ref="D159:I159" si="14">SUM(D150:D158)</f>
        <v>189056210.20779571</v>
      </c>
      <c r="E159" s="172">
        <f t="shared" si="14"/>
        <v>2209609587.9163899</v>
      </c>
      <c r="F159" s="172">
        <f t="shared" si="14"/>
        <v>362965042.28254759</v>
      </c>
      <c r="G159" s="172">
        <f t="shared" si="14"/>
        <v>1877381417.4196556</v>
      </c>
      <c r="H159" s="172">
        <f t="shared" si="14"/>
        <v>2447645259.7728715</v>
      </c>
      <c r="I159" s="172">
        <f t="shared" si="14"/>
        <v>1897345834.1119246</v>
      </c>
      <c r="K159" s="18">
        <v>2029</v>
      </c>
      <c r="L159" s="18" t="s">
        <v>369</v>
      </c>
      <c r="M159" s="18" t="s">
        <v>257</v>
      </c>
      <c r="N159" s="135">
        <v>9413089.3032033052</v>
      </c>
      <c r="O159" s="135">
        <v>89434922.0974641</v>
      </c>
      <c r="P159" s="135">
        <v>5525343.4445861271</v>
      </c>
      <c r="Q159" s="135">
        <v>258202419.50127929</v>
      </c>
      <c r="R159" s="16"/>
      <c r="S159" s="16"/>
    </row>
    <row r="160" spans="2:19" x14ac:dyDescent="0.25">
      <c r="B160" s="18">
        <v>2037</v>
      </c>
      <c r="C160" s="18" t="s">
        <v>205</v>
      </c>
      <c r="D160" s="171">
        <v>147731675.02773353</v>
      </c>
      <c r="E160" s="171">
        <v>987055244.49156213</v>
      </c>
      <c r="F160" s="171">
        <v>202020427.75430995</v>
      </c>
      <c r="G160" s="171">
        <v>1426072826.7081077</v>
      </c>
      <c r="H160" s="171">
        <v>2064136207.9637613</v>
      </c>
      <c r="I160" s="171">
        <v>427996466.5791837</v>
      </c>
      <c r="K160" s="18">
        <v>2029</v>
      </c>
      <c r="L160" s="18" t="s">
        <v>370</v>
      </c>
      <c r="M160" s="18" t="s">
        <v>365</v>
      </c>
      <c r="N160" s="135">
        <v>17327799.616333395</v>
      </c>
      <c r="O160" s="135">
        <v>66399874.971377894</v>
      </c>
      <c r="P160" s="135">
        <v>955515.0963569124</v>
      </c>
      <c r="Q160" s="135">
        <v>46039059.988476053</v>
      </c>
      <c r="R160" s="16"/>
      <c r="S160" s="16"/>
    </row>
    <row r="161" spans="2:19" x14ac:dyDescent="0.25">
      <c r="B161" s="18">
        <v>2037</v>
      </c>
      <c r="C161" s="18" t="s">
        <v>68</v>
      </c>
      <c r="D161" s="171">
        <v>43842191.544217162</v>
      </c>
      <c r="E161" s="171">
        <v>465320253.30549192</v>
      </c>
      <c r="F161" s="171">
        <v>65701018.109098338</v>
      </c>
      <c r="G161" s="171">
        <v>383493710.29473317</v>
      </c>
      <c r="H161" s="171">
        <v>418032631.6011824</v>
      </c>
      <c r="I161" s="171">
        <v>566224770.01711011</v>
      </c>
      <c r="K161" s="18">
        <v>2029</v>
      </c>
      <c r="L161" s="18" t="s">
        <v>370</v>
      </c>
      <c r="M161" s="18" t="s">
        <v>257</v>
      </c>
      <c r="N161" s="135">
        <v>11671035.510697808</v>
      </c>
      <c r="O161" s="135">
        <v>29118879.026262168</v>
      </c>
      <c r="P161" s="135">
        <v>685069.84411296865</v>
      </c>
      <c r="Q161" s="135">
        <v>27020440.166958652</v>
      </c>
      <c r="R161" s="16"/>
      <c r="S161" s="16"/>
    </row>
    <row r="162" spans="2:19" x14ac:dyDescent="0.25">
      <c r="B162" s="18">
        <v>2037</v>
      </c>
      <c r="C162" s="18" t="s">
        <v>69</v>
      </c>
      <c r="D162" s="171">
        <v>3154029.9420788917</v>
      </c>
      <c r="E162" s="171">
        <v>40051491.5449045</v>
      </c>
      <c r="F162" s="171">
        <v>2971569.3815624039</v>
      </c>
      <c r="G162" s="171">
        <v>16812195.453338142</v>
      </c>
      <c r="H162" s="171">
        <v>5856839.4080067715</v>
      </c>
      <c r="I162" s="171">
        <v>47533095.632071696</v>
      </c>
      <c r="K162" s="18">
        <v>2029</v>
      </c>
      <c r="L162" s="18" t="s">
        <v>371</v>
      </c>
      <c r="M162" s="18" t="s">
        <v>365</v>
      </c>
      <c r="N162" s="135">
        <v>0</v>
      </c>
      <c r="O162" s="135">
        <v>0</v>
      </c>
      <c r="P162" s="135">
        <v>0</v>
      </c>
      <c r="Q162" s="135">
        <v>19728249.150351707</v>
      </c>
      <c r="R162" s="16"/>
      <c r="S162" s="16"/>
    </row>
    <row r="163" spans="2:19" x14ac:dyDescent="0.25">
      <c r="B163" s="18">
        <v>2037</v>
      </c>
      <c r="C163" s="18" t="s">
        <v>72</v>
      </c>
      <c r="D163" s="171">
        <v>0</v>
      </c>
      <c r="E163" s="171">
        <v>74344674.762018263</v>
      </c>
      <c r="F163" s="171">
        <v>3883079.580592887</v>
      </c>
      <c r="G163" s="171">
        <v>75564428.822326586</v>
      </c>
      <c r="H163" s="171">
        <v>21172538.931348145</v>
      </c>
      <c r="I163" s="171">
        <v>129718902.21445845</v>
      </c>
      <c r="K163" s="18">
        <v>2029</v>
      </c>
      <c r="L163" s="18" t="s">
        <v>371</v>
      </c>
      <c r="M163" s="18" t="s">
        <v>257</v>
      </c>
      <c r="N163" s="135">
        <v>0</v>
      </c>
      <c r="O163" s="135">
        <v>0</v>
      </c>
      <c r="P163" s="135">
        <v>0</v>
      </c>
      <c r="Q163" s="135">
        <v>30915164.910498269</v>
      </c>
      <c r="R163" s="16"/>
      <c r="S163" s="16"/>
    </row>
    <row r="164" spans="2:19" x14ac:dyDescent="0.25">
      <c r="B164" s="18">
        <v>2037</v>
      </c>
      <c r="C164" s="18" t="s">
        <v>213</v>
      </c>
      <c r="D164" s="171">
        <v>0</v>
      </c>
      <c r="E164" s="171">
        <v>444173993.48140895</v>
      </c>
      <c r="F164" s="171">
        <v>23650526.84684734</v>
      </c>
      <c r="G164" s="171">
        <v>27525732.746975482</v>
      </c>
      <c r="H164" s="171">
        <v>4317409.7889328748</v>
      </c>
      <c r="I164" s="171">
        <v>424642070.85862082</v>
      </c>
      <c r="K164" s="18">
        <v>2029</v>
      </c>
      <c r="L164" s="18" t="s">
        <v>372</v>
      </c>
      <c r="M164" s="18" t="s">
        <v>365</v>
      </c>
      <c r="N164" s="135">
        <v>101244.07280247007</v>
      </c>
      <c r="O164" s="135">
        <v>13220445.396710971</v>
      </c>
      <c r="P164" s="135">
        <v>2184527.5646893317</v>
      </c>
      <c r="Q164" s="135">
        <v>47947512.054665864</v>
      </c>
      <c r="R164" s="16"/>
      <c r="S164" s="16"/>
    </row>
    <row r="165" spans="2:19" x14ac:dyDescent="0.25">
      <c r="B165" s="18">
        <v>2037</v>
      </c>
      <c r="C165" s="18" t="s">
        <v>214</v>
      </c>
      <c r="D165" s="171">
        <v>0</v>
      </c>
      <c r="E165" s="171">
        <v>250348766.65191349</v>
      </c>
      <c r="F165" s="171">
        <v>70401908.624950096</v>
      </c>
      <c r="G165" s="171">
        <v>1844671.8675054705</v>
      </c>
      <c r="H165" s="171">
        <v>6635683.4880529493</v>
      </c>
      <c r="I165" s="171">
        <v>319146083.29627442</v>
      </c>
      <c r="K165" s="18">
        <v>2029</v>
      </c>
      <c r="L165" s="18" t="s">
        <v>372</v>
      </c>
      <c r="M165" s="18" t="s">
        <v>257</v>
      </c>
      <c r="N165" s="135">
        <v>5314043.8176359143</v>
      </c>
      <c r="O165" s="135">
        <v>54718631.532537133</v>
      </c>
      <c r="P165" s="135">
        <v>9054678.5700481459</v>
      </c>
      <c r="Q165" s="135">
        <v>18767868.063594628</v>
      </c>
      <c r="R165" s="16"/>
      <c r="S165" s="16"/>
    </row>
    <row r="166" spans="2:19" x14ac:dyDescent="0.25">
      <c r="B166" s="18">
        <v>2037</v>
      </c>
      <c r="C166" s="18" t="s">
        <v>215</v>
      </c>
      <c r="D166" s="171">
        <v>0</v>
      </c>
      <c r="E166" s="171">
        <v>10189207.218457999</v>
      </c>
      <c r="F166" s="171">
        <v>1526461.4612484977</v>
      </c>
      <c r="G166" s="171">
        <v>879186.00558837538</v>
      </c>
      <c r="H166" s="171">
        <v>144297.7061784314</v>
      </c>
      <c r="I166" s="171">
        <v>4316114.7183476128</v>
      </c>
      <c r="K166" s="18">
        <v>2029</v>
      </c>
      <c r="L166" s="18" t="s">
        <v>373</v>
      </c>
      <c r="M166" s="18" t="s">
        <v>365</v>
      </c>
      <c r="N166" s="135">
        <v>1397876.2032951436</v>
      </c>
      <c r="O166" s="135">
        <v>7069548.3367690528</v>
      </c>
      <c r="P166" s="135">
        <v>1849318.1684641163</v>
      </c>
      <c r="Q166" s="135">
        <v>15031255.04365766</v>
      </c>
      <c r="R166" s="16"/>
      <c r="S166" s="16"/>
    </row>
    <row r="167" spans="2:19" x14ac:dyDescent="0.25">
      <c r="B167" s="18">
        <v>2037</v>
      </c>
      <c r="C167" s="18" t="s">
        <v>258</v>
      </c>
      <c r="D167" s="171"/>
      <c r="E167" s="171"/>
      <c r="F167" s="171"/>
      <c r="G167" s="171"/>
      <c r="H167" s="171"/>
      <c r="I167" s="171"/>
      <c r="K167" s="18">
        <v>2029</v>
      </c>
      <c r="L167" s="18" t="s">
        <v>373</v>
      </c>
      <c r="M167" s="18" t="s">
        <v>257</v>
      </c>
      <c r="N167" s="135">
        <v>3698564.0148360659</v>
      </c>
      <c r="O167" s="135">
        <v>40764867.467109956</v>
      </c>
      <c r="P167" s="135">
        <v>2402160.2123884703</v>
      </c>
      <c r="Q167" s="135">
        <v>72501713.076646864</v>
      </c>
      <c r="R167" s="16"/>
      <c r="S167" s="16"/>
    </row>
    <row r="168" spans="2:19" x14ac:dyDescent="0.25">
      <c r="B168" s="18">
        <v>2037</v>
      </c>
      <c r="C168" s="18" t="s">
        <v>117</v>
      </c>
      <c r="D168" s="171">
        <v>0</v>
      </c>
      <c r="E168" s="171">
        <v>4414244.0981247164</v>
      </c>
      <c r="F168" s="171">
        <v>226552.51284362451</v>
      </c>
      <c r="G168" s="171">
        <v>0</v>
      </c>
      <c r="H168" s="171">
        <v>0</v>
      </c>
      <c r="I168" s="171">
        <v>9982726.720097106</v>
      </c>
      <c r="K168" s="18">
        <v>2029</v>
      </c>
      <c r="L168" s="18" t="s">
        <v>374</v>
      </c>
      <c r="M168" s="18" t="s">
        <v>365</v>
      </c>
      <c r="N168" s="135">
        <v>5946195.0052855788</v>
      </c>
      <c r="O168" s="135">
        <v>19264798.872438293</v>
      </c>
      <c r="P168" s="135">
        <v>-159.92544936096056</v>
      </c>
      <c r="Q168" s="135">
        <v>193488947.35808745</v>
      </c>
      <c r="R168" s="16"/>
      <c r="S168" s="16"/>
    </row>
    <row r="169" spans="2:19" x14ac:dyDescent="0.25">
      <c r="B169" s="18">
        <v>2037</v>
      </c>
      <c r="C169" s="48" t="s">
        <v>83</v>
      </c>
      <c r="D169" s="172">
        <f t="shared" ref="D169:I169" si="15">SUM(D160:D168)</f>
        <v>194727896.51402959</v>
      </c>
      <c r="E169" s="172">
        <f t="shared" si="15"/>
        <v>2275897875.5538821</v>
      </c>
      <c r="F169" s="172">
        <f t="shared" si="15"/>
        <v>370381544.27145314</v>
      </c>
      <c r="G169" s="172">
        <f t="shared" si="15"/>
        <v>1932192751.8985751</v>
      </c>
      <c r="H169" s="172">
        <f t="shared" si="15"/>
        <v>2520295608.8874631</v>
      </c>
      <c r="I169" s="172">
        <f t="shared" si="15"/>
        <v>1929560230.0361638</v>
      </c>
      <c r="K169" s="18">
        <v>2029</v>
      </c>
      <c r="L169" s="18" t="s">
        <v>374</v>
      </c>
      <c r="M169" s="18" t="s">
        <v>257</v>
      </c>
      <c r="N169" s="135">
        <v>0</v>
      </c>
      <c r="O169" s="135">
        <v>0</v>
      </c>
      <c r="P169" s="135">
        <v>0</v>
      </c>
      <c r="Q169" s="135">
        <v>11961706.40936012</v>
      </c>
      <c r="R169" s="16"/>
      <c r="S169" s="16"/>
    </row>
    <row r="170" spans="2:19" x14ac:dyDescent="0.25">
      <c r="B170" s="18">
        <v>2038</v>
      </c>
      <c r="C170" s="18" t="s">
        <v>205</v>
      </c>
      <c r="D170" s="171">
        <v>152163625.27856556</v>
      </c>
      <c r="E170" s="171">
        <v>1016666901.826309</v>
      </c>
      <c r="F170" s="171">
        <v>205298279.43938455</v>
      </c>
      <c r="G170" s="171">
        <v>1467733135.4901168</v>
      </c>
      <c r="H170" s="171">
        <v>2125409272.0794272</v>
      </c>
      <c r="I170" s="171">
        <v>463142437.39434999</v>
      </c>
      <c r="K170" s="18">
        <v>2030</v>
      </c>
      <c r="L170" s="18" t="s">
        <v>364</v>
      </c>
      <c r="M170" s="18" t="s">
        <v>365</v>
      </c>
      <c r="N170" s="135">
        <v>0</v>
      </c>
      <c r="O170" s="135">
        <v>0</v>
      </c>
      <c r="P170" s="135">
        <v>0</v>
      </c>
      <c r="Q170" s="135">
        <v>946919057.61440444</v>
      </c>
      <c r="R170" s="16"/>
      <c r="S170" s="16"/>
    </row>
    <row r="171" spans="2:19" x14ac:dyDescent="0.25">
      <c r="B171" s="18">
        <v>2038</v>
      </c>
      <c r="C171" s="18" t="s">
        <v>68</v>
      </c>
      <c r="D171" s="171">
        <v>45157457.290543675</v>
      </c>
      <c r="E171" s="171">
        <v>479279860.90465671</v>
      </c>
      <c r="F171" s="171">
        <v>66966487.584075145</v>
      </c>
      <c r="G171" s="171">
        <v>394635097.6809507</v>
      </c>
      <c r="H171" s="171">
        <v>430432560.01307458</v>
      </c>
      <c r="I171" s="171">
        <v>566570503.43800497</v>
      </c>
      <c r="K171" s="18">
        <v>2030</v>
      </c>
      <c r="L171" s="18" t="s">
        <v>364</v>
      </c>
      <c r="M171" s="18" t="s">
        <v>257</v>
      </c>
      <c r="N171" s="135">
        <v>0</v>
      </c>
      <c r="O171" s="135">
        <v>0</v>
      </c>
      <c r="P171" s="135">
        <v>0</v>
      </c>
      <c r="Q171" s="135">
        <v>32440243.495670669</v>
      </c>
      <c r="R171" s="16"/>
      <c r="S171" s="16"/>
    </row>
    <row r="172" spans="2:19" x14ac:dyDescent="0.25">
      <c r="B172" s="18">
        <v>2038</v>
      </c>
      <c r="C172" s="18" t="s">
        <v>69</v>
      </c>
      <c r="D172" s="171">
        <v>3248650.8403412583</v>
      </c>
      <c r="E172" s="171">
        <v>41253036.291251637</v>
      </c>
      <c r="F172" s="171">
        <v>3018169.0832883343</v>
      </c>
      <c r="G172" s="171">
        <v>17306820.753773276</v>
      </c>
      <c r="H172" s="171">
        <v>6030673.5469625071</v>
      </c>
      <c r="I172" s="171">
        <v>47565669.765044793</v>
      </c>
      <c r="K172" s="18">
        <v>2030</v>
      </c>
      <c r="L172" s="18" t="s">
        <v>366</v>
      </c>
      <c r="M172" s="18" t="s">
        <v>365</v>
      </c>
      <c r="N172" s="135">
        <v>94211993.186907247</v>
      </c>
      <c r="O172" s="135">
        <v>464795783.15413702</v>
      </c>
      <c r="P172" s="135">
        <v>6232458.2856834875</v>
      </c>
      <c r="Q172" s="135">
        <v>0</v>
      </c>
      <c r="R172" s="16"/>
      <c r="S172" s="16"/>
    </row>
    <row r="173" spans="2:19" x14ac:dyDescent="0.25">
      <c r="B173" s="18">
        <v>2038</v>
      </c>
      <c r="C173" s="18" t="s">
        <v>72</v>
      </c>
      <c r="D173" s="171">
        <v>0</v>
      </c>
      <c r="E173" s="171">
        <v>76575015.004878819</v>
      </c>
      <c r="F173" s="171">
        <v>3999571.9680106738</v>
      </c>
      <c r="G173" s="171">
        <v>77788573.436789557</v>
      </c>
      <c r="H173" s="171">
        <v>21800951.257219009</v>
      </c>
      <c r="I173" s="171">
        <v>129794176.77482988</v>
      </c>
      <c r="K173" s="18">
        <v>2030</v>
      </c>
      <c r="L173" s="18" t="s">
        <v>366</v>
      </c>
      <c r="M173" s="18" t="s">
        <v>257</v>
      </c>
      <c r="N173" s="135">
        <v>7041098.0338166496</v>
      </c>
      <c r="O173" s="135">
        <v>366104744.73463506</v>
      </c>
      <c r="P173" s="135">
        <v>2140254.6668641185</v>
      </c>
      <c r="Q173" s="135">
        <v>0</v>
      </c>
      <c r="R173" s="16"/>
      <c r="S173" s="16"/>
    </row>
    <row r="174" spans="2:19" x14ac:dyDescent="0.25">
      <c r="B174" s="18">
        <v>2038</v>
      </c>
      <c r="C174" s="18" t="s">
        <v>213</v>
      </c>
      <c r="D174" s="171">
        <v>0</v>
      </c>
      <c r="E174" s="171">
        <v>457499213.28585124</v>
      </c>
      <c r="F174" s="171">
        <v>24360042.65225276</v>
      </c>
      <c r="G174" s="171">
        <v>28337247.201326057</v>
      </c>
      <c r="H174" s="171">
        <v>4446672.2178251799</v>
      </c>
      <c r="I174" s="171">
        <v>425584874.28334987</v>
      </c>
      <c r="K174" s="18">
        <v>2030</v>
      </c>
      <c r="L174" s="18" t="s">
        <v>367</v>
      </c>
      <c r="M174" s="18" t="s">
        <v>365</v>
      </c>
      <c r="N174" s="135">
        <v>97134066.243809938</v>
      </c>
      <c r="O174" s="135">
        <v>128566554.50318287</v>
      </c>
      <c r="P174" s="135">
        <v>31697087.984316748</v>
      </c>
      <c r="Q174" s="135">
        <v>137345550.89071167</v>
      </c>
      <c r="R174" s="16"/>
      <c r="S174" s="16"/>
    </row>
    <row r="175" spans="2:19" x14ac:dyDescent="0.25">
      <c r="B175" s="18">
        <v>2038</v>
      </c>
      <c r="C175" s="18" t="s">
        <v>214</v>
      </c>
      <c r="D175" s="171">
        <v>0</v>
      </c>
      <c r="E175" s="171">
        <v>257859229.6514709</v>
      </c>
      <c r="F175" s="171">
        <v>72513965.883698598</v>
      </c>
      <c r="G175" s="171">
        <v>1898367.4541658841</v>
      </c>
      <c r="H175" s="171">
        <v>6833590.9878397956</v>
      </c>
      <c r="I175" s="171">
        <v>317520328.51940948</v>
      </c>
      <c r="K175" s="18">
        <v>2030</v>
      </c>
      <c r="L175" s="18" t="s">
        <v>367</v>
      </c>
      <c r="M175" s="18" t="s">
        <v>257</v>
      </c>
      <c r="N175" s="135">
        <v>8555202.6093983985</v>
      </c>
      <c r="O175" s="135">
        <v>12169398.894665048</v>
      </c>
      <c r="P175" s="135">
        <v>2778787.4072741098</v>
      </c>
      <c r="Q175" s="135">
        <v>5370518.2298310157</v>
      </c>
      <c r="R175" s="16"/>
      <c r="S175" s="16"/>
    </row>
    <row r="176" spans="2:19" x14ac:dyDescent="0.25">
      <c r="B176" s="18">
        <v>2038</v>
      </c>
      <c r="C176" s="18" t="s">
        <v>215</v>
      </c>
      <c r="D176" s="171">
        <v>0</v>
      </c>
      <c r="E176" s="171">
        <v>10494883.435011737</v>
      </c>
      <c r="F176" s="171">
        <v>1572255.3050859533</v>
      </c>
      <c r="G176" s="171">
        <v>905111.19191437727</v>
      </c>
      <c r="H176" s="171">
        <v>148626.63736378434</v>
      </c>
      <c r="I176" s="171">
        <v>4285056.6755038723</v>
      </c>
      <c r="K176" s="18">
        <v>2030</v>
      </c>
      <c r="L176" s="18" t="s">
        <v>368</v>
      </c>
      <c r="M176" s="18" t="s">
        <v>365</v>
      </c>
      <c r="N176" s="135">
        <v>-3368202.6696927771</v>
      </c>
      <c r="O176" s="135">
        <v>11458146.331612686</v>
      </c>
      <c r="P176" s="135">
        <v>147694775.6934804</v>
      </c>
      <c r="Q176" s="135">
        <v>0</v>
      </c>
      <c r="R176" s="16"/>
      <c r="S176" s="16"/>
    </row>
    <row r="177" spans="2:19" x14ac:dyDescent="0.25">
      <c r="B177" s="18">
        <v>2038</v>
      </c>
      <c r="C177" s="18" t="s">
        <v>258</v>
      </c>
      <c r="D177" s="171"/>
      <c r="E177" s="171"/>
      <c r="F177" s="171"/>
      <c r="G177" s="171"/>
      <c r="H177" s="171"/>
      <c r="I177" s="171"/>
      <c r="K177" s="18">
        <v>2030</v>
      </c>
      <c r="L177" s="18" t="s">
        <v>368</v>
      </c>
      <c r="M177" s="18" t="s">
        <v>257</v>
      </c>
      <c r="N177" s="135">
        <v>0</v>
      </c>
      <c r="O177" s="135">
        <v>14341109.167411426</v>
      </c>
      <c r="P177" s="135">
        <v>11063419.693426671</v>
      </c>
      <c r="Q177" s="135">
        <v>0</v>
      </c>
      <c r="R177" s="16"/>
      <c r="S177" s="16"/>
    </row>
    <row r="178" spans="2:19" x14ac:dyDescent="0.25">
      <c r="B178" s="18">
        <v>2038</v>
      </c>
      <c r="C178" s="18" t="s">
        <v>117</v>
      </c>
      <c r="D178" s="171">
        <v>0</v>
      </c>
      <c r="E178" s="171">
        <v>4546671.4210684579</v>
      </c>
      <c r="F178" s="171">
        <v>233349.08822893325</v>
      </c>
      <c r="G178" s="171">
        <v>0</v>
      </c>
      <c r="H178" s="171">
        <v>0</v>
      </c>
      <c r="I178" s="171">
        <v>9989581.4645374585</v>
      </c>
      <c r="K178" s="18">
        <v>2030</v>
      </c>
      <c r="L178" s="18" t="s">
        <v>369</v>
      </c>
      <c r="M178" s="18" t="s">
        <v>365</v>
      </c>
      <c r="N178" s="135">
        <v>0</v>
      </c>
      <c r="O178" s="135">
        <v>427580.01138983102</v>
      </c>
      <c r="P178" s="135">
        <v>0</v>
      </c>
      <c r="Q178" s="135">
        <v>105962085.43838423</v>
      </c>
      <c r="R178" s="16"/>
      <c r="S178" s="16"/>
    </row>
    <row r="179" spans="2:19" x14ac:dyDescent="0.25">
      <c r="B179" s="18">
        <v>2038</v>
      </c>
      <c r="C179" s="18" t="s">
        <v>83</v>
      </c>
      <c r="D179" s="172">
        <f t="shared" ref="D179:I179" si="16">SUM(D170:D178)</f>
        <v>200569733.4094505</v>
      </c>
      <c r="E179" s="172">
        <f t="shared" si="16"/>
        <v>2344174811.8204989</v>
      </c>
      <c r="F179" s="172">
        <f t="shared" si="16"/>
        <v>377962121.00402486</v>
      </c>
      <c r="G179" s="172">
        <f t="shared" si="16"/>
        <v>1988604353.2090366</v>
      </c>
      <c r="H179" s="172">
        <f t="shared" si="16"/>
        <v>2595102346.7397122</v>
      </c>
      <c r="I179" s="172">
        <f t="shared" si="16"/>
        <v>1964452628.3150303</v>
      </c>
      <c r="K179" s="18">
        <v>2030</v>
      </c>
      <c r="L179" s="18" t="s">
        <v>369</v>
      </c>
      <c r="M179" s="18" t="s">
        <v>257</v>
      </c>
      <c r="N179" s="135">
        <v>9658037.6835864279</v>
      </c>
      <c r="O179" s="135">
        <v>91762206.854525164</v>
      </c>
      <c r="P179" s="135">
        <v>5659662.8239629529</v>
      </c>
      <c r="Q179" s="135">
        <v>266321872.40346041</v>
      </c>
      <c r="R179" s="16"/>
      <c r="S179" s="16"/>
    </row>
    <row r="180" spans="2:19" x14ac:dyDescent="0.25">
      <c r="B180" s="18">
        <v>2039</v>
      </c>
      <c r="C180" s="18" t="s">
        <v>205</v>
      </c>
      <c r="D180" s="171">
        <v>156728534.03692251</v>
      </c>
      <c r="E180" s="171">
        <v>1047166908.8810983</v>
      </c>
      <c r="F180" s="171">
        <v>208629315.40779516</v>
      </c>
      <c r="G180" s="171">
        <v>1510610479.8227007</v>
      </c>
      <c r="H180" s="171">
        <v>2188501202.7852135</v>
      </c>
      <c r="I180" s="171">
        <v>501174505.08413148</v>
      </c>
      <c r="K180" s="18">
        <v>2030</v>
      </c>
      <c r="L180" s="18" t="s">
        <v>370</v>
      </c>
      <c r="M180" s="18" t="s">
        <v>365</v>
      </c>
      <c r="N180" s="135">
        <v>20912827.148394331</v>
      </c>
      <c r="O180" s="135">
        <v>72282176.940212548</v>
      </c>
      <c r="P180" s="135">
        <v>1036030.730479744</v>
      </c>
      <c r="Q180" s="135">
        <v>52670063.121519126</v>
      </c>
      <c r="R180" s="16"/>
      <c r="S180" s="16"/>
    </row>
    <row r="181" spans="2:19" x14ac:dyDescent="0.25">
      <c r="B181" s="18">
        <v>2039</v>
      </c>
      <c r="C181" s="18" t="s">
        <v>68</v>
      </c>
      <c r="D181" s="171">
        <v>46512181.009259984</v>
      </c>
      <c r="E181" s="171">
        <v>493658256.73179644</v>
      </c>
      <c r="F181" s="171">
        <v>68256331.308313027</v>
      </c>
      <c r="G181" s="171">
        <v>406100168.37554473</v>
      </c>
      <c r="H181" s="171">
        <v>443200302.35382468</v>
      </c>
      <c r="I181" s="171">
        <v>566916447.96163619</v>
      </c>
      <c r="K181" s="18">
        <v>2030</v>
      </c>
      <c r="L181" s="18" t="s">
        <v>370</v>
      </c>
      <c r="M181" s="18" t="s">
        <v>257</v>
      </c>
      <c r="N181" s="135">
        <v>11974740.400870457</v>
      </c>
      <c r="O181" s="135">
        <v>29876613.496097039</v>
      </c>
      <c r="P181" s="135">
        <v>701090.76493577787</v>
      </c>
      <c r="Q181" s="135">
        <v>27870126.981566492</v>
      </c>
      <c r="R181" s="16"/>
      <c r="S181" s="16"/>
    </row>
    <row r="182" spans="2:19" x14ac:dyDescent="0.25">
      <c r="B182" s="18">
        <v>2039</v>
      </c>
      <c r="C182" s="48" t="s">
        <v>69</v>
      </c>
      <c r="D182" s="171">
        <v>3346110.3655514964</v>
      </c>
      <c r="E182" s="171">
        <v>42490627.379989184</v>
      </c>
      <c r="F182" s="171">
        <v>3065499.5544906296</v>
      </c>
      <c r="G182" s="171">
        <v>17815998.239763804</v>
      </c>
      <c r="H182" s="171">
        <v>6209667.1765174167</v>
      </c>
      <c r="I182" s="171">
        <v>47598266.220867366</v>
      </c>
      <c r="K182" s="18">
        <v>2030</v>
      </c>
      <c r="L182" s="18" t="s">
        <v>371</v>
      </c>
      <c r="M182" s="18" t="s">
        <v>365</v>
      </c>
      <c r="N182" s="135">
        <v>-726165.67480851174</v>
      </c>
      <c r="O182" s="135">
        <v>0</v>
      </c>
      <c r="P182" s="135">
        <v>0</v>
      </c>
      <c r="Q182" s="135">
        <v>19572551.540793214</v>
      </c>
      <c r="R182" s="16"/>
      <c r="S182" s="16"/>
    </row>
    <row r="183" spans="2:19" x14ac:dyDescent="0.25">
      <c r="B183" s="18">
        <v>2039</v>
      </c>
      <c r="C183" s="18" t="s">
        <v>72</v>
      </c>
      <c r="D183" s="171">
        <v>0</v>
      </c>
      <c r="E183" s="171">
        <v>78872265.455025181</v>
      </c>
      <c r="F183" s="171">
        <v>4119559.127050994</v>
      </c>
      <c r="G183" s="171">
        <v>80078182.970965952</v>
      </c>
      <c r="H183" s="171">
        <v>22448015.198400956</v>
      </c>
      <c r="I183" s="171">
        <v>129869495.01626353</v>
      </c>
      <c r="K183" s="18">
        <v>2030</v>
      </c>
      <c r="L183" s="18" t="s">
        <v>371</v>
      </c>
      <c r="M183" s="18" t="s">
        <v>257</v>
      </c>
      <c r="N183" s="135">
        <v>0</v>
      </c>
      <c r="O183" s="135">
        <v>0</v>
      </c>
      <c r="P183" s="135">
        <v>0</v>
      </c>
      <c r="Q183" s="135">
        <v>31887325.534982484</v>
      </c>
      <c r="R183" s="16"/>
      <c r="S183" s="16"/>
    </row>
    <row r="184" spans="2:19" x14ac:dyDescent="0.25">
      <c r="B184" s="18">
        <v>2039</v>
      </c>
      <c r="C184" s="18" t="s">
        <v>213</v>
      </c>
      <c r="D184" s="171">
        <v>0</v>
      </c>
      <c r="E184" s="171">
        <v>471224189.68442678</v>
      </c>
      <c r="F184" s="171">
        <v>25090843.931820344</v>
      </c>
      <c r="G184" s="171">
        <v>29172686.748449765</v>
      </c>
      <c r="H184" s="171">
        <v>4579804.7392822374</v>
      </c>
      <c r="I184" s="171">
        <v>426529770.94932532</v>
      </c>
      <c r="K184" s="18">
        <v>2030</v>
      </c>
      <c r="L184" s="18" t="s">
        <v>372</v>
      </c>
      <c r="M184" s="18" t="s">
        <v>365</v>
      </c>
      <c r="N184" s="135">
        <v>98206.750618395949</v>
      </c>
      <c r="O184" s="135">
        <v>14139150.15650546</v>
      </c>
      <c r="P184" s="135">
        <v>2359906.0828241678</v>
      </c>
      <c r="Q184" s="135">
        <v>50945647.854291059</v>
      </c>
      <c r="R184" s="16"/>
      <c r="S184" s="16"/>
    </row>
    <row r="185" spans="2:19" x14ac:dyDescent="0.25">
      <c r="B185" s="18">
        <v>2039</v>
      </c>
      <c r="C185" s="18" t="s">
        <v>214</v>
      </c>
      <c r="D185" s="171">
        <v>0</v>
      </c>
      <c r="E185" s="171">
        <v>265595006.54101503</v>
      </c>
      <c r="F185" s="171">
        <v>74689384.860209554</v>
      </c>
      <c r="G185" s="171">
        <v>1953626.0375183353</v>
      </c>
      <c r="H185" s="171">
        <v>7037401.026308964</v>
      </c>
      <c r="I185" s="171">
        <v>315902855.46283764</v>
      </c>
      <c r="K185" s="18">
        <v>2030</v>
      </c>
      <c r="L185" s="18" t="s">
        <v>372</v>
      </c>
      <c r="M185" s="18" t="s">
        <v>257</v>
      </c>
      <c r="N185" s="135">
        <v>5452326.414028734</v>
      </c>
      <c r="O185" s="135">
        <v>56142525.400254399</v>
      </c>
      <c r="P185" s="135">
        <v>9271865.4429427739</v>
      </c>
      <c r="Q185" s="135">
        <v>19358043.868749171</v>
      </c>
      <c r="R185" s="16"/>
      <c r="S185" s="16"/>
    </row>
    <row r="186" spans="2:19" x14ac:dyDescent="0.25">
      <c r="B186" s="18">
        <v>2039</v>
      </c>
      <c r="C186" s="18" t="s">
        <v>215</v>
      </c>
      <c r="D186" s="171">
        <v>0</v>
      </c>
      <c r="E186" s="171">
        <v>10809729.938062087</v>
      </c>
      <c r="F186" s="171">
        <v>1619422.9642385326</v>
      </c>
      <c r="G186" s="171">
        <v>931800.85274493881</v>
      </c>
      <c r="H186" s="171">
        <v>153085.43648469786</v>
      </c>
      <c r="I186" s="171">
        <v>4254222.1211650092</v>
      </c>
      <c r="K186" s="18">
        <v>2030</v>
      </c>
      <c r="L186" s="18" t="s">
        <v>373</v>
      </c>
      <c r="M186" s="18" t="s">
        <v>365</v>
      </c>
      <c r="N186" s="135">
        <v>1376373.5710202446</v>
      </c>
      <c r="O186" s="135">
        <v>7025348.565623519</v>
      </c>
      <c r="P186" s="135">
        <v>1805480.9473952039</v>
      </c>
      <c r="Q186" s="135">
        <v>15165072.24889165</v>
      </c>
      <c r="R186" s="16"/>
      <c r="S186" s="16"/>
    </row>
    <row r="187" spans="2:19" x14ac:dyDescent="0.25">
      <c r="B187" s="18">
        <v>2039</v>
      </c>
      <c r="C187" s="18" t="s">
        <v>258</v>
      </c>
      <c r="D187" s="171"/>
      <c r="E187" s="171"/>
      <c r="F187" s="171"/>
      <c r="G187" s="171"/>
      <c r="H187" s="171"/>
      <c r="I187" s="171"/>
      <c r="K187" s="18">
        <v>2030</v>
      </c>
      <c r="L187" s="18" t="s">
        <v>373</v>
      </c>
      <c r="M187" s="18" t="s">
        <v>257</v>
      </c>
      <c r="N187" s="135">
        <v>3794808.4297977262</v>
      </c>
      <c r="O187" s="135">
        <v>41801440.445500441</v>
      </c>
      <c r="P187" s="135">
        <v>2462172.3212460745</v>
      </c>
      <c r="Q187" s="135">
        <v>74728393.711748183</v>
      </c>
      <c r="R187" s="16"/>
      <c r="S187" s="16"/>
    </row>
    <row r="188" spans="2:19" x14ac:dyDescent="0.25">
      <c r="B188" s="18">
        <v>2039</v>
      </c>
      <c r="C188" s="18" t="s">
        <v>117</v>
      </c>
      <c r="D188" s="171">
        <v>0</v>
      </c>
      <c r="E188" s="171">
        <v>4683071.5637005121</v>
      </c>
      <c r="F188" s="171">
        <v>240349.56087580125</v>
      </c>
      <c r="G188" s="171">
        <v>0</v>
      </c>
      <c r="H188" s="171">
        <v>0</v>
      </c>
      <c r="I188" s="171">
        <v>9996440.9158602748</v>
      </c>
      <c r="K188" s="18">
        <v>2030</v>
      </c>
      <c r="L188" s="18" t="s">
        <v>374</v>
      </c>
      <c r="M188" s="18" t="s">
        <v>365</v>
      </c>
      <c r="N188" s="135">
        <v>6982129.1274282169</v>
      </c>
      <c r="O188" s="135">
        <v>20524859.358648703</v>
      </c>
      <c r="P188" s="135">
        <v>-155.12768588013023</v>
      </c>
      <c r="Q188" s="135">
        <v>200730551.82587436</v>
      </c>
      <c r="R188" s="16"/>
      <c r="S188" s="16"/>
    </row>
    <row r="189" spans="2:19" x14ac:dyDescent="0.25">
      <c r="B189" s="18">
        <v>2039</v>
      </c>
      <c r="C189" s="18" t="s">
        <v>83</v>
      </c>
      <c r="D189" s="172">
        <f t="shared" ref="D189:I189" si="17">SUM(D180:D188)</f>
        <v>206586825.41173401</v>
      </c>
      <c r="E189" s="172">
        <f t="shared" si="17"/>
        <v>2414500056.1751137</v>
      </c>
      <c r="F189" s="172">
        <f t="shared" si="17"/>
        <v>385710706.71479404</v>
      </c>
      <c r="G189" s="172">
        <f t="shared" si="17"/>
        <v>2046662943.0476882</v>
      </c>
      <c r="H189" s="172">
        <f t="shared" si="17"/>
        <v>2672129478.7160325</v>
      </c>
      <c r="I189" s="172">
        <f t="shared" si="17"/>
        <v>2002242003.7320867</v>
      </c>
      <c r="K189" s="18">
        <v>2030</v>
      </c>
      <c r="L189" s="18" t="s">
        <v>374</v>
      </c>
      <c r="M189" s="18" t="s">
        <v>257</v>
      </c>
      <c r="N189" s="135">
        <v>0</v>
      </c>
      <c r="O189" s="135">
        <v>0</v>
      </c>
      <c r="P189" s="135">
        <v>0</v>
      </c>
      <c r="Q189" s="135">
        <v>12337855.138319574</v>
      </c>
      <c r="R189" s="16"/>
      <c r="S189" s="16"/>
    </row>
    <row r="190" spans="2:19" x14ac:dyDescent="0.25">
      <c r="B190" s="18">
        <v>2040</v>
      </c>
      <c r="C190" s="18" t="s">
        <v>205</v>
      </c>
      <c r="D190" s="171">
        <v>161430390.05803019</v>
      </c>
      <c r="E190" s="171">
        <v>1078581916.1475313</v>
      </c>
      <c r="F190" s="171">
        <v>212014398.59303167</v>
      </c>
      <c r="G190" s="171">
        <v>1554740413.3437145</v>
      </c>
      <c r="H190" s="171">
        <v>2253465992.4139729</v>
      </c>
      <c r="I190" s="171">
        <v>542329668.51287782</v>
      </c>
      <c r="K190" s="18">
        <v>2031</v>
      </c>
      <c r="L190" s="18" t="s">
        <v>364</v>
      </c>
      <c r="M190" s="18" t="s">
        <v>365</v>
      </c>
      <c r="N190" s="135">
        <v>0</v>
      </c>
      <c r="O190" s="135">
        <v>0</v>
      </c>
      <c r="P190" s="135">
        <v>0</v>
      </c>
      <c r="Q190" s="135">
        <v>975326629.34283662</v>
      </c>
      <c r="R190" s="135">
        <f t="shared" ref="R190:S199" si="18">R170*1.03</f>
        <v>0</v>
      </c>
      <c r="S190" s="135">
        <f t="shared" si="18"/>
        <v>0</v>
      </c>
    </row>
    <row r="191" spans="2:19" x14ac:dyDescent="0.25">
      <c r="B191" s="18">
        <v>2040</v>
      </c>
      <c r="C191" s="18" t="s">
        <v>68</v>
      </c>
      <c r="D191" s="171">
        <v>47907546.439537786</v>
      </c>
      <c r="E191" s="171">
        <v>508468004.43375033</v>
      </c>
      <c r="F191" s="171">
        <v>69571018.755030274</v>
      </c>
      <c r="G191" s="171">
        <v>417898326.13412392</v>
      </c>
      <c r="H191" s="171">
        <v>456346768.93531257</v>
      </c>
      <c r="I191" s="171">
        <v>567262603.71690178</v>
      </c>
      <c r="K191" s="18">
        <v>2031</v>
      </c>
      <c r="L191" s="18" t="s">
        <v>364</v>
      </c>
      <c r="M191" s="18" t="s">
        <v>257</v>
      </c>
      <c r="N191" s="135">
        <v>0</v>
      </c>
      <c r="O191" s="135">
        <v>0</v>
      </c>
      <c r="P191" s="135">
        <v>0</v>
      </c>
      <c r="Q191" s="135">
        <v>33413450.80054079</v>
      </c>
      <c r="R191" s="135">
        <f t="shared" si="18"/>
        <v>0</v>
      </c>
      <c r="S191" s="135">
        <f t="shared" si="18"/>
        <v>0</v>
      </c>
    </row>
    <row r="192" spans="2:19" x14ac:dyDescent="0.25">
      <c r="B192" s="18">
        <v>2040</v>
      </c>
      <c r="C192" s="48" t="s">
        <v>69</v>
      </c>
      <c r="D192" s="171">
        <v>3446493.6765180412</v>
      </c>
      <c r="E192" s="171">
        <v>43765346.201388858</v>
      </c>
      <c r="F192" s="171">
        <v>3113572.2549857222</v>
      </c>
      <c r="G192" s="171">
        <v>18340156.045706112</v>
      </c>
      <c r="H192" s="171">
        <v>6393973.4331233092</v>
      </c>
      <c r="I192" s="171">
        <v>47630885.014837123</v>
      </c>
      <c r="K192" s="18">
        <v>2031</v>
      </c>
      <c r="L192" s="18" t="s">
        <v>366</v>
      </c>
      <c r="M192" s="18" t="s">
        <v>365</v>
      </c>
      <c r="N192" s="135">
        <v>97038352.982514471</v>
      </c>
      <c r="O192" s="135">
        <v>478739656.64876115</v>
      </c>
      <c r="P192" s="135">
        <v>6419432.0342539921</v>
      </c>
      <c r="Q192" s="135">
        <v>0</v>
      </c>
      <c r="R192" s="135">
        <f t="shared" si="18"/>
        <v>0</v>
      </c>
      <c r="S192" s="135">
        <f t="shared" si="18"/>
        <v>0</v>
      </c>
    </row>
    <row r="193" spans="2:19" x14ac:dyDescent="0.25">
      <c r="B193" s="18">
        <v>2040</v>
      </c>
      <c r="C193" s="18" t="s">
        <v>72</v>
      </c>
      <c r="D193" s="171">
        <v>0</v>
      </c>
      <c r="E193" s="171">
        <v>81238433.418675944</v>
      </c>
      <c r="F193" s="171">
        <v>4243145.9008625243</v>
      </c>
      <c r="G193" s="171">
        <v>82435184.303029612</v>
      </c>
      <c r="H193" s="171">
        <v>23114284.34485298</v>
      </c>
      <c r="I193" s="171">
        <v>129944856.96410708</v>
      </c>
      <c r="K193" s="18">
        <v>2031</v>
      </c>
      <c r="L193" s="18" t="s">
        <v>366</v>
      </c>
      <c r="M193" s="18" t="s">
        <v>257</v>
      </c>
      <c r="N193" s="135">
        <v>7252330.974831149</v>
      </c>
      <c r="O193" s="135">
        <v>377087887.0766741</v>
      </c>
      <c r="P193" s="135">
        <v>2204462.3068700423</v>
      </c>
      <c r="Q193" s="135">
        <v>0</v>
      </c>
      <c r="R193" s="135">
        <f t="shared" si="18"/>
        <v>0</v>
      </c>
      <c r="S193" s="135">
        <f t="shared" si="18"/>
        <v>0</v>
      </c>
    </row>
    <row r="194" spans="2:19" x14ac:dyDescent="0.25">
      <c r="B194" s="18">
        <v>2040</v>
      </c>
      <c r="C194" s="18" t="s">
        <v>213</v>
      </c>
      <c r="D194" s="171">
        <v>0</v>
      </c>
      <c r="E194" s="171">
        <v>485360915.37495959</v>
      </c>
      <c r="F194" s="171">
        <v>25843569.249774955</v>
      </c>
      <c r="G194" s="171">
        <v>30032756.748628408</v>
      </c>
      <c r="H194" s="171">
        <v>4716923.2231402248</v>
      </c>
      <c r="I194" s="171">
        <v>427476765.504026</v>
      </c>
      <c r="K194" s="18">
        <v>2031</v>
      </c>
      <c r="L194" s="18" t="s">
        <v>367</v>
      </c>
      <c r="M194" s="18" t="s">
        <v>365</v>
      </c>
      <c r="N194" s="135">
        <v>100048088.23112424</v>
      </c>
      <c r="O194" s="135">
        <v>132423551.13827837</v>
      </c>
      <c r="P194" s="135">
        <v>32648000.623846252</v>
      </c>
      <c r="Q194" s="135">
        <v>141465917.41743302</v>
      </c>
      <c r="R194" s="135">
        <f t="shared" si="18"/>
        <v>0</v>
      </c>
      <c r="S194" s="135">
        <f t="shared" si="18"/>
        <v>0</v>
      </c>
    </row>
    <row r="195" spans="2:19" x14ac:dyDescent="0.25">
      <c r="B195" s="18">
        <v>2040</v>
      </c>
      <c r="C195" s="18" t="s">
        <v>214</v>
      </c>
      <c r="D195" s="171">
        <v>0</v>
      </c>
      <c r="E195" s="171">
        <v>273562856.7372455</v>
      </c>
      <c r="F195" s="171">
        <v>76930066.406015843</v>
      </c>
      <c r="G195" s="171">
        <v>2010493.1140144183</v>
      </c>
      <c r="H195" s="171">
        <v>7247289.6451108921</v>
      </c>
      <c r="I195" s="171">
        <v>314293621.93883663</v>
      </c>
      <c r="K195" s="18">
        <v>2031</v>
      </c>
      <c r="L195" s="18" t="s">
        <v>367</v>
      </c>
      <c r="M195" s="18" t="s">
        <v>257</v>
      </c>
      <c r="N195" s="135">
        <v>8811858.6876803506</v>
      </c>
      <c r="O195" s="135">
        <v>12534480.861505</v>
      </c>
      <c r="P195" s="135">
        <v>2862151.0294923331</v>
      </c>
      <c r="Q195" s="135">
        <v>5531633.776725946</v>
      </c>
      <c r="R195" s="135">
        <f t="shared" si="18"/>
        <v>0</v>
      </c>
      <c r="S195" s="135">
        <f t="shared" si="18"/>
        <v>0</v>
      </c>
    </row>
    <row r="196" spans="2:19" x14ac:dyDescent="0.25">
      <c r="B196" s="18">
        <v>2040</v>
      </c>
      <c r="C196" s="18" t="s">
        <v>215</v>
      </c>
      <c r="D196" s="171">
        <v>0</v>
      </c>
      <c r="E196" s="171">
        <v>11134021.836203948</v>
      </c>
      <c r="F196" s="171">
        <v>1668005.6531656894</v>
      </c>
      <c r="G196" s="171">
        <v>959277.53068634146</v>
      </c>
      <c r="H196" s="171">
        <v>157677.99957923879</v>
      </c>
      <c r="I196" s="171">
        <v>4223609.4471449554</v>
      </c>
      <c r="K196" s="18">
        <v>2031</v>
      </c>
      <c r="L196" s="18" t="s">
        <v>368</v>
      </c>
      <c r="M196" s="18" t="s">
        <v>365</v>
      </c>
      <c r="N196" s="135">
        <v>-3469248.7497835606</v>
      </c>
      <c r="O196" s="135">
        <v>11801890.721561067</v>
      </c>
      <c r="P196" s="135">
        <v>152125618.96428481</v>
      </c>
      <c r="Q196" s="135">
        <v>0</v>
      </c>
      <c r="R196" s="135">
        <f t="shared" si="18"/>
        <v>0</v>
      </c>
      <c r="S196" s="135">
        <f t="shared" si="18"/>
        <v>0</v>
      </c>
    </row>
    <row r="197" spans="2:19" x14ac:dyDescent="0.25">
      <c r="B197" s="18">
        <v>2040</v>
      </c>
      <c r="C197" s="18" t="s">
        <v>258</v>
      </c>
      <c r="D197" s="171"/>
      <c r="E197" s="171"/>
      <c r="F197" s="171"/>
      <c r="G197" s="171"/>
      <c r="H197" s="171"/>
      <c r="I197" s="171"/>
      <c r="K197" s="18">
        <v>2031</v>
      </c>
      <c r="L197" s="18" t="s">
        <v>368</v>
      </c>
      <c r="M197" s="18" t="s">
        <v>257</v>
      </c>
      <c r="N197" s="135">
        <v>0</v>
      </c>
      <c r="O197" s="135">
        <v>14771342.442433769</v>
      </c>
      <c r="P197" s="135">
        <v>11395322.28422947</v>
      </c>
      <c r="Q197" s="135">
        <v>0</v>
      </c>
      <c r="R197" s="135">
        <f t="shared" si="18"/>
        <v>0</v>
      </c>
      <c r="S197" s="135">
        <f t="shared" si="18"/>
        <v>0</v>
      </c>
    </row>
    <row r="198" spans="2:19" x14ac:dyDescent="0.25">
      <c r="B198" s="18">
        <v>2040</v>
      </c>
      <c r="C198" s="18" t="s">
        <v>117</v>
      </c>
      <c r="D198" s="171">
        <v>0</v>
      </c>
      <c r="E198" s="171">
        <v>4823563.7106115278</v>
      </c>
      <c r="F198" s="171">
        <v>247560.0477020753</v>
      </c>
      <c r="G198" s="171">
        <v>0</v>
      </c>
      <c r="H198" s="171">
        <v>0</v>
      </c>
      <c r="I198" s="171">
        <v>10003305.077297585</v>
      </c>
      <c r="K198" s="18">
        <v>2031</v>
      </c>
      <c r="L198" s="18" t="s">
        <v>369</v>
      </c>
      <c r="M198" s="18" t="s">
        <v>365</v>
      </c>
      <c r="N198" s="135">
        <v>0</v>
      </c>
      <c r="O198" s="135">
        <v>440407.41173152596</v>
      </c>
      <c r="P198" s="135">
        <v>0</v>
      </c>
      <c r="Q198" s="135">
        <v>109140948.00153576</v>
      </c>
      <c r="R198" s="135">
        <f t="shared" si="18"/>
        <v>0</v>
      </c>
      <c r="S198" s="135">
        <f t="shared" si="18"/>
        <v>0</v>
      </c>
    </row>
    <row r="199" spans="2:19" x14ac:dyDescent="0.25">
      <c r="B199" s="18">
        <v>2040</v>
      </c>
      <c r="C199" s="18" t="s">
        <v>83</v>
      </c>
      <c r="D199" s="172">
        <f t="shared" ref="D199:I199" si="19">SUM(D190:D198)</f>
        <v>212784430.17408603</v>
      </c>
      <c r="E199" s="172">
        <f t="shared" si="19"/>
        <v>2486935057.8603668</v>
      </c>
      <c r="F199" s="172">
        <f t="shared" si="19"/>
        <v>393631336.86056876</v>
      </c>
      <c r="G199" s="172">
        <f t="shared" si="19"/>
        <v>2106416607.2199032</v>
      </c>
      <c r="H199" s="172">
        <f t="shared" si="19"/>
        <v>2751442909.9950924</v>
      </c>
      <c r="I199" s="172">
        <f t="shared" si="19"/>
        <v>2043165316.176029</v>
      </c>
      <c r="K199" s="18">
        <v>2031</v>
      </c>
      <c r="L199" s="18" t="s">
        <v>369</v>
      </c>
      <c r="M199" s="18" t="s">
        <v>257</v>
      </c>
      <c r="N199" s="135">
        <v>9947778.8140940219</v>
      </c>
      <c r="O199" s="135">
        <v>94515073.06016092</v>
      </c>
      <c r="P199" s="135">
        <v>5829452.7086818414</v>
      </c>
      <c r="Q199" s="135">
        <v>274311528.57556421</v>
      </c>
      <c r="R199" s="135">
        <f t="shared" si="18"/>
        <v>0</v>
      </c>
      <c r="S199" s="135">
        <f t="shared" si="18"/>
        <v>0</v>
      </c>
    </row>
    <row r="200" spans="2:19" x14ac:dyDescent="0.25">
      <c r="K200" s="18">
        <v>2031</v>
      </c>
      <c r="L200" s="18" t="s">
        <v>370</v>
      </c>
      <c r="M200" s="18" t="s">
        <v>365</v>
      </c>
      <c r="N200" s="135">
        <v>21540211.962846164</v>
      </c>
      <c r="O200" s="135">
        <v>74450642.248418927</v>
      </c>
      <c r="P200" s="135">
        <v>1067111.6523941364</v>
      </c>
      <c r="Q200" s="135">
        <v>54250165.015164703</v>
      </c>
      <c r="R200" s="135">
        <f t="shared" ref="R200:S209" si="20">R180*1.03</f>
        <v>0</v>
      </c>
      <c r="S200" s="135">
        <f t="shared" si="20"/>
        <v>0</v>
      </c>
    </row>
    <row r="201" spans="2:19" x14ac:dyDescent="0.25">
      <c r="K201" s="18">
        <v>2031</v>
      </c>
      <c r="L201" s="18" t="s">
        <v>370</v>
      </c>
      <c r="M201" s="18" t="s">
        <v>257</v>
      </c>
      <c r="N201" s="135">
        <v>12333982.612896571</v>
      </c>
      <c r="O201" s="135">
        <v>30772911.900979951</v>
      </c>
      <c r="P201" s="135">
        <v>722123.48788385128</v>
      </c>
      <c r="Q201" s="135">
        <v>28706230.791013487</v>
      </c>
      <c r="R201" s="135">
        <f t="shared" si="20"/>
        <v>0</v>
      </c>
      <c r="S201" s="135">
        <f t="shared" si="20"/>
        <v>0</v>
      </c>
    </row>
    <row r="202" spans="2:19" x14ac:dyDescent="0.25">
      <c r="B202" s="24"/>
      <c r="C202" s="24"/>
      <c r="D202" s="19"/>
      <c r="E202" s="19"/>
      <c r="F202" s="19"/>
      <c r="G202" s="19"/>
      <c r="H202" s="19"/>
      <c r="I202" s="19"/>
      <c r="K202" s="18">
        <v>2031</v>
      </c>
      <c r="L202" s="18" t="s">
        <v>371</v>
      </c>
      <c r="M202" s="18" t="s">
        <v>365</v>
      </c>
      <c r="N202" s="135">
        <v>-747950.64505276713</v>
      </c>
      <c r="O202" s="135">
        <v>0</v>
      </c>
      <c r="P202" s="135">
        <v>0</v>
      </c>
      <c r="Q202" s="135">
        <v>20159728.087017011</v>
      </c>
      <c r="R202" s="135">
        <f t="shared" si="20"/>
        <v>0</v>
      </c>
      <c r="S202" s="135">
        <f t="shared" si="20"/>
        <v>0</v>
      </c>
    </row>
    <row r="203" spans="2:19" x14ac:dyDescent="0.25">
      <c r="B203" s="24"/>
      <c r="C203" s="24"/>
      <c r="D203" s="19"/>
      <c r="E203" s="19"/>
      <c r="F203" s="19"/>
      <c r="G203" s="19"/>
      <c r="H203" s="19"/>
      <c r="I203" s="19"/>
      <c r="K203" s="18">
        <v>2031</v>
      </c>
      <c r="L203" s="18" t="s">
        <v>371</v>
      </c>
      <c r="M203" s="18" t="s">
        <v>257</v>
      </c>
      <c r="N203" s="135">
        <v>0</v>
      </c>
      <c r="O203" s="135">
        <v>0</v>
      </c>
      <c r="P203" s="135">
        <v>0</v>
      </c>
      <c r="Q203" s="135">
        <v>32843945.301031958</v>
      </c>
      <c r="R203" s="135">
        <f t="shared" si="20"/>
        <v>0</v>
      </c>
      <c r="S203" s="135">
        <f t="shared" si="20"/>
        <v>0</v>
      </c>
    </row>
    <row r="204" spans="2:19" x14ac:dyDescent="0.25">
      <c r="B204" s="14" t="s">
        <v>259</v>
      </c>
      <c r="D204" s="22"/>
      <c r="E204" s="22"/>
      <c r="F204" s="22"/>
      <c r="G204" s="22"/>
      <c r="H204" s="22"/>
      <c r="I204" s="22"/>
      <c r="K204" s="18">
        <v>2031</v>
      </c>
      <c r="L204" s="18" t="s">
        <v>372</v>
      </c>
      <c r="M204" s="18" t="s">
        <v>365</v>
      </c>
      <c r="N204" s="135">
        <v>101152.95313694784</v>
      </c>
      <c r="O204" s="135">
        <v>14563324.661200624</v>
      </c>
      <c r="P204" s="135">
        <v>2430703.2653088928</v>
      </c>
      <c r="Q204" s="135">
        <v>52474017.289919794</v>
      </c>
      <c r="R204" s="135">
        <f t="shared" si="20"/>
        <v>0</v>
      </c>
      <c r="S204" s="135">
        <f t="shared" si="20"/>
        <v>0</v>
      </c>
    </row>
    <row r="205" spans="2:19" ht="23.25" x14ac:dyDescent="0.25">
      <c r="B205" s="10" t="s">
        <v>65</v>
      </c>
      <c r="C205" s="10" t="s">
        <v>200</v>
      </c>
      <c r="D205" s="10" t="s">
        <v>245</v>
      </c>
      <c r="E205" s="10" t="s">
        <v>246</v>
      </c>
      <c r="F205" s="10" t="s">
        <v>247</v>
      </c>
      <c r="G205" s="10" t="s">
        <v>248</v>
      </c>
      <c r="H205" s="10" t="s">
        <v>249</v>
      </c>
      <c r="I205" s="10" t="s">
        <v>117</v>
      </c>
      <c r="K205" s="18">
        <v>2031</v>
      </c>
      <c r="L205" s="18" t="s">
        <v>372</v>
      </c>
      <c r="M205" s="18" t="s">
        <v>257</v>
      </c>
      <c r="N205" s="135">
        <v>5615896.2064495962</v>
      </c>
      <c r="O205" s="135">
        <v>57826801.16226203</v>
      </c>
      <c r="P205" s="135">
        <v>9550021.4062310569</v>
      </c>
      <c r="Q205" s="135">
        <v>19938785.184811648</v>
      </c>
      <c r="R205" s="135">
        <f t="shared" si="20"/>
        <v>0</v>
      </c>
      <c r="S205" s="135">
        <f t="shared" si="20"/>
        <v>0</v>
      </c>
    </row>
    <row r="206" spans="2:19" x14ac:dyDescent="0.25">
      <c r="B206" s="18">
        <v>2022</v>
      </c>
      <c r="C206" s="18" t="s">
        <v>205</v>
      </c>
      <c r="D206" s="173">
        <f t="shared" ref="D206:I215" si="21">D10/D$19</f>
        <v>0.78496778450813032</v>
      </c>
      <c r="E206" s="173">
        <f t="shared" si="21"/>
        <v>0.45829064686023052</v>
      </c>
      <c r="F206" s="173">
        <f t="shared" si="21"/>
        <v>0.79793224903951165</v>
      </c>
      <c r="G206" s="173">
        <f t="shared" si="21"/>
        <v>0.72739768820857909</v>
      </c>
      <c r="H206" s="173">
        <f t="shared" si="21"/>
        <v>0.81205908171232588</v>
      </c>
      <c r="I206" s="173">
        <f t="shared" si="21"/>
        <v>0.26305564590851471</v>
      </c>
      <c r="K206" s="18">
        <v>2031</v>
      </c>
      <c r="L206" s="18" t="s">
        <v>373</v>
      </c>
      <c r="M206" s="18" t="s">
        <v>365</v>
      </c>
      <c r="N206" s="135">
        <v>1417664.7781508521</v>
      </c>
      <c r="O206" s="135">
        <v>7236109.0225922251</v>
      </c>
      <c r="P206" s="135">
        <v>1859645.37581706</v>
      </c>
      <c r="Q206" s="135">
        <v>15620024.4163584</v>
      </c>
      <c r="R206" s="135">
        <f t="shared" si="20"/>
        <v>0</v>
      </c>
      <c r="S206" s="135">
        <f t="shared" si="20"/>
        <v>0</v>
      </c>
    </row>
    <row r="207" spans="2:19" x14ac:dyDescent="0.25">
      <c r="B207" s="18">
        <v>2022</v>
      </c>
      <c r="C207" s="18" t="s">
        <v>68</v>
      </c>
      <c r="D207" s="173">
        <f t="shared" si="21"/>
        <v>0.20302245815892203</v>
      </c>
      <c r="E207" s="173">
        <f t="shared" si="21"/>
        <v>0.20758876741327947</v>
      </c>
      <c r="F207" s="173">
        <f t="shared" si="21"/>
        <v>0.19151973215246781</v>
      </c>
      <c r="G207" s="173">
        <f t="shared" si="21"/>
        <v>0.19260155801867709</v>
      </c>
      <c r="H207" s="173">
        <f t="shared" si="21"/>
        <v>0.1741976369275971</v>
      </c>
      <c r="I207" s="173">
        <f t="shared" si="21"/>
        <v>0.28920001826822861</v>
      </c>
      <c r="K207" s="18">
        <v>2031</v>
      </c>
      <c r="L207" s="18" t="s">
        <v>373</v>
      </c>
      <c r="M207" s="18" t="s">
        <v>257</v>
      </c>
      <c r="N207" s="135">
        <v>3908652.6826916579</v>
      </c>
      <c r="O207" s="135">
        <v>43055483.658865452</v>
      </c>
      <c r="P207" s="135">
        <v>2536037.490883457</v>
      </c>
      <c r="Q207" s="135">
        <v>76970245.523100629</v>
      </c>
      <c r="R207" s="135">
        <f t="shared" si="20"/>
        <v>0</v>
      </c>
      <c r="S207" s="135">
        <f t="shared" si="20"/>
        <v>0</v>
      </c>
    </row>
    <row r="208" spans="2:19" x14ac:dyDescent="0.25">
      <c r="B208" s="18">
        <v>2022</v>
      </c>
      <c r="C208" s="18" t="s">
        <v>69</v>
      </c>
      <c r="D208" s="173">
        <f t="shared" si="21"/>
        <v>1.2009757332947584E-2</v>
      </c>
      <c r="E208" s="173">
        <f t="shared" si="21"/>
        <v>1.7312788952867218E-2</v>
      </c>
      <c r="F208" s="173">
        <f t="shared" si="21"/>
        <v>1.054801880802053E-2</v>
      </c>
      <c r="G208" s="173">
        <f t="shared" si="21"/>
        <v>1.0626810114201732E-2</v>
      </c>
      <c r="H208" s="173">
        <f t="shared" si="21"/>
        <v>2.4284486152327733E-3</v>
      </c>
      <c r="I208" s="173">
        <f t="shared" si="21"/>
        <v>2.1084628540139198E-2</v>
      </c>
      <c r="K208" s="18">
        <v>2031</v>
      </c>
      <c r="L208" s="18" t="s">
        <v>374</v>
      </c>
      <c r="M208" s="18" t="s">
        <v>365</v>
      </c>
      <c r="N208" s="135">
        <v>7191593.0012510633</v>
      </c>
      <c r="O208" s="135">
        <v>21140605.139408164</v>
      </c>
      <c r="P208" s="135">
        <v>-159.78151645653415</v>
      </c>
      <c r="Q208" s="135">
        <v>206752468.38065058</v>
      </c>
      <c r="R208" s="135">
        <f t="shared" si="20"/>
        <v>0</v>
      </c>
      <c r="S208" s="135">
        <f t="shared" si="20"/>
        <v>0</v>
      </c>
    </row>
    <row r="209" spans="2:19" x14ac:dyDescent="0.25">
      <c r="B209" s="18">
        <v>2022</v>
      </c>
      <c r="C209" s="18" t="s">
        <v>72</v>
      </c>
      <c r="D209" s="173">
        <f t="shared" si="21"/>
        <v>0</v>
      </c>
      <c r="E209" s="173">
        <f t="shared" si="21"/>
        <v>3.0036656589082559E-2</v>
      </c>
      <c r="F209" s="173">
        <f t="shared" si="21"/>
        <v>0</v>
      </c>
      <c r="G209" s="173">
        <f t="shared" si="21"/>
        <v>5.2079579116501351E-2</v>
      </c>
      <c r="H209" s="173">
        <f t="shared" si="21"/>
        <v>8.1390335105715958E-3</v>
      </c>
      <c r="I209" s="173">
        <f t="shared" si="21"/>
        <v>6.9332791234985439E-2</v>
      </c>
      <c r="K209" s="18">
        <v>2031</v>
      </c>
      <c r="L209" s="18" t="s">
        <v>374</v>
      </c>
      <c r="M209" s="18" t="s">
        <v>257</v>
      </c>
      <c r="N209" s="135">
        <v>0</v>
      </c>
      <c r="O209" s="135">
        <v>0</v>
      </c>
      <c r="P209" s="135">
        <v>0</v>
      </c>
      <c r="Q209" s="135">
        <v>12707990.792469162</v>
      </c>
      <c r="R209" s="135">
        <f t="shared" si="20"/>
        <v>0</v>
      </c>
      <c r="S209" s="135">
        <f t="shared" si="20"/>
        <v>0</v>
      </c>
    </row>
    <row r="210" spans="2:19" x14ac:dyDescent="0.25">
      <c r="B210" s="18">
        <v>2022</v>
      </c>
      <c r="C210" s="18" t="s">
        <v>213</v>
      </c>
      <c r="D210" s="173">
        <f t="shared" si="21"/>
        <v>0</v>
      </c>
      <c r="E210" s="173">
        <f t="shared" si="21"/>
        <v>0.20975255854428121</v>
      </c>
      <c r="F210" s="173">
        <f t="shared" si="21"/>
        <v>0</v>
      </c>
      <c r="G210" s="173">
        <f t="shared" si="21"/>
        <v>1.5669910722383523E-2</v>
      </c>
      <c r="H210" s="173">
        <f t="shared" si="21"/>
        <v>1.3468561177256613E-3</v>
      </c>
      <c r="I210" s="173">
        <f t="shared" si="21"/>
        <v>0.2491248122479689</v>
      </c>
      <c r="K210" s="18">
        <v>2032</v>
      </c>
      <c r="L210" s="18" t="s">
        <v>364</v>
      </c>
      <c r="M210" s="18" t="s">
        <v>365</v>
      </c>
      <c r="N210" s="135">
        <v>0</v>
      </c>
      <c r="O210" s="135">
        <v>0</v>
      </c>
      <c r="P210" s="135">
        <v>0</v>
      </c>
      <c r="Q210" s="135">
        <v>1004586428.2231218</v>
      </c>
      <c r="R210" s="135">
        <f t="shared" ref="R210:S219" si="22">R190*1.03</f>
        <v>0</v>
      </c>
      <c r="S210" s="135">
        <f t="shared" si="22"/>
        <v>0</v>
      </c>
    </row>
    <row r="211" spans="2:19" x14ac:dyDescent="0.25">
      <c r="B211" s="18">
        <v>2022</v>
      </c>
      <c r="C211" s="18" t="s">
        <v>214</v>
      </c>
      <c r="D211" s="173">
        <f t="shared" si="21"/>
        <v>0</v>
      </c>
      <c r="E211" s="173">
        <f t="shared" si="21"/>
        <v>7.2022133968549784E-2</v>
      </c>
      <c r="F211" s="173">
        <f t="shared" si="21"/>
        <v>0</v>
      </c>
      <c r="G211" s="173">
        <f t="shared" si="21"/>
        <v>1.1617212445393338E-3</v>
      </c>
      <c r="H211" s="173">
        <f t="shared" si="21"/>
        <v>1.7898934694376772E-3</v>
      </c>
      <c r="I211" s="173">
        <f t="shared" si="21"/>
        <v>0.10459790642237039</v>
      </c>
      <c r="K211" s="18">
        <v>2032</v>
      </c>
      <c r="L211" s="18" t="s">
        <v>364</v>
      </c>
      <c r="M211" s="18" t="s">
        <v>257</v>
      </c>
      <c r="N211" s="135">
        <v>0</v>
      </c>
      <c r="O211" s="135">
        <v>0</v>
      </c>
      <c r="P211" s="135">
        <v>0</v>
      </c>
      <c r="Q211" s="135">
        <v>34415854.324557014</v>
      </c>
      <c r="R211" s="135">
        <f t="shared" si="22"/>
        <v>0</v>
      </c>
      <c r="S211" s="135">
        <f t="shared" si="22"/>
        <v>0</v>
      </c>
    </row>
    <row r="212" spans="2:19" x14ac:dyDescent="0.25">
      <c r="B212" s="18">
        <v>2022</v>
      </c>
      <c r="C212" s="18" t="s">
        <v>215</v>
      </c>
      <c r="D212" s="173">
        <f t="shared" si="21"/>
        <v>0</v>
      </c>
      <c r="E212" s="173">
        <f t="shared" si="21"/>
        <v>4.0242694818098355E-3</v>
      </c>
      <c r="F212" s="173">
        <f t="shared" si="21"/>
        <v>0</v>
      </c>
      <c r="G212" s="173">
        <f t="shared" si="21"/>
        <v>4.6273257511792484E-4</v>
      </c>
      <c r="H212" s="173">
        <f t="shared" si="21"/>
        <v>3.9049647109163975E-5</v>
      </c>
      <c r="I212" s="173">
        <f t="shared" si="21"/>
        <v>1.6326479157685468E-3</v>
      </c>
      <c r="K212" s="18">
        <v>2032</v>
      </c>
      <c r="L212" s="18" t="s">
        <v>366</v>
      </c>
      <c r="M212" s="18" t="s">
        <v>365</v>
      </c>
      <c r="N212" s="135">
        <v>99949503.571989909</v>
      </c>
      <c r="O212" s="135">
        <v>493101846.34822398</v>
      </c>
      <c r="P212" s="135">
        <v>6612014.9952816125</v>
      </c>
      <c r="Q212" s="135">
        <v>0</v>
      </c>
      <c r="R212" s="135">
        <f t="shared" si="22"/>
        <v>0</v>
      </c>
      <c r="S212" s="135">
        <f t="shared" si="22"/>
        <v>0</v>
      </c>
    </row>
    <row r="213" spans="2:19" x14ac:dyDescent="0.25">
      <c r="B213" s="18">
        <v>2022</v>
      </c>
      <c r="C213" s="18" t="s">
        <v>258</v>
      </c>
      <c r="D213" s="173">
        <f t="shared" si="21"/>
        <v>0</v>
      </c>
      <c r="E213" s="173">
        <f t="shared" si="21"/>
        <v>0</v>
      </c>
      <c r="F213" s="173">
        <f t="shared" si="21"/>
        <v>0</v>
      </c>
      <c r="G213" s="173">
        <f t="shared" si="21"/>
        <v>0</v>
      </c>
      <c r="H213" s="173">
        <f t="shared" si="21"/>
        <v>0</v>
      </c>
      <c r="I213" s="173">
        <f t="shared" si="21"/>
        <v>0</v>
      </c>
      <c r="K213" s="18">
        <v>2032</v>
      </c>
      <c r="L213" s="18" t="s">
        <v>366</v>
      </c>
      <c r="M213" s="18" t="s">
        <v>257</v>
      </c>
      <c r="N213" s="135">
        <v>7469900.9040760836</v>
      </c>
      <c r="O213" s="135">
        <v>388400523.68897432</v>
      </c>
      <c r="P213" s="135">
        <v>2270596.1760761435</v>
      </c>
      <c r="Q213" s="135">
        <v>0</v>
      </c>
      <c r="R213" s="135">
        <f t="shared" si="22"/>
        <v>0</v>
      </c>
      <c r="S213" s="135">
        <f t="shared" si="22"/>
        <v>0</v>
      </c>
    </row>
    <row r="214" spans="2:19" x14ac:dyDescent="0.25">
      <c r="B214" s="18">
        <v>2022</v>
      </c>
      <c r="C214" s="18" t="s">
        <v>117</v>
      </c>
      <c r="D214" s="173">
        <f t="shared" si="21"/>
        <v>0</v>
      </c>
      <c r="E214" s="173">
        <f t="shared" si="21"/>
        <v>9.7217818989927857E-4</v>
      </c>
      <c r="F214" s="173">
        <f t="shared" si="21"/>
        <v>0</v>
      </c>
      <c r="G214" s="173">
        <f t="shared" si="21"/>
        <v>0</v>
      </c>
      <c r="H214" s="173">
        <f t="shared" si="21"/>
        <v>0</v>
      </c>
      <c r="I214" s="173">
        <f t="shared" si="21"/>
        <v>1.9715494620243931E-3</v>
      </c>
      <c r="K214" s="18">
        <v>2032</v>
      </c>
      <c r="L214" s="18" t="s">
        <v>367</v>
      </c>
      <c r="M214" s="18" t="s">
        <v>365</v>
      </c>
      <c r="N214" s="135">
        <v>103049530.87805797</v>
      </c>
      <c r="O214" s="135">
        <v>136396257.67242673</v>
      </c>
      <c r="P214" s="135">
        <v>33627440.642561637</v>
      </c>
      <c r="Q214" s="135">
        <v>145709894.93995601</v>
      </c>
      <c r="R214" s="135">
        <f t="shared" si="22"/>
        <v>0</v>
      </c>
      <c r="S214" s="135">
        <f t="shared" si="22"/>
        <v>0</v>
      </c>
    </row>
    <row r="215" spans="2:19" x14ac:dyDescent="0.25">
      <c r="B215" s="18">
        <v>2022</v>
      </c>
      <c r="C215" s="48" t="s">
        <v>83</v>
      </c>
      <c r="D215" s="173">
        <f t="shared" si="21"/>
        <v>1</v>
      </c>
      <c r="E215" s="173">
        <f t="shared" si="21"/>
        <v>1</v>
      </c>
      <c r="F215" s="173">
        <f t="shared" si="21"/>
        <v>1</v>
      </c>
      <c r="G215" s="173">
        <f t="shared" si="21"/>
        <v>1</v>
      </c>
      <c r="H215" s="173">
        <f t="shared" si="21"/>
        <v>1</v>
      </c>
      <c r="I215" s="173">
        <f t="shared" si="21"/>
        <v>1</v>
      </c>
      <c r="K215" s="18">
        <v>2032</v>
      </c>
      <c r="L215" s="18" t="s">
        <v>367</v>
      </c>
      <c r="M215" s="18" t="s">
        <v>257</v>
      </c>
      <c r="N215" s="135">
        <v>9076214.4483107608</v>
      </c>
      <c r="O215" s="135">
        <v>12910515.28735015</v>
      </c>
      <c r="P215" s="135">
        <v>2948015.5603771033</v>
      </c>
      <c r="Q215" s="135">
        <v>5697582.7900277246</v>
      </c>
      <c r="R215" s="135">
        <f t="shared" si="22"/>
        <v>0</v>
      </c>
      <c r="S215" s="135">
        <f t="shared" si="22"/>
        <v>0</v>
      </c>
    </row>
    <row r="216" spans="2:19" x14ac:dyDescent="0.25">
      <c r="B216" s="18">
        <v>2023</v>
      </c>
      <c r="C216" s="18" t="s">
        <v>205</v>
      </c>
      <c r="D216" s="173">
        <f t="shared" ref="D216:I225" si="23">D20/D$29</f>
        <v>0.69394226059537767</v>
      </c>
      <c r="E216" s="173">
        <f t="shared" si="23"/>
        <v>0.45820863270006884</v>
      </c>
      <c r="F216" s="173">
        <f t="shared" si="23"/>
        <v>0.75976195862535445</v>
      </c>
      <c r="G216" s="173">
        <f t="shared" si="23"/>
        <v>0.73770979351645227</v>
      </c>
      <c r="H216" s="173">
        <f t="shared" si="23"/>
        <v>0.81191595424103025</v>
      </c>
      <c r="I216" s="173">
        <f t="shared" si="23"/>
        <v>0.12426671055186304</v>
      </c>
      <c r="K216" s="18">
        <v>2032</v>
      </c>
      <c r="L216" s="18" t="s">
        <v>368</v>
      </c>
      <c r="M216" s="18" t="s">
        <v>365</v>
      </c>
      <c r="N216" s="135">
        <v>-3573326.2122770674</v>
      </c>
      <c r="O216" s="135">
        <v>12155947.443207899</v>
      </c>
      <c r="P216" s="135">
        <v>156689387.53321335</v>
      </c>
      <c r="Q216" s="135">
        <v>0</v>
      </c>
      <c r="R216" s="135">
        <f t="shared" si="22"/>
        <v>0</v>
      </c>
      <c r="S216" s="135">
        <f t="shared" si="22"/>
        <v>0</v>
      </c>
    </row>
    <row r="217" spans="2:19" x14ac:dyDescent="0.25">
      <c r="B217" s="18">
        <v>2023</v>
      </c>
      <c r="C217" s="18" t="s">
        <v>68</v>
      </c>
      <c r="D217" s="173">
        <f t="shared" si="23"/>
        <v>0.18749519586751581</v>
      </c>
      <c r="E217" s="173">
        <f t="shared" si="23"/>
        <v>0.20755161802230881</v>
      </c>
      <c r="F217" s="173">
        <f t="shared" si="23"/>
        <v>0.21020976992195922</v>
      </c>
      <c r="G217" s="173">
        <f t="shared" si="23"/>
        <v>0.19292149447790677</v>
      </c>
      <c r="H217" s="173">
        <f t="shared" si="23"/>
        <v>0.17428113186819813</v>
      </c>
      <c r="I217" s="173">
        <f t="shared" si="23"/>
        <v>0.38588241307609583</v>
      </c>
      <c r="K217" s="18">
        <v>2032</v>
      </c>
      <c r="L217" s="18" t="s">
        <v>368</v>
      </c>
      <c r="M217" s="18" t="s">
        <v>257</v>
      </c>
      <c r="N217" s="135">
        <v>0</v>
      </c>
      <c r="O217" s="135">
        <v>15214482.715706782</v>
      </c>
      <c r="P217" s="135">
        <v>11737181.952756355</v>
      </c>
      <c r="Q217" s="135">
        <v>0</v>
      </c>
      <c r="R217" s="135">
        <f t="shared" si="22"/>
        <v>0</v>
      </c>
      <c r="S217" s="135">
        <f t="shared" si="22"/>
        <v>0</v>
      </c>
    </row>
    <row r="218" spans="2:19" x14ac:dyDescent="0.25">
      <c r="B218" s="18">
        <v>2023</v>
      </c>
      <c r="C218" s="18" t="s">
        <v>69</v>
      </c>
      <c r="D218" s="173">
        <f t="shared" si="23"/>
        <v>1.1568692387229984E-2</v>
      </c>
      <c r="E218" s="173">
        <f t="shared" si="23"/>
        <v>1.7309690714105957E-2</v>
      </c>
      <c r="F218" s="173">
        <f t="shared" si="23"/>
        <v>1.3241093005645792E-2</v>
      </c>
      <c r="G218" s="173">
        <f t="shared" si="23"/>
        <v>1.0181368559475714E-2</v>
      </c>
      <c r="H218" s="173">
        <f t="shared" si="23"/>
        <v>2.4283157190097705E-3</v>
      </c>
      <c r="I218" s="173">
        <f t="shared" si="23"/>
        <v>2.9608187192549519E-2</v>
      </c>
      <c r="K218" s="18">
        <v>2032</v>
      </c>
      <c r="L218" s="18" t="s">
        <v>369</v>
      </c>
      <c r="M218" s="18" t="s">
        <v>365</v>
      </c>
      <c r="N218" s="135">
        <v>0</v>
      </c>
      <c r="O218" s="135">
        <v>453619.63408347173</v>
      </c>
      <c r="P218" s="135">
        <v>0</v>
      </c>
      <c r="Q218" s="135">
        <v>112415176.44158183</v>
      </c>
      <c r="R218" s="135">
        <f t="shared" si="22"/>
        <v>0</v>
      </c>
      <c r="S218" s="135">
        <f t="shared" si="22"/>
        <v>0</v>
      </c>
    </row>
    <row r="219" spans="2:19" x14ac:dyDescent="0.25">
      <c r="B219" s="18">
        <v>2023</v>
      </c>
      <c r="C219" s="18" t="s">
        <v>72</v>
      </c>
      <c r="D219" s="173">
        <f t="shared" si="23"/>
        <v>7.7198474058245009E-3</v>
      </c>
      <c r="E219" s="173">
        <f t="shared" si="23"/>
        <v>3.0048248271592911E-2</v>
      </c>
      <c r="F219" s="173">
        <f t="shared" si="23"/>
        <v>1.1044949256129495E-3</v>
      </c>
      <c r="G219" s="173">
        <f t="shared" si="23"/>
        <v>4.986901020595453E-2</v>
      </c>
      <c r="H219" s="173">
        <f t="shared" si="23"/>
        <v>8.1385881040657061E-3</v>
      </c>
      <c r="I219" s="173">
        <f t="shared" si="23"/>
        <v>0.1060303292837636</v>
      </c>
      <c r="K219" s="18">
        <v>2032</v>
      </c>
      <c r="L219" s="18" t="s">
        <v>369</v>
      </c>
      <c r="M219" s="18" t="s">
        <v>257</v>
      </c>
      <c r="N219" s="135">
        <v>10246212.178516842</v>
      </c>
      <c r="O219" s="135">
        <v>97350525.251965746</v>
      </c>
      <c r="P219" s="135">
        <v>6004336.2899422972</v>
      </c>
      <c r="Q219" s="135">
        <v>282540874.43283117</v>
      </c>
      <c r="R219" s="135">
        <f t="shared" si="22"/>
        <v>0</v>
      </c>
      <c r="S219" s="135">
        <f t="shared" si="22"/>
        <v>0</v>
      </c>
    </row>
    <row r="220" spans="2:19" x14ac:dyDescent="0.25">
      <c r="B220" s="18">
        <v>2023</v>
      </c>
      <c r="C220" s="18" t="s">
        <v>213</v>
      </c>
      <c r="D220" s="173">
        <f t="shared" si="23"/>
        <v>5.4450121626802919E-2</v>
      </c>
      <c r="E220" s="173">
        <f t="shared" si="23"/>
        <v>0.20983350580474508</v>
      </c>
      <c r="F220" s="173">
        <f t="shared" si="23"/>
        <v>7.7332278994073269E-3</v>
      </c>
      <c r="G220" s="173">
        <f t="shared" si="23"/>
        <v>1.1025333944457975E-2</v>
      </c>
      <c r="H220" s="173">
        <f t="shared" si="23"/>
        <v>1.3809582211132675E-3</v>
      </c>
      <c r="I220" s="173">
        <f t="shared" si="23"/>
        <v>0.30489484839556102</v>
      </c>
      <c r="K220" s="18">
        <v>2032</v>
      </c>
      <c r="L220" s="18" t="s">
        <v>370</v>
      </c>
      <c r="M220" s="18" t="s">
        <v>365</v>
      </c>
      <c r="N220" s="135">
        <v>22186418.321731549</v>
      </c>
      <c r="O220" s="135">
        <v>76684161.515871495</v>
      </c>
      <c r="P220" s="135">
        <v>1099125.0019659605</v>
      </c>
      <c r="Q220" s="135">
        <v>55877669.965619646</v>
      </c>
      <c r="R220" s="135">
        <f t="shared" ref="R220:S229" si="24">R200*1.03</f>
        <v>0</v>
      </c>
      <c r="S220" s="135">
        <f t="shared" si="24"/>
        <v>0</v>
      </c>
    </row>
    <row r="221" spans="2:19" x14ac:dyDescent="0.25">
      <c r="B221" s="18">
        <v>2023</v>
      </c>
      <c r="C221" s="18" t="s">
        <v>214</v>
      </c>
      <c r="D221" s="173">
        <f t="shared" si="23"/>
        <v>4.3539724092457391E-2</v>
      </c>
      <c r="E221" s="173">
        <f t="shared" si="23"/>
        <v>7.2049928597030008E-2</v>
      </c>
      <c r="F221" s="173">
        <f t="shared" si="23"/>
        <v>7.7648403692118133E-3</v>
      </c>
      <c r="G221" s="173">
        <f t="shared" si="23"/>
        <v>-2.0549129890454743E-3</v>
      </c>
      <c r="H221" s="173">
        <f t="shared" si="23"/>
        <v>1.8146934581640484E-3</v>
      </c>
      <c r="I221" s="173">
        <f t="shared" si="23"/>
        <v>4.5632498931452312E-2</v>
      </c>
      <c r="K221" s="18">
        <v>2032</v>
      </c>
      <c r="L221" s="18" t="s">
        <v>370</v>
      </c>
      <c r="M221" s="18" t="s">
        <v>257</v>
      </c>
      <c r="N221" s="135">
        <v>12704002.091283469</v>
      </c>
      <c r="O221" s="135">
        <v>31696099.258009352</v>
      </c>
      <c r="P221" s="135">
        <v>743787.19252036687</v>
      </c>
      <c r="Q221" s="135">
        <v>29567417.714743894</v>
      </c>
      <c r="R221" s="135">
        <f t="shared" si="24"/>
        <v>0</v>
      </c>
      <c r="S221" s="135">
        <f t="shared" si="24"/>
        <v>0</v>
      </c>
    </row>
    <row r="222" spans="2:19" x14ac:dyDescent="0.25">
      <c r="B222" s="18">
        <v>2023</v>
      </c>
      <c r="C222" s="18" t="s">
        <v>215</v>
      </c>
      <c r="D222" s="173">
        <f t="shared" si="23"/>
        <v>1.034294420464234E-3</v>
      </c>
      <c r="E222" s="173">
        <f t="shared" si="23"/>
        <v>4.0258225193135566E-3</v>
      </c>
      <c r="F222" s="173">
        <f t="shared" si="23"/>
        <v>1.4918422284173198E-4</v>
      </c>
      <c r="G222" s="173">
        <f t="shared" si="23"/>
        <v>3.6642107090525359E-4</v>
      </c>
      <c r="H222" s="173">
        <f t="shared" si="23"/>
        <v>4.035838841871975E-5</v>
      </c>
      <c r="I222" s="173">
        <f t="shared" si="23"/>
        <v>7.7159624377498299E-4</v>
      </c>
      <c r="K222" s="18">
        <v>2032</v>
      </c>
      <c r="L222" s="18" t="s">
        <v>371</v>
      </c>
      <c r="M222" s="18" t="s">
        <v>365</v>
      </c>
      <c r="N222" s="135">
        <v>-770389.16440435022</v>
      </c>
      <c r="O222" s="135">
        <v>0</v>
      </c>
      <c r="P222" s="135">
        <v>0</v>
      </c>
      <c r="Q222" s="135">
        <v>20764519.929627523</v>
      </c>
      <c r="R222" s="135">
        <f t="shared" si="24"/>
        <v>0</v>
      </c>
      <c r="S222" s="135">
        <f t="shared" si="24"/>
        <v>0</v>
      </c>
    </row>
    <row r="223" spans="2:19" x14ac:dyDescent="0.25">
      <c r="B223" s="18">
        <v>2023</v>
      </c>
      <c r="C223" s="18" t="s">
        <v>258</v>
      </c>
      <c r="D223" s="173">
        <f t="shared" si="23"/>
        <v>0</v>
      </c>
      <c r="E223" s="173">
        <f t="shared" si="23"/>
        <v>0</v>
      </c>
      <c r="F223" s="173">
        <f t="shared" si="23"/>
        <v>0</v>
      </c>
      <c r="G223" s="173">
        <f t="shared" si="23"/>
        <v>0</v>
      </c>
      <c r="H223" s="173">
        <f t="shared" si="23"/>
        <v>0</v>
      </c>
      <c r="I223" s="173">
        <f t="shared" si="23"/>
        <v>0</v>
      </c>
      <c r="K223" s="18">
        <v>2032</v>
      </c>
      <c r="L223" s="18" t="s">
        <v>371</v>
      </c>
      <c r="M223" s="18" t="s">
        <v>257</v>
      </c>
      <c r="N223" s="135">
        <v>0</v>
      </c>
      <c r="O223" s="135">
        <v>0</v>
      </c>
      <c r="P223" s="135">
        <v>0</v>
      </c>
      <c r="Q223" s="135">
        <v>33829263.660062917</v>
      </c>
      <c r="R223" s="135">
        <f t="shared" si="24"/>
        <v>0</v>
      </c>
      <c r="S223" s="135">
        <f t="shared" si="24"/>
        <v>0</v>
      </c>
    </row>
    <row r="224" spans="2:19" x14ac:dyDescent="0.25">
      <c r="B224" s="18">
        <v>2023</v>
      </c>
      <c r="C224" s="18" t="s">
        <v>117</v>
      </c>
      <c r="D224" s="173">
        <f t="shared" si="23"/>
        <v>2.4986360432741961E-4</v>
      </c>
      <c r="E224" s="173">
        <f t="shared" si="23"/>
        <v>9.7255337083485905E-4</v>
      </c>
      <c r="F224" s="173">
        <f t="shared" si="23"/>
        <v>3.5431029966503888E-5</v>
      </c>
      <c r="G224" s="173">
        <f t="shared" si="23"/>
        <v>-1.8508786107079943E-5</v>
      </c>
      <c r="H224" s="173">
        <f t="shared" si="23"/>
        <v>0</v>
      </c>
      <c r="I224" s="173">
        <f t="shared" si="23"/>
        <v>2.9134163249394957E-3</v>
      </c>
      <c r="K224" s="18">
        <v>2032</v>
      </c>
      <c r="L224" s="18" t="s">
        <v>372</v>
      </c>
      <c r="M224" s="18" t="s">
        <v>365</v>
      </c>
      <c r="N224" s="135">
        <v>104187.54173105628</v>
      </c>
      <c r="O224" s="135">
        <v>15000224.401036642</v>
      </c>
      <c r="P224" s="135">
        <v>2503624.3632681598</v>
      </c>
      <c r="Q224" s="135">
        <v>54048237.808617391</v>
      </c>
      <c r="R224" s="135">
        <f t="shared" si="24"/>
        <v>0</v>
      </c>
      <c r="S224" s="135">
        <f t="shared" si="24"/>
        <v>0</v>
      </c>
    </row>
    <row r="225" spans="2:19" x14ac:dyDescent="0.25">
      <c r="B225" s="18">
        <v>2023</v>
      </c>
      <c r="C225" s="48" t="s">
        <v>83</v>
      </c>
      <c r="D225" s="173">
        <f t="shared" si="23"/>
        <v>1</v>
      </c>
      <c r="E225" s="173">
        <f t="shared" si="23"/>
        <v>1</v>
      </c>
      <c r="F225" s="173">
        <f t="shared" si="23"/>
        <v>1</v>
      </c>
      <c r="G225" s="173">
        <f t="shared" si="23"/>
        <v>1</v>
      </c>
      <c r="H225" s="173">
        <f t="shared" si="23"/>
        <v>1</v>
      </c>
      <c r="I225" s="173">
        <f t="shared" si="23"/>
        <v>1</v>
      </c>
      <c r="K225" s="18">
        <v>2032</v>
      </c>
      <c r="L225" s="18" t="s">
        <v>372</v>
      </c>
      <c r="M225" s="18" t="s">
        <v>257</v>
      </c>
      <c r="N225" s="135">
        <v>5784373.092643084</v>
      </c>
      <c r="O225" s="135">
        <v>59561605.19712989</v>
      </c>
      <c r="P225" s="135">
        <v>9836522.0484179892</v>
      </c>
      <c r="Q225" s="135">
        <v>20536948.740355998</v>
      </c>
      <c r="R225" s="135">
        <f t="shared" si="24"/>
        <v>0</v>
      </c>
      <c r="S225" s="135">
        <f t="shared" si="24"/>
        <v>0</v>
      </c>
    </row>
    <row r="226" spans="2:19" x14ac:dyDescent="0.25">
      <c r="B226" s="18">
        <v>2024</v>
      </c>
      <c r="C226" s="18" t="s">
        <v>205</v>
      </c>
      <c r="D226" s="173">
        <f t="shared" ref="D226:I235" si="25">D30/D$39</f>
        <v>0.87438394744285186</v>
      </c>
      <c r="E226" s="173">
        <f t="shared" si="25"/>
        <v>0.4583751783824912</v>
      </c>
      <c r="F226" s="173">
        <f t="shared" si="25"/>
        <v>0.76874040060806748</v>
      </c>
      <c r="G226" s="173">
        <f t="shared" si="25"/>
        <v>0.72874393987516584</v>
      </c>
      <c r="H226" s="173">
        <f t="shared" si="25"/>
        <v>0.81169708836927112</v>
      </c>
      <c r="I226" s="173">
        <f t="shared" si="25"/>
        <v>-0.59950770346287618</v>
      </c>
      <c r="K226" s="18">
        <v>2032</v>
      </c>
      <c r="L226" s="18" t="s">
        <v>373</v>
      </c>
      <c r="M226" s="18" t="s">
        <v>365</v>
      </c>
      <c r="N226" s="135">
        <v>1460194.7214953776</v>
      </c>
      <c r="O226" s="135">
        <v>7453192.2932699919</v>
      </c>
      <c r="P226" s="135">
        <v>1915434.7370915718</v>
      </c>
      <c r="Q226" s="135">
        <v>16088625.148849152</v>
      </c>
      <c r="R226" s="135">
        <f t="shared" si="24"/>
        <v>0</v>
      </c>
      <c r="S226" s="135">
        <f t="shared" si="24"/>
        <v>0</v>
      </c>
    </row>
    <row r="227" spans="2:19" x14ac:dyDescent="0.25">
      <c r="B227" s="18">
        <v>2024</v>
      </c>
      <c r="C227" s="18" t="s">
        <v>68</v>
      </c>
      <c r="D227" s="173">
        <f t="shared" si="25"/>
        <v>0.22398941920655788</v>
      </c>
      <c r="E227" s="173">
        <f t="shared" si="25"/>
        <v>0.20762705707647441</v>
      </c>
      <c r="F227" s="173">
        <f t="shared" si="25"/>
        <v>0.20235892375951425</v>
      </c>
      <c r="G227" s="173">
        <f t="shared" si="25"/>
        <v>0.19178666592649948</v>
      </c>
      <c r="H227" s="173">
        <f t="shared" si="25"/>
        <v>0.17411464393465842</v>
      </c>
      <c r="I227" s="173">
        <f t="shared" si="25"/>
        <v>0.64062568708826795</v>
      </c>
      <c r="K227" s="18">
        <v>2032</v>
      </c>
      <c r="L227" s="18" t="s">
        <v>373</v>
      </c>
      <c r="M227" s="18" t="s">
        <v>257</v>
      </c>
      <c r="N227" s="135">
        <v>4025912.2631724076</v>
      </c>
      <c r="O227" s="135">
        <v>44347148.16863142</v>
      </c>
      <c r="P227" s="135">
        <v>2612118.6156099606</v>
      </c>
      <c r="Q227" s="135">
        <v>79279352.888793647</v>
      </c>
      <c r="R227" s="135">
        <f t="shared" si="24"/>
        <v>0</v>
      </c>
      <c r="S227" s="135">
        <f t="shared" si="24"/>
        <v>0</v>
      </c>
    </row>
    <row r="228" spans="2:19" x14ac:dyDescent="0.25">
      <c r="B228" s="18">
        <v>2024</v>
      </c>
      <c r="C228" s="18" t="s">
        <v>69</v>
      </c>
      <c r="D228" s="173">
        <f t="shared" si="25"/>
        <v>1.3126934298318878E-2</v>
      </c>
      <c r="E228" s="173">
        <f t="shared" si="25"/>
        <v>1.7315982289704417E-2</v>
      </c>
      <c r="F228" s="173">
        <f t="shared" si="25"/>
        <v>1.2200400809615968E-2</v>
      </c>
      <c r="G228" s="173">
        <f t="shared" si="25"/>
        <v>1.0587070916176651E-2</v>
      </c>
      <c r="H228" s="173">
        <f t="shared" si="25"/>
        <v>2.4273499676654162E-3</v>
      </c>
      <c r="I228" s="173">
        <f t="shared" si="25"/>
        <v>5.2600181294322403E-2</v>
      </c>
      <c r="K228" s="18">
        <v>2032</v>
      </c>
      <c r="L228" s="18" t="s">
        <v>374</v>
      </c>
      <c r="M228" s="18" t="s">
        <v>365</v>
      </c>
      <c r="N228" s="135">
        <v>7407340.7912885956</v>
      </c>
      <c r="O228" s="135">
        <v>21774823.293590408</v>
      </c>
      <c r="P228" s="135">
        <v>-164.57496195023018</v>
      </c>
      <c r="Q228" s="135">
        <v>212955042.43207011</v>
      </c>
      <c r="R228" s="135">
        <f t="shared" si="24"/>
        <v>0</v>
      </c>
      <c r="S228" s="135">
        <f t="shared" si="24"/>
        <v>0</v>
      </c>
    </row>
    <row r="229" spans="2:19" x14ac:dyDescent="0.25">
      <c r="B229" s="18">
        <v>2024</v>
      </c>
      <c r="C229" s="18" t="s">
        <v>72</v>
      </c>
      <c r="D229" s="173">
        <f t="shared" si="25"/>
        <v>-8.0449979112745332E-3</v>
      </c>
      <c r="E229" s="173">
        <f t="shared" si="25"/>
        <v>3.0024709108717837E-2</v>
      </c>
      <c r="F229" s="173">
        <f t="shared" si="25"/>
        <v>1.0987771921480293E-3</v>
      </c>
      <c r="G229" s="173">
        <f t="shared" si="25"/>
        <v>5.1889717063740959E-2</v>
      </c>
      <c r="H229" s="173">
        <f t="shared" si="25"/>
        <v>8.135351353448346E-3</v>
      </c>
      <c r="I229" s="173">
        <f t="shared" si="25"/>
        <v>0.21445240362978307</v>
      </c>
      <c r="K229" s="18">
        <v>2032</v>
      </c>
      <c r="L229" s="18" t="s">
        <v>374</v>
      </c>
      <c r="M229" s="18" t="s">
        <v>257</v>
      </c>
      <c r="N229" s="135">
        <v>0</v>
      </c>
      <c r="O229" s="135">
        <v>0</v>
      </c>
      <c r="P229" s="135">
        <v>0</v>
      </c>
      <c r="Q229" s="135">
        <v>13089230.516243238</v>
      </c>
      <c r="R229" s="135">
        <f t="shared" si="24"/>
        <v>0</v>
      </c>
      <c r="S229" s="135">
        <f t="shared" si="24"/>
        <v>0</v>
      </c>
    </row>
    <row r="230" spans="2:19" x14ac:dyDescent="0.25">
      <c r="B230" s="18">
        <v>2024</v>
      </c>
      <c r="C230" s="18" t="s">
        <v>213</v>
      </c>
      <c r="D230" s="173">
        <f t="shared" si="25"/>
        <v>-5.6743493974475638E-2</v>
      </c>
      <c r="E230" s="173">
        <f t="shared" si="25"/>
        <v>0.20966912666939108</v>
      </c>
      <c r="F230" s="173">
        <f t="shared" si="25"/>
        <v>7.6931946363049571E-3</v>
      </c>
      <c r="G230" s="173">
        <f t="shared" si="25"/>
        <v>1.5073839301748746E-2</v>
      </c>
      <c r="H230" s="173">
        <f t="shared" si="25"/>
        <v>1.5978943843183815E-3</v>
      </c>
      <c r="I230" s="173">
        <f t="shared" si="25"/>
        <v>0.54997032951555636</v>
      </c>
      <c r="K230" s="18">
        <v>2033</v>
      </c>
      <c r="L230" s="18" t="s">
        <v>364</v>
      </c>
      <c r="M230" s="18" t="s">
        <v>365</v>
      </c>
      <c r="N230" s="135">
        <v>0</v>
      </c>
      <c r="O230" s="135">
        <v>0</v>
      </c>
      <c r="P230" s="135">
        <v>0</v>
      </c>
      <c r="Q230" s="135">
        <v>1034724021.0698154</v>
      </c>
      <c r="R230" s="135">
        <f t="shared" ref="R230:S239" si="26">R210*1.03</f>
        <v>0</v>
      </c>
      <c r="S230" s="135">
        <f t="shared" si="26"/>
        <v>0</v>
      </c>
    </row>
    <row r="231" spans="2:19" x14ac:dyDescent="0.25">
      <c r="B231" s="18">
        <v>2024</v>
      </c>
      <c r="C231" s="18" t="s">
        <v>214</v>
      </c>
      <c r="D231" s="173">
        <f t="shared" si="25"/>
        <v>-4.5373563876017917E-2</v>
      </c>
      <c r="E231" s="173">
        <f t="shared" si="25"/>
        <v>7.199348620514566E-2</v>
      </c>
      <c r="F231" s="173">
        <f t="shared" si="25"/>
        <v>7.7246434551298702E-3</v>
      </c>
      <c r="G231" s="173">
        <f t="shared" si="25"/>
        <v>1.4708215205241049E-3</v>
      </c>
      <c r="H231" s="173">
        <f t="shared" si="25"/>
        <v>1.9788449326314681E-3</v>
      </c>
      <c r="I231" s="173">
        <f t="shared" si="25"/>
        <v>0.13407702506797453</v>
      </c>
      <c r="K231" s="18">
        <v>2033</v>
      </c>
      <c r="L231" s="18" t="s">
        <v>364</v>
      </c>
      <c r="M231" s="18" t="s">
        <v>257</v>
      </c>
      <c r="N231" s="135">
        <v>0</v>
      </c>
      <c r="O231" s="135">
        <v>0</v>
      </c>
      <c r="P231" s="135">
        <v>0</v>
      </c>
      <c r="Q231" s="135">
        <v>35448329.954293728</v>
      </c>
      <c r="R231" s="135">
        <f t="shared" si="26"/>
        <v>0</v>
      </c>
      <c r="S231" s="135">
        <f t="shared" si="26"/>
        <v>0</v>
      </c>
    </row>
    <row r="232" spans="2:19" x14ac:dyDescent="0.25">
      <c r="B232" s="18">
        <v>2024</v>
      </c>
      <c r="C232" s="18" t="s">
        <v>215</v>
      </c>
      <c r="D232" s="173">
        <f t="shared" si="25"/>
        <v>-1.0778576330407366E-3</v>
      </c>
      <c r="E232" s="173">
        <f t="shared" si="25"/>
        <v>4.0226687750043464E-3</v>
      </c>
      <c r="F232" s="173">
        <f t="shared" si="25"/>
        <v>1.4841192809994587E-4</v>
      </c>
      <c r="G232" s="173">
        <f t="shared" si="25"/>
        <v>4.5047476693293477E-4</v>
      </c>
      <c r="H232" s="173">
        <f t="shared" si="25"/>
        <v>4.8827058006767519E-5</v>
      </c>
      <c r="I232" s="173">
        <f t="shared" si="25"/>
        <v>1.2509813615773175E-3</v>
      </c>
      <c r="K232" s="18">
        <v>2033</v>
      </c>
      <c r="L232" s="18" t="s">
        <v>366</v>
      </c>
      <c r="M232" s="18" t="s">
        <v>365</v>
      </c>
      <c r="N232" s="135">
        <v>102947988.67914961</v>
      </c>
      <c r="O232" s="135">
        <v>507894901.73867071</v>
      </c>
      <c r="P232" s="135">
        <v>6810375.445140061</v>
      </c>
      <c r="Q232" s="135">
        <v>0</v>
      </c>
      <c r="R232" s="135">
        <f t="shared" si="26"/>
        <v>0</v>
      </c>
      <c r="S232" s="135">
        <f t="shared" si="26"/>
        <v>0</v>
      </c>
    </row>
    <row r="233" spans="2:19" x14ac:dyDescent="0.25">
      <c r="B233" s="18">
        <v>2024</v>
      </c>
      <c r="C233" s="18" t="s">
        <v>258</v>
      </c>
      <c r="D233" s="173">
        <f t="shared" si="25"/>
        <v>0</v>
      </c>
      <c r="E233" s="173">
        <f t="shared" si="25"/>
        <v>0</v>
      </c>
      <c r="F233" s="173">
        <f t="shared" si="25"/>
        <v>0</v>
      </c>
      <c r="G233" s="173">
        <f t="shared" si="25"/>
        <v>0</v>
      </c>
      <c r="H233" s="173">
        <f t="shared" si="25"/>
        <v>0</v>
      </c>
      <c r="I233" s="173">
        <f t="shared" si="25"/>
        <v>0</v>
      </c>
      <c r="K233" s="18">
        <v>2033</v>
      </c>
      <c r="L233" s="18" t="s">
        <v>366</v>
      </c>
      <c r="M233" s="18" t="s">
        <v>257</v>
      </c>
      <c r="N233" s="135">
        <v>7693997.931198366</v>
      </c>
      <c r="O233" s="135">
        <v>400052539.39964354</v>
      </c>
      <c r="P233" s="135">
        <v>2338714.0613584281</v>
      </c>
      <c r="Q233" s="135">
        <v>0</v>
      </c>
      <c r="R233" s="135">
        <f t="shared" si="26"/>
        <v>0</v>
      </c>
      <c r="S233" s="135">
        <f t="shared" si="26"/>
        <v>0</v>
      </c>
    </row>
    <row r="234" spans="2:19" x14ac:dyDescent="0.25">
      <c r="B234" s="18">
        <v>2024</v>
      </c>
      <c r="C234" s="18" t="s">
        <v>117</v>
      </c>
      <c r="D234" s="173">
        <f t="shared" si="25"/>
        <v>-2.6038755291989195E-4</v>
      </c>
      <c r="E234" s="173">
        <f t="shared" si="25"/>
        <v>9.7179149307100845E-4</v>
      </c>
      <c r="F234" s="173">
        <f t="shared" si="25"/>
        <v>3.5247611119537567E-5</v>
      </c>
      <c r="G234" s="173">
        <f t="shared" si="25"/>
        <v>-2.5293707885188795E-6</v>
      </c>
      <c r="H234" s="173">
        <f t="shared" si="25"/>
        <v>0</v>
      </c>
      <c r="I234" s="173">
        <f t="shared" si="25"/>
        <v>6.5310955053946244E-3</v>
      </c>
      <c r="K234" s="18">
        <v>2033</v>
      </c>
      <c r="L234" s="18" t="s">
        <v>367</v>
      </c>
      <c r="M234" s="18" t="s">
        <v>365</v>
      </c>
      <c r="N234" s="135">
        <v>106141016.80439971</v>
      </c>
      <c r="O234" s="135">
        <v>140488145.40259954</v>
      </c>
      <c r="P234" s="135">
        <v>34636263.86183849</v>
      </c>
      <c r="Q234" s="135">
        <v>150081191.78815469</v>
      </c>
      <c r="R234" s="135">
        <f t="shared" si="26"/>
        <v>0</v>
      </c>
      <c r="S234" s="135">
        <f t="shared" si="26"/>
        <v>0</v>
      </c>
    </row>
    <row r="235" spans="2:19" x14ac:dyDescent="0.25">
      <c r="B235" s="18">
        <v>2024</v>
      </c>
      <c r="C235" s="48" t="s">
        <v>83</v>
      </c>
      <c r="D235" s="173">
        <f t="shared" si="25"/>
        <v>1</v>
      </c>
      <c r="E235" s="173">
        <f t="shared" si="25"/>
        <v>1</v>
      </c>
      <c r="F235" s="173">
        <f t="shared" si="25"/>
        <v>1</v>
      </c>
      <c r="G235" s="173">
        <f t="shared" si="25"/>
        <v>1</v>
      </c>
      <c r="H235" s="173">
        <f t="shared" si="25"/>
        <v>1</v>
      </c>
      <c r="I235" s="173">
        <f t="shared" si="25"/>
        <v>1</v>
      </c>
      <c r="K235" s="18">
        <v>2033</v>
      </c>
      <c r="L235" s="18" t="s">
        <v>367</v>
      </c>
      <c r="M235" s="18" t="s">
        <v>257</v>
      </c>
      <c r="N235" s="135">
        <v>9348500.8817600831</v>
      </c>
      <c r="O235" s="135">
        <v>13297830.745970655</v>
      </c>
      <c r="P235" s="135">
        <v>3036456.0271884166</v>
      </c>
      <c r="Q235" s="135">
        <v>5868510.2737285569</v>
      </c>
      <c r="R235" s="135">
        <f t="shared" si="26"/>
        <v>0</v>
      </c>
      <c r="S235" s="135">
        <f t="shared" si="26"/>
        <v>0</v>
      </c>
    </row>
    <row r="236" spans="2:19" x14ac:dyDescent="0.25">
      <c r="B236" s="18">
        <v>2025</v>
      </c>
      <c r="C236" s="18" t="s">
        <v>205</v>
      </c>
      <c r="D236" s="173">
        <f t="shared" ref="D236:I245" si="27">D40/D$49</f>
        <v>0.87564179963014654</v>
      </c>
      <c r="E236" s="173">
        <f t="shared" si="27"/>
        <v>0.43762940752201424</v>
      </c>
      <c r="F236" s="173">
        <f t="shared" si="27"/>
        <v>0.57484866992685379</v>
      </c>
      <c r="G236" s="173">
        <f t="shared" si="27"/>
        <v>0.74074048477172771</v>
      </c>
      <c r="H236" s="173">
        <f t="shared" si="27"/>
        <v>0.81900678879980249</v>
      </c>
      <c r="I236" s="173">
        <f t="shared" si="27"/>
        <v>0.20602438071676685</v>
      </c>
      <c r="K236" s="18">
        <v>2033</v>
      </c>
      <c r="L236" s="18" t="s">
        <v>368</v>
      </c>
      <c r="M236" s="18" t="s">
        <v>365</v>
      </c>
      <c r="N236" s="135">
        <v>-3680525.9986453797</v>
      </c>
      <c r="O236" s="135">
        <v>12520625.866504136</v>
      </c>
      <c r="P236" s="135">
        <v>161390069.15920976</v>
      </c>
      <c r="Q236" s="135">
        <v>0</v>
      </c>
      <c r="R236" s="135">
        <f t="shared" si="26"/>
        <v>0</v>
      </c>
      <c r="S236" s="135">
        <f t="shared" si="26"/>
        <v>0</v>
      </c>
    </row>
    <row r="237" spans="2:19" x14ac:dyDescent="0.25">
      <c r="B237" s="18">
        <v>2025</v>
      </c>
      <c r="C237" s="18" t="s">
        <v>68</v>
      </c>
      <c r="D237" s="173">
        <f t="shared" si="27"/>
        <v>0.24561912427273977</v>
      </c>
      <c r="E237" s="173">
        <f t="shared" si="27"/>
        <v>0.20567785324140381</v>
      </c>
      <c r="F237" s="173">
        <f t="shared" si="27"/>
        <v>0.18446822466210328</v>
      </c>
      <c r="G237" s="173">
        <f t="shared" si="27"/>
        <v>0.19970421221580914</v>
      </c>
      <c r="H237" s="173">
        <f t="shared" si="27"/>
        <v>0.1659114853416212</v>
      </c>
      <c r="I237" s="173">
        <f t="shared" si="27"/>
        <v>0.38310839613114483</v>
      </c>
      <c r="K237" s="18">
        <v>2033</v>
      </c>
      <c r="L237" s="18" t="s">
        <v>368</v>
      </c>
      <c r="M237" s="18" t="s">
        <v>257</v>
      </c>
      <c r="N237" s="135">
        <v>0</v>
      </c>
      <c r="O237" s="135">
        <v>15670917.197177986</v>
      </c>
      <c r="P237" s="135">
        <v>12089297.411339046</v>
      </c>
      <c r="Q237" s="135">
        <v>0</v>
      </c>
      <c r="R237" s="135">
        <f t="shared" si="26"/>
        <v>0</v>
      </c>
      <c r="S237" s="135">
        <f t="shared" si="26"/>
        <v>0</v>
      </c>
    </row>
    <row r="238" spans="2:19" x14ac:dyDescent="0.25">
      <c r="B238" s="18">
        <v>2025</v>
      </c>
      <c r="C238" s="18" t="s">
        <v>69</v>
      </c>
      <c r="D238" s="173">
        <f t="shared" si="27"/>
        <v>1.6483001474116837E-2</v>
      </c>
      <c r="E238" s="173">
        <f t="shared" si="27"/>
        <v>1.7783778399045984E-2</v>
      </c>
      <c r="F238" s="173">
        <f t="shared" si="27"/>
        <v>9.2789464916216667E-3</v>
      </c>
      <c r="G238" s="173">
        <f t="shared" si="27"/>
        <v>8.7190526589884364E-3</v>
      </c>
      <c r="H238" s="173">
        <f t="shared" si="27"/>
        <v>2.3239891403898979E-3</v>
      </c>
      <c r="I238" s="173">
        <f t="shared" si="27"/>
        <v>2.849536443582917E-2</v>
      </c>
      <c r="K238" s="18">
        <v>2033</v>
      </c>
      <c r="L238" s="18" t="s">
        <v>369</v>
      </c>
      <c r="M238" s="18" t="s">
        <v>365</v>
      </c>
      <c r="N238" s="135">
        <v>0</v>
      </c>
      <c r="O238" s="135">
        <v>467228.22310597589</v>
      </c>
      <c r="P238" s="135">
        <v>0</v>
      </c>
      <c r="Q238" s="135">
        <v>115787631.73482929</v>
      </c>
      <c r="R238" s="135">
        <f t="shared" si="26"/>
        <v>0</v>
      </c>
      <c r="S238" s="135">
        <f t="shared" si="26"/>
        <v>0</v>
      </c>
    </row>
    <row r="239" spans="2:19" x14ac:dyDescent="0.25">
      <c r="B239" s="18">
        <v>2025</v>
      </c>
      <c r="C239" s="18" t="s">
        <v>72</v>
      </c>
      <c r="D239" s="173">
        <f t="shared" si="27"/>
        <v>-7.1424501995323688E-3</v>
      </c>
      <c r="E239" s="173">
        <f t="shared" si="27"/>
        <v>3.0739838744273298E-2</v>
      </c>
      <c r="F239" s="173">
        <f t="shared" si="27"/>
        <v>9.0826695748839337E-3</v>
      </c>
      <c r="G239" s="173">
        <f t="shared" si="27"/>
        <v>3.9354201336926665E-2</v>
      </c>
      <c r="H239" s="173">
        <f t="shared" si="27"/>
        <v>8.4012463247103188E-3</v>
      </c>
      <c r="I239" s="173">
        <f t="shared" si="27"/>
        <v>8.4460322958748696E-2</v>
      </c>
      <c r="K239" s="18">
        <v>2033</v>
      </c>
      <c r="L239" s="18" t="s">
        <v>369</v>
      </c>
      <c r="M239" s="18" t="s">
        <v>257</v>
      </c>
      <c r="N239" s="135">
        <v>10553598.543872347</v>
      </c>
      <c r="O239" s="135">
        <v>100271041.00952472</v>
      </c>
      <c r="P239" s="135">
        <v>6184466.378640566</v>
      </c>
      <c r="Q239" s="135">
        <v>291017100.66581613</v>
      </c>
      <c r="R239" s="135">
        <f t="shared" si="26"/>
        <v>0</v>
      </c>
      <c r="S239" s="135">
        <f t="shared" si="26"/>
        <v>0</v>
      </c>
    </row>
    <row r="240" spans="2:19" x14ac:dyDescent="0.25">
      <c r="B240" s="18">
        <v>2025</v>
      </c>
      <c r="C240" s="18" t="s">
        <v>213</v>
      </c>
      <c r="D240" s="173">
        <f t="shared" si="27"/>
        <v>-6.0458350867285862E-2</v>
      </c>
      <c r="E240" s="173">
        <f t="shared" si="27"/>
        <v>0.19344048505020031</v>
      </c>
      <c r="F240" s="173">
        <f t="shared" si="27"/>
        <v>5.5977734091349221E-2</v>
      </c>
      <c r="G240" s="173">
        <f t="shared" si="27"/>
        <v>1.241377495795511E-2</v>
      </c>
      <c r="H240" s="173">
        <f t="shared" si="27"/>
        <v>1.6890203629989279E-3</v>
      </c>
      <c r="I240" s="173">
        <f t="shared" si="27"/>
        <v>0.23314106636336454</v>
      </c>
      <c r="K240" s="18">
        <v>2033</v>
      </c>
      <c r="L240" s="18" t="s">
        <v>370</v>
      </c>
      <c r="M240" s="18" t="s">
        <v>365</v>
      </c>
      <c r="N240" s="135">
        <v>22852010.871383496</v>
      </c>
      <c r="O240" s="135">
        <v>78984686.361347646</v>
      </c>
      <c r="P240" s="135">
        <v>1132098.7520249393</v>
      </c>
      <c r="Q240" s="135">
        <v>57554000.064588234</v>
      </c>
      <c r="R240" s="135">
        <f t="shared" ref="R240:S249" si="28">R220*1.03</f>
        <v>0</v>
      </c>
      <c r="S240" s="135">
        <f t="shared" si="28"/>
        <v>0</v>
      </c>
    </row>
    <row r="241" spans="2:19" x14ac:dyDescent="0.25">
      <c r="B241" s="18">
        <v>2025</v>
      </c>
      <c r="C241" s="18" t="s">
        <v>214</v>
      </c>
      <c r="D241" s="173">
        <f t="shared" si="27"/>
        <v>-6.8280019360936139E-2</v>
      </c>
      <c r="E241" s="173">
        <f t="shared" si="27"/>
        <v>0.10842719208787374</v>
      </c>
      <c r="F241" s="173">
        <f t="shared" si="27"/>
        <v>0.16229623900646212</v>
      </c>
      <c r="G241" s="173">
        <f t="shared" si="27"/>
        <v>-1.3305740376545489E-3</v>
      </c>
      <c r="H241" s="173">
        <f t="shared" si="27"/>
        <v>2.6112319253146373E-3</v>
      </c>
      <c r="I241" s="173">
        <f t="shared" si="27"/>
        <v>5.9724568331247528E-2</v>
      </c>
      <c r="K241" s="18">
        <v>2033</v>
      </c>
      <c r="L241" s="18" t="s">
        <v>370</v>
      </c>
      <c r="M241" s="18" t="s">
        <v>257</v>
      </c>
      <c r="N241" s="135">
        <v>13085122.154021973</v>
      </c>
      <c r="O241" s="135">
        <v>32646982.235749632</v>
      </c>
      <c r="P241" s="135">
        <v>766100.80829597788</v>
      </c>
      <c r="Q241" s="135">
        <v>30454440.246186212</v>
      </c>
      <c r="R241" s="135">
        <f t="shared" si="28"/>
        <v>0</v>
      </c>
      <c r="S241" s="135">
        <f t="shared" si="28"/>
        <v>0</v>
      </c>
    </row>
    <row r="242" spans="2:19" x14ac:dyDescent="0.25">
      <c r="B242" s="18">
        <v>2025</v>
      </c>
      <c r="C242" s="18" t="s">
        <v>215</v>
      </c>
      <c r="D242" s="173">
        <f t="shared" si="27"/>
        <v>-1.3068708288734216E-3</v>
      </c>
      <c r="E242" s="173">
        <f t="shared" si="27"/>
        <v>4.4006490055096634E-3</v>
      </c>
      <c r="F242" s="173">
        <f t="shared" si="27"/>
        <v>3.5121850696768122E-3</v>
      </c>
      <c r="G242" s="173">
        <f t="shared" si="27"/>
        <v>4.1749545542334697E-4</v>
      </c>
      <c r="H242" s="173">
        <f t="shared" si="27"/>
        <v>5.6238105162560503E-5</v>
      </c>
      <c r="I242" s="173">
        <f t="shared" si="27"/>
        <v>6.1770028665713509E-4</v>
      </c>
      <c r="K242" s="18">
        <v>2033</v>
      </c>
      <c r="L242" s="18" t="s">
        <v>371</v>
      </c>
      <c r="M242" s="18" t="s">
        <v>365</v>
      </c>
      <c r="N242" s="135">
        <v>-793500.83933648071</v>
      </c>
      <c r="O242" s="135">
        <v>0</v>
      </c>
      <c r="P242" s="135">
        <v>0</v>
      </c>
      <c r="Q242" s="135">
        <v>21387455.52751635</v>
      </c>
      <c r="R242" s="135">
        <f t="shared" si="28"/>
        <v>0</v>
      </c>
      <c r="S242" s="135">
        <f t="shared" si="28"/>
        <v>0</v>
      </c>
    </row>
    <row r="243" spans="2:19" x14ac:dyDescent="0.25">
      <c r="B243" s="18">
        <v>2025</v>
      </c>
      <c r="C243" s="18" t="s">
        <v>258</v>
      </c>
      <c r="D243" s="173">
        <f t="shared" si="27"/>
        <v>0</v>
      </c>
      <c r="E243" s="173">
        <f t="shared" si="27"/>
        <v>0</v>
      </c>
      <c r="F243" s="173">
        <f t="shared" si="27"/>
        <v>0</v>
      </c>
      <c r="G243" s="173">
        <f t="shared" si="27"/>
        <v>0</v>
      </c>
      <c r="H243" s="173">
        <f t="shared" si="27"/>
        <v>0</v>
      </c>
      <c r="I243" s="173">
        <f t="shared" si="27"/>
        <v>0</v>
      </c>
      <c r="K243" s="18">
        <v>2033</v>
      </c>
      <c r="L243" s="18" t="s">
        <v>371</v>
      </c>
      <c r="M243" s="18" t="s">
        <v>257</v>
      </c>
      <c r="N243" s="135">
        <v>0</v>
      </c>
      <c r="O243" s="135">
        <v>0</v>
      </c>
      <c r="P243" s="135">
        <v>0</v>
      </c>
      <c r="Q243" s="135">
        <v>34844141.569864802</v>
      </c>
      <c r="R243" s="135">
        <f t="shared" si="28"/>
        <v>0</v>
      </c>
      <c r="S243" s="135">
        <f t="shared" si="28"/>
        <v>0</v>
      </c>
    </row>
    <row r="244" spans="2:19" x14ac:dyDescent="0.25">
      <c r="B244" s="18">
        <v>2025</v>
      </c>
      <c r="C244" s="18" t="s">
        <v>117</v>
      </c>
      <c r="D244" s="173">
        <f t="shared" si="27"/>
        <v>-5.5623412037539906E-4</v>
      </c>
      <c r="E244" s="173">
        <f t="shared" si="27"/>
        <v>1.9007959496790414E-3</v>
      </c>
      <c r="F244" s="173">
        <f t="shared" si="27"/>
        <v>5.3533117704900718E-4</v>
      </c>
      <c r="G244" s="173">
        <f t="shared" si="27"/>
        <v>-1.8647359175949158E-5</v>
      </c>
      <c r="H244" s="173">
        <f t="shared" si="27"/>
        <v>0</v>
      </c>
      <c r="I244" s="173">
        <f t="shared" si="27"/>
        <v>4.428200776241239E-3</v>
      </c>
      <c r="K244" s="18">
        <v>2033</v>
      </c>
      <c r="L244" s="18" t="s">
        <v>372</v>
      </c>
      <c r="M244" s="18" t="s">
        <v>365</v>
      </c>
      <c r="N244" s="135">
        <v>107313.16798298797</v>
      </c>
      <c r="O244" s="135">
        <v>15450231.133067742</v>
      </c>
      <c r="P244" s="135">
        <v>2578733.0941662048</v>
      </c>
      <c r="Q244" s="135">
        <v>55669684.942875914</v>
      </c>
      <c r="R244" s="135">
        <f t="shared" si="28"/>
        <v>0</v>
      </c>
      <c r="S244" s="135">
        <f t="shared" si="28"/>
        <v>0</v>
      </c>
    </row>
    <row r="245" spans="2:19" x14ac:dyDescent="0.25">
      <c r="B245" s="18">
        <v>2025</v>
      </c>
      <c r="C245" s="48" t="s">
        <v>83</v>
      </c>
      <c r="D245" s="173">
        <f t="shared" si="27"/>
        <v>1</v>
      </c>
      <c r="E245" s="173">
        <f t="shared" si="27"/>
        <v>1</v>
      </c>
      <c r="F245" s="173">
        <f t="shared" si="27"/>
        <v>1</v>
      </c>
      <c r="G245" s="173">
        <f t="shared" si="27"/>
        <v>1</v>
      </c>
      <c r="H245" s="173">
        <f t="shared" si="27"/>
        <v>1</v>
      </c>
      <c r="I245" s="173">
        <f t="shared" si="27"/>
        <v>1</v>
      </c>
      <c r="K245" s="18">
        <v>2033</v>
      </c>
      <c r="L245" s="18" t="s">
        <v>372</v>
      </c>
      <c r="M245" s="18" t="s">
        <v>257</v>
      </c>
      <c r="N245" s="135">
        <v>5957904.2854223764</v>
      </c>
      <c r="O245" s="135">
        <v>61348453.353043787</v>
      </c>
      <c r="P245" s="135">
        <v>10131617.709870528</v>
      </c>
      <c r="Q245" s="135">
        <v>21153057.20256668</v>
      </c>
      <c r="R245" s="135">
        <f t="shared" si="28"/>
        <v>0</v>
      </c>
      <c r="S245" s="135">
        <f t="shared" si="28"/>
        <v>0</v>
      </c>
    </row>
    <row r="246" spans="2:19" x14ac:dyDescent="0.25">
      <c r="B246" s="18">
        <v>2026</v>
      </c>
      <c r="C246" s="18" t="s">
        <v>205</v>
      </c>
      <c r="D246" s="173">
        <f t="shared" ref="D246:I255" si="29">D50/D$59</f>
        <v>0.70238071535422775</v>
      </c>
      <c r="E246" s="173">
        <f t="shared" si="29"/>
        <v>0.43159157012203619</v>
      </c>
      <c r="F246" s="173">
        <f t="shared" si="29"/>
        <v>0.57206030061958879</v>
      </c>
      <c r="G246" s="173">
        <f t="shared" si="29"/>
        <v>0.74072164034356025</v>
      </c>
      <c r="H246" s="173">
        <f t="shared" si="29"/>
        <v>0.81868664823943638</v>
      </c>
      <c r="I246" s="173">
        <f t="shared" si="29"/>
        <v>0.29509504966945643</v>
      </c>
      <c r="K246" s="18">
        <v>2033</v>
      </c>
      <c r="L246" s="18" t="s">
        <v>373</v>
      </c>
      <c r="M246" s="18" t="s">
        <v>365</v>
      </c>
      <c r="N246" s="135">
        <v>1504000.5631402389</v>
      </c>
      <c r="O246" s="135">
        <v>7676788.0620680917</v>
      </c>
      <c r="P246" s="135">
        <v>1972897.779204319</v>
      </c>
      <c r="Q246" s="135">
        <v>16571283.903314628</v>
      </c>
      <c r="R246" s="135">
        <f t="shared" si="28"/>
        <v>0</v>
      </c>
      <c r="S246" s="135">
        <f t="shared" si="28"/>
        <v>0</v>
      </c>
    </row>
    <row r="247" spans="2:19" x14ac:dyDescent="0.25">
      <c r="B247" s="18">
        <v>2026</v>
      </c>
      <c r="C247" s="18" t="s">
        <v>68</v>
      </c>
      <c r="D247" s="173">
        <f t="shared" si="29"/>
        <v>0.20420464414371928</v>
      </c>
      <c r="E247" s="173">
        <f t="shared" si="29"/>
        <v>0.20772857284496032</v>
      </c>
      <c r="F247" s="173">
        <f t="shared" si="29"/>
        <v>0.18392435915334202</v>
      </c>
      <c r="G247" s="173">
        <f t="shared" si="29"/>
        <v>0.19963087242156735</v>
      </c>
      <c r="H247" s="173">
        <f t="shared" si="29"/>
        <v>0.1658426436540561</v>
      </c>
      <c r="I247" s="173">
        <f t="shared" si="29"/>
        <v>0.32198505674731132</v>
      </c>
      <c r="K247" s="18">
        <v>2033</v>
      </c>
      <c r="L247" s="18" t="s">
        <v>373</v>
      </c>
      <c r="M247" s="18" t="s">
        <v>257</v>
      </c>
      <c r="N247" s="135">
        <v>4146689.6310675801</v>
      </c>
      <c r="O247" s="135">
        <v>45677562.613690361</v>
      </c>
      <c r="P247" s="135">
        <v>2690482.1740782596</v>
      </c>
      <c r="Q247" s="135">
        <v>81657733.47545746</v>
      </c>
      <c r="R247" s="135">
        <f t="shared" si="28"/>
        <v>0</v>
      </c>
      <c r="S247" s="135">
        <f t="shared" si="28"/>
        <v>0</v>
      </c>
    </row>
    <row r="248" spans="2:19" x14ac:dyDescent="0.25">
      <c r="B248" s="18">
        <v>2026</v>
      </c>
      <c r="C248" s="18" t="s">
        <v>69</v>
      </c>
      <c r="D248" s="173">
        <f t="shared" si="29"/>
        <v>1.4078585536693907E-2</v>
      </c>
      <c r="E248" s="173">
        <f t="shared" si="29"/>
        <v>1.7708213019874196E-2</v>
      </c>
      <c r="F248" s="173">
        <f t="shared" si="29"/>
        <v>9.1856271920064837E-3</v>
      </c>
      <c r="G248" s="173">
        <f t="shared" si="29"/>
        <v>8.7166208121845518E-3</v>
      </c>
      <c r="H248" s="173">
        <f t="shared" si="29"/>
        <v>2.3230703999167325E-3</v>
      </c>
      <c r="I248" s="173">
        <f t="shared" si="29"/>
        <v>2.339090809572884E-2</v>
      </c>
      <c r="K248" s="18">
        <v>2033</v>
      </c>
      <c r="L248" s="18" t="s">
        <v>374</v>
      </c>
      <c r="M248" s="18" t="s">
        <v>365</v>
      </c>
      <c r="N248" s="135">
        <v>7629561.0150272539</v>
      </c>
      <c r="O248" s="135">
        <v>22428067.99239812</v>
      </c>
      <c r="P248" s="135">
        <v>-169.51221080873708</v>
      </c>
      <c r="Q248" s="135">
        <v>219343693.70503223</v>
      </c>
      <c r="R248" s="135">
        <f t="shared" si="28"/>
        <v>0</v>
      </c>
      <c r="S248" s="135">
        <f t="shared" si="28"/>
        <v>0</v>
      </c>
    </row>
    <row r="249" spans="2:19" x14ac:dyDescent="0.25">
      <c r="B249" s="18">
        <v>2026</v>
      </c>
      <c r="C249" s="18" t="s">
        <v>72</v>
      </c>
      <c r="D249" s="173">
        <f t="shared" si="29"/>
        <v>4.1138207733409432E-3</v>
      </c>
      <c r="E249" s="173">
        <f t="shared" si="29"/>
        <v>3.2051628751236828E-2</v>
      </c>
      <c r="F249" s="173">
        <f t="shared" si="29"/>
        <v>9.2148447985191603E-3</v>
      </c>
      <c r="G249" s="173">
        <f t="shared" si="29"/>
        <v>3.9337994735516559E-2</v>
      </c>
      <c r="H249" s="173">
        <f t="shared" si="29"/>
        <v>8.3979250677864367E-3</v>
      </c>
      <c r="I249" s="173">
        <f t="shared" si="29"/>
        <v>5.0740381935105425E-2</v>
      </c>
      <c r="K249" s="18">
        <v>2033</v>
      </c>
      <c r="L249" s="18" t="s">
        <v>374</v>
      </c>
      <c r="M249" s="18" t="s">
        <v>257</v>
      </c>
      <c r="N249" s="135">
        <v>0</v>
      </c>
      <c r="O249" s="135">
        <v>0</v>
      </c>
      <c r="P249" s="135">
        <v>0</v>
      </c>
      <c r="Q249" s="135">
        <v>13481907.431730535</v>
      </c>
      <c r="R249" s="135">
        <f t="shared" si="28"/>
        <v>0</v>
      </c>
      <c r="S249" s="135">
        <f t="shared" si="28"/>
        <v>0</v>
      </c>
    </row>
    <row r="250" spans="2:19" x14ac:dyDescent="0.25">
      <c r="B250" s="18">
        <v>2026</v>
      </c>
      <c r="C250" s="18" t="s">
        <v>213</v>
      </c>
      <c r="D250" s="173">
        <f t="shared" si="29"/>
        <v>3.4822058645373535E-2</v>
      </c>
      <c r="E250" s="173">
        <f t="shared" si="29"/>
        <v>0.19361919419774953</v>
      </c>
      <c r="F250" s="173">
        <f t="shared" si="29"/>
        <v>5.6770771152096423E-2</v>
      </c>
      <c r="G250" s="173">
        <f t="shared" si="29"/>
        <v>1.2459936897691502E-2</v>
      </c>
      <c r="H250" s="173">
        <f t="shared" si="29"/>
        <v>1.8967048265064103E-3</v>
      </c>
      <c r="I250" s="173">
        <f t="shared" si="29"/>
        <v>0.20351971712042416</v>
      </c>
      <c r="K250" s="18">
        <v>2034</v>
      </c>
      <c r="L250" s="18" t="s">
        <v>364</v>
      </c>
      <c r="M250" s="18" t="s">
        <v>365</v>
      </c>
      <c r="N250" s="135">
        <v>0</v>
      </c>
      <c r="O250" s="135">
        <v>0</v>
      </c>
      <c r="P250" s="135">
        <v>0</v>
      </c>
      <c r="Q250" s="135">
        <v>1065765741.7019099</v>
      </c>
      <c r="R250" s="135">
        <f t="shared" ref="R250:S259" si="30">R230*1.03</f>
        <v>0</v>
      </c>
      <c r="S250" s="135">
        <f t="shared" si="30"/>
        <v>0</v>
      </c>
    </row>
    <row r="251" spans="2:19" x14ac:dyDescent="0.25">
      <c r="B251" s="18">
        <v>2026</v>
      </c>
      <c r="C251" s="18" t="s">
        <v>214</v>
      </c>
      <c r="D251" s="173">
        <f t="shared" si="29"/>
        <v>3.932708723254822E-2</v>
      </c>
      <c r="E251" s="173">
        <f t="shared" si="29"/>
        <v>0.11087852307675665</v>
      </c>
      <c r="F251" s="173">
        <f t="shared" si="29"/>
        <v>0.16473594716264042</v>
      </c>
      <c r="G251" s="173">
        <f t="shared" si="29"/>
        <v>-1.2673194271086389E-3</v>
      </c>
      <c r="H251" s="173">
        <f t="shared" si="29"/>
        <v>2.78821817121188E-3</v>
      </c>
      <c r="I251" s="173">
        <f t="shared" si="29"/>
        <v>9.9951547302397484E-2</v>
      </c>
      <c r="K251" s="18">
        <v>2034</v>
      </c>
      <c r="L251" s="18" t="s">
        <v>364</v>
      </c>
      <c r="M251" s="18" t="s">
        <v>257</v>
      </c>
      <c r="N251" s="135">
        <v>0</v>
      </c>
      <c r="O251" s="135">
        <v>0</v>
      </c>
      <c r="P251" s="135">
        <v>0</v>
      </c>
      <c r="Q251" s="135">
        <v>36511779.852922544</v>
      </c>
      <c r="R251" s="135">
        <f t="shared" si="30"/>
        <v>0</v>
      </c>
      <c r="S251" s="135">
        <f t="shared" si="30"/>
        <v>0</v>
      </c>
    </row>
    <row r="252" spans="2:19" x14ac:dyDescent="0.25">
      <c r="B252" s="18">
        <v>2026</v>
      </c>
      <c r="C252" s="18" t="s">
        <v>215</v>
      </c>
      <c r="D252" s="173">
        <f t="shared" si="29"/>
        <v>7.5271541469687422E-4</v>
      </c>
      <c r="E252" s="173">
        <f t="shared" si="29"/>
        <v>4.4325141200615478E-3</v>
      </c>
      <c r="F252" s="173">
        <f t="shared" si="29"/>
        <v>3.5652058964916987E-3</v>
      </c>
      <c r="G252" s="173">
        <f t="shared" si="29"/>
        <v>4.1838708404588043E-4</v>
      </c>
      <c r="H252" s="173">
        <f t="shared" si="29"/>
        <v>6.478964108599506E-5</v>
      </c>
      <c r="I252" s="173">
        <f t="shared" si="29"/>
        <v>1.484697320117846E-3</v>
      </c>
      <c r="K252" s="18">
        <v>2034</v>
      </c>
      <c r="L252" s="18" t="s">
        <v>366</v>
      </c>
      <c r="M252" s="18" t="s">
        <v>365</v>
      </c>
      <c r="N252" s="135">
        <v>106036428.33952411</v>
      </c>
      <c r="O252" s="135">
        <v>523131748.79083085</v>
      </c>
      <c r="P252" s="135">
        <v>7014686.7084942628</v>
      </c>
      <c r="Q252" s="135">
        <v>0</v>
      </c>
      <c r="R252" s="135">
        <f t="shared" si="30"/>
        <v>0</v>
      </c>
      <c r="S252" s="135">
        <f t="shared" si="30"/>
        <v>0</v>
      </c>
    </row>
    <row r="253" spans="2:19" x14ac:dyDescent="0.25">
      <c r="B253" s="18">
        <v>2026</v>
      </c>
      <c r="C253" s="18" t="s">
        <v>258</v>
      </c>
      <c r="D253" s="173">
        <f t="shared" si="29"/>
        <v>0</v>
      </c>
      <c r="E253" s="173">
        <f t="shared" si="29"/>
        <v>0</v>
      </c>
      <c r="F253" s="173">
        <f t="shared" si="29"/>
        <v>0</v>
      </c>
      <c r="G253" s="173">
        <f t="shared" si="29"/>
        <v>0</v>
      </c>
      <c r="H253" s="173">
        <f t="shared" si="29"/>
        <v>0</v>
      </c>
      <c r="I253" s="173">
        <f t="shared" si="29"/>
        <v>0</v>
      </c>
      <c r="K253" s="18">
        <v>2034</v>
      </c>
      <c r="L253" s="18" t="s">
        <v>366</v>
      </c>
      <c r="M253" s="18" t="s">
        <v>257</v>
      </c>
      <c r="N253" s="135">
        <v>7924817.8691343172</v>
      </c>
      <c r="O253" s="135">
        <v>412054115.58163285</v>
      </c>
      <c r="P253" s="135">
        <v>2408875.483199181</v>
      </c>
      <c r="Q253" s="135">
        <v>0</v>
      </c>
      <c r="R253" s="135">
        <f t="shared" si="30"/>
        <v>0</v>
      </c>
      <c r="S253" s="135">
        <f t="shared" si="30"/>
        <v>0</v>
      </c>
    </row>
    <row r="254" spans="2:19" x14ac:dyDescent="0.25">
      <c r="B254" s="18">
        <v>2026</v>
      </c>
      <c r="C254" s="18" t="s">
        <v>117</v>
      </c>
      <c r="D254" s="173">
        <f t="shared" si="29"/>
        <v>3.2037289939958695E-4</v>
      </c>
      <c r="E254" s="173">
        <f t="shared" si="29"/>
        <v>1.989783867324756E-3</v>
      </c>
      <c r="F254" s="173">
        <f t="shared" si="29"/>
        <v>5.429440253147444E-4</v>
      </c>
      <c r="G254" s="173">
        <f t="shared" si="29"/>
        <v>-1.8132867457528303E-5</v>
      </c>
      <c r="H254" s="173">
        <f t="shared" si="29"/>
        <v>0</v>
      </c>
      <c r="I254" s="173">
        <f t="shared" si="29"/>
        <v>3.8326418094584203E-3</v>
      </c>
      <c r="K254" s="18">
        <v>2034</v>
      </c>
      <c r="L254" s="18" t="s">
        <v>367</v>
      </c>
      <c r="M254" s="18" t="s">
        <v>365</v>
      </c>
      <c r="N254" s="135">
        <v>109325247.3085317</v>
      </c>
      <c r="O254" s="135">
        <v>144702789.76467752</v>
      </c>
      <c r="P254" s="135">
        <v>35675351.777693644</v>
      </c>
      <c r="Q254" s="135">
        <v>154583627.54179934</v>
      </c>
      <c r="R254" s="135">
        <f t="shared" si="30"/>
        <v>0</v>
      </c>
      <c r="S254" s="135">
        <f t="shared" si="30"/>
        <v>0</v>
      </c>
    </row>
    <row r="255" spans="2:19" x14ac:dyDescent="0.25">
      <c r="B255" s="18">
        <v>2026</v>
      </c>
      <c r="C255" s="48" t="s">
        <v>83</v>
      </c>
      <c r="D255" s="173">
        <f t="shared" si="29"/>
        <v>1</v>
      </c>
      <c r="E255" s="173">
        <f t="shared" si="29"/>
        <v>1</v>
      </c>
      <c r="F255" s="173">
        <f t="shared" si="29"/>
        <v>1</v>
      </c>
      <c r="G255" s="173">
        <f t="shared" si="29"/>
        <v>1</v>
      </c>
      <c r="H255" s="173">
        <f t="shared" si="29"/>
        <v>1</v>
      </c>
      <c r="I255" s="173">
        <f t="shared" si="29"/>
        <v>1</v>
      </c>
      <c r="K255" s="18">
        <v>2034</v>
      </c>
      <c r="L255" s="18" t="s">
        <v>367</v>
      </c>
      <c r="M255" s="18" t="s">
        <v>257</v>
      </c>
      <c r="N255" s="135">
        <v>9628955.9082128853</v>
      </c>
      <c r="O255" s="135">
        <v>13696765.668349775</v>
      </c>
      <c r="P255" s="135">
        <v>3127549.708004069</v>
      </c>
      <c r="Q255" s="135">
        <v>6044565.5819404135</v>
      </c>
      <c r="R255" s="135">
        <f t="shared" si="30"/>
        <v>0</v>
      </c>
      <c r="S255" s="135">
        <f t="shared" si="30"/>
        <v>0</v>
      </c>
    </row>
    <row r="256" spans="2:19" x14ac:dyDescent="0.25">
      <c r="B256" s="18">
        <v>2027</v>
      </c>
      <c r="C256" s="18" t="s">
        <v>205</v>
      </c>
      <c r="D256" s="173">
        <f t="shared" ref="D256:I265" si="31">D60/D$69</f>
        <v>0.75875262448470582</v>
      </c>
      <c r="E256" s="173">
        <f t="shared" si="31"/>
        <v>0.43375125678375476</v>
      </c>
      <c r="F256" s="173">
        <f t="shared" si="31"/>
        <v>0.57333177047055139</v>
      </c>
      <c r="G256" s="173">
        <f t="shared" si="31"/>
        <v>0.737914058182366</v>
      </c>
      <c r="H256" s="173">
        <f t="shared" si="31"/>
        <v>0.81974341000742157</v>
      </c>
      <c r="I256" s="173">
        <f t="shared" si="31"/>
        <v>0.10414665477881334</v>
      </c>
      <c r="K256" s="18">
        <v>2034</v>
      </c>
      <c r="L256" s="18" t="s">
        <v>368</v>
      </c>
      <c r="M256" s="18" t="s">
        <v>365</v>
      </c>
      <c r="N256" s="135">
        <v>-3790941.7786047412</v>
      </c>
      <c r="O256" s="135">
        <v>12896244.642499261</v>
      </c>
      <c r="P256" s="135">
        <v>166231771.23398605</v>
      </c>
      <c r="Q256" s="135">
        <v>0</v>
      </c>
      <c r="R256" s="135">
        <f t="shared" si="30"/>
        <v>0</v>
      </c>
      <c r="S256" s="135">
        <f t="shared" si="30"/>
        <v>0</v>
      </c>
    </row>
    <row r="257" spans="2:19" x14ac:dyDescent="0.25">
      <c r="B257" s="18">
        <v>2027</v>
      </c>
      <c r="C257" s="18" t="s">
        <v>68</v>
      </c>
      <c r="D257" s="173">
        <f t="shared" si="31"/>
        <v>0.22406147429511553</v>
      </c>
      <c r="E257" s="173">
        <f t="shared" si="31"/>
        <v>0.2044799230367724</v>
      </c>
      <c r="F257" s="173">
        <f t="shared" si="31"/>
        <v>0.17972547318063858</v>
      </c>
      <c r="G257" s="173">
        <f t="shared" si="31"/>
        <v>0.19879179117597012</v>
      </c>
      <c r="H257" s="173">
        <f t="shared" si="31"/>
        <v>0.1660565291724965</v>
      </c>
      <c r="I257" s="173">
        <f t="shared" si="31"/>
        <v>0.36156399821649871</v>
      </c>
      <c r="K257" s="18">
        <v>2034</v>
      </c>
      <c r="L257" s="18" t="s">
        <v>368</v>
      </c>
      <c r="M257" s="18" t="s">
        <v>257</v>
      </c>
      <c r="N257" s="135">
        <v>0</v>
      </c>
      <c r="O257" s="135">
        <v>16141044.713093325</v>
      </c>
      <c r="P257" s="135">
        <v>12451976.333679218</v>
      </c>
      <c r="Q257" s="135">
        <v>0</v>
      </c>
      <c r="R257" s="135">
        <f t="shared" si="30"/>
        <v>0</v>
      </c>
      <c r="S257" s="135">
        <f t="shared" si="30"/>
        <v>0</v>
      </c>
    </row>
    <row r="258" spans="2:19" x14ac:dyDescent="0.25">
      <c r="B258" s="18">
        <v>2027</v>
      </c>
      <c r="C258" s="18" t="s">
        <v>69</v>
      </c>
      <c r="D258" s="173">
        <f t="shared" si="31"/>
        <v>1.6015582675755497E-2</v>
      </c>
      <c r="E258" s="173">
        <f t="shared" si="31"/>
        <v>1.7600226400773848E-2</v>
      </c>
      <c r="F258" s="173">
        <f t="shared" si="31"/>
        <v>8.4926446331506904E-3</v>
      </c>
      <c r="G258" s="173">
        <f t="shared" si="31"/>
        <v>8.6794006455581506E-3</v>
      </c>
      <c r="H258" s="173">
        <f t="shared" si="31"/>
        <v>2.3260685451489817E-3</v>
      </c>
      <c r="I258" s="173">
        <f t="shared" si="31"/>
        <v>2.8531647538591616E-2</v>
      </c>
      <c r="K258" s="18">
        <v>2034</v>
      </c>
      <c r="L258" s="18" t="s">
        <v>369</v>
      </c>
      <c r="M258" s="18" t="s">
        <v>365</v>
      </c>
      <c r="N258" s="135">
        <v>0</v>
      </c>
      <c r="O258" s="135">
        <v>481245.06979915517</v>
      </c>
      <c r="P258" s="135">
        <v>0</v>
      </c>
      <c r="Q258" s="135">
        <v>119261260.68687417</v>
      </c>
      <c r="R258" s="135">
        <f t="shared" si="30"/>
        <v>0</v>
      </c>
      <c r="S258" s="135">
        <f t="shared" si="30"/>
        <v>0</v>
      </c>
    </row>
    <row r="259" spans="2:19" x14ac:dyDescent="0.25">
      <c r="B259" s="18">
        <v>2027</v>
      </c>
      <c r="C259" s="18" t="s">
        <v>72</v>
      </c>
      <c r="D259" s="173">
        <f t="shared" si="31"/>
        <v>6.0684650145213643E-5</v>
      </c>
      <c r="E259" s="173">
        <f t="shared" si="31"/>
        <v>3.2658046340348329E-2</v>
      </c>
      <c r="F259" s="173">
        <f t="shared" si="31"/>
        <v>9.2881374500690672E-3</v>
      </c>
      <c r="G259" s="173">
        <f t="shared" si="31"/>
        <v>3.900492529493383E-2</v>
      </c>
      <c r="H259" s="173">
        <f t="shared" si="31"/>
        <v>8.4087633958042501E-3</v>
      </c>
      <c r="I259" s="173">
        <f t="shared" si="31"/>
        <v>8.2688159044599446E-2</v>
      </c>
      <c r="K259" s="18">
        <v>2034</v>
      </c>
      <c r="L259" s="18" t="s">
        <v>369</v>
      </c>
      <c r="M259" s="18" t="s">
        <v>257</v>
      </c>
      <c r="N259" s="135">
        <v>10870206.500188518</v>
      </c>
      <c r="O259" s="135">
        <v>103279172.23981047</v>
      </c>
      <c r="P259" s="135">
        <v>6370000.3699997831</v>
      </c>
      <c r="Q259" s="135">
        <v>299747613.6857906</v>
      </c>
      <c r="R259" s="135">
        <f t="shared" si="30"/>
        <v>0</v>
      </c>
      <c r="S259" s="135">
        <f t="shared" si="30"/>
        <v>0</v>
      </c>
    </row>
    <row r="260" spans="2:19" x14ac:dyDescent="0.25">
      <c r="B260" s="18">
        <v>2027</v>
      </c>
      <c r="C260" s="18" t="s">
        <v>213</v>
      </c>
      <c r="D260" s="173">
        <f t="shared" si="31"/>
        <v>5.1367440699523904E-4</v>
      </c>
      <c r="E260" s="173">
        <f t="shared" si="31"/>
        <v>0.1951204262464229</v>
      </c>
      <c r="F260" s="173">
        <f t="shared" si="31"/>
        <v>5.6570909650666162E-2</v>
      </c>
      <c r="G260" s="173">
        <f t="shared" si="31"/>
        <v>1.4200650930674737E-2</v>
      </c>
      <c r="H260" s="173">
        <f t="shared" si="31"/>
        <v>1.2178789110616074E-3</v>
      </c>
      <c r="I260" s="173">
        <f t="shared" si="31"/>
        <v>0.26846230931228265</v>
      </c>
      <c r="K260" s="18">
        <v>2034</v>
      </c>
      <c r="L260" s="18" t="s">
        <v>370</v>
      </c>
      <c r="M260" s="18" t="s">
        <v>365</v>
      </c>
      <c r="N260" s="135">
        <v>23537571.197525002</v>
      </c>
      <c r="O260" s="135">
        <v>81354226.952188075</v>
      </c>
      <c r="P260" s="135">
        <v>1166061.7145856875</v>
      </c>
      <c r="Q260" s="135">
        <v>59280620.066525884</v>
      </c>
      <c r="R260" s="135">
        <f t="shared" ref="R260:S269" si="32">R240*1.03</f>
        <v>0</v>
      </c>
      <c r="S260" s="135">
        <f t="shared" si="32"/>
        <v>0</v>
      </c>
    </row>
    <row r="261" spans="2:19" x14ac:dyDescent="0.25">
      <c r="B261" s="18">
        <v>2027</v>
      </c>
      <c r="C261" s="18" t="s">
        <v>214</v>
      </c>
      <c r="D261" s="173">
        <f t="shared" si="31"/>
        <v>5.8012992335572887E-4</v>
      </c>
      <c r="E261" s="173">
        <f t="shared" si="31"/>
        <v>0.10997502118069677</v>
      </c>
      <c r="F261" s="173">
        <f t="shared" si="31"/>
        <v>0.1683979404707176</v>
      </c>
      <c r="G261" s="173">
        <f t="shared" si="31"/>
        <v>9.5562632647421745E-4</v>
      </c>
      <c r="H261" s="173">
        <f t="shared" si="31"/>
        <v>2.2104943701463332E-3</v>
      </c>
      <c r="I261" s="173">
        <f t="shared" si="31"/>
        <v>0.14697901471443273</v>
      </c>
      <c r="K261" s="18">
        <v>2034</v>
      </c>
      <c r="L261" s="18" t="s">
        <v>370</v>
      </c>
      <c r="M261" s="18" t="s">
        <v>257</v>
      </c>
      <c r="N261" s="135">
        <v>13477675.818642633</v>
      </c>
      <c r="O261" s="135">
        <v>33626391.702822119</v>
      </c>
      <c r="P261" s="135">
        <v>789083.83254485729</v>
      </c>
      <c r="Q261" s="135">
        <v>31368073.4535718</v>
      </c>
      <c r="R261" s="135">
        <f t="shared" si="32"/>
        <v>0</v>
      </c>
      <c r="S261" s="135">
        <f t="shared" si="32"/>
        <v>0</v>
      </c>
    </row>
    <row r="262" spans="2:19" x14ac:dyDescent="0.25">
      <c r="B262" s="18">
        <v>2027</v>
      </c>
      <c r="C262" s="18" t="s">
        <v>215</v>
      </c>
      <c r="D262" s="173">
        <f t="shared" si="31"/>
        <v>1.1103612460659701E-5</v>
      </c>
      <c r="E262" s="173">
        <f t="shared" si="31"/>
        <v>4.4759835600047026E-3</v>
      </c>
      <c r="F262" s="173">
        <f t="shared" si="31"/>
        <v>3.6512215549660623E-3</v>
      </c>
      <c r="G262" s="173">
        <f t="shared" si="31"/>
        <v>4.5354744402305579E-4</v>
      </c>
      <c r="H262" s="173">
        <f t="shared" si="31"/>
        <v>3.6855597920763369E-5</v>
      </c>
      <c r="I262" s="173">
        <f t="shared" si="31"/>
        <v>2.0994342636516498E-3</v>
      </c>
      <c r="K262" s="18">
        <v>2034</v>
      </c>
      <c r="L262" s="18" t="s">
        <v>371</v>
      </c>
      <c r="M262" s="18" t="s">
        <v>365</v>
      </c>
      <c r="N262" s="135">
        <v>-817305.86451657512</v>
      </c>
      <c r="O262" s="135">
        <v>0</v>
      </c>
      <c r="P262" s="135">
        <v>0</v>
      </c>
      <c r="Q262" s="135">
        <v>22029079.19334184</v>
      </c>
      <c r="R262" s="135">
        <f t="shared" si="32"/>
        <v>0</v>
      </c>
      <c r="S262" s="135">
        <f t="shared" si="32"/>
        <v>0</v>
      </c>
    </row>
    <row r="263" spans="2:19" x14ac:dyDescent="0.25">
      <c r="B263" s="18">
        <v>2027</v>
      </c>
      <c r="C263" s="18" t="s">
        <v>258</v>
      </c>
      <c r="D263" s="173">
        <f t="shared" si="31"/>
        <v>0</v>
      </c>
      <c r="E263" s="173">
        <f t="shared" si="31"/>
        <v>0</v>
      </c>
      <c r="F263" s="173">
        <f t="shared" si="31"/>
        <v>0</v>
      </c>
      <c r="G263" s="173">
        <f t="shared" si="31"/>
        <v>0</v>
      </c>
      <c r="H263" s="173">
        <f t="shared" si="31"/>
        <v>0</v>
      </c>
      <c r="I263" s="173">
        <f t="shared" si="31"/>
        <v>0</v>
      </c>
      <c r="K263" s="18">
        <v>2034</v>
      </c>
      <c r="L263" s="18" t="s">
        <v>371</v>
      </c>
      <c r="M263" s="18" t="s">
        <v>257</v>
      </c>
      <c r="N263" s="135">
        <v>0</v>
      </c>
      <c r="O263" s="135">
        <v>0</v>
      </c>
      <c r="P263" s="135">
        <v>0</v>
      </c>
      <c r="Q263" s="135">
        <v>35889465.816960745</v>
      </c>
      <c r="R263" s="135">
        <f t="shared" si="32"/>
        <v>0</v>
      </c>
      <c r="S263" s="135">
        <f t="shared" si="32"/>
        <v>0</v>
      </c>
    </row>
    <row r="264" spans="2:19" x14ac:dyDescent="0.25">
      <c r="B264" s="18">
        <v>2027</v>
      </c>
      <c r="C264" s="18" t="s">
        <v>117</v>
      </c>
      <c r="D264" s="173">
        <f t="shared" si="31"/>
        <v>4.7259514663499848E-6</v>
      </c>
      <c r="E264" s="173">
        <f t="shared" si="31"/>
        <v>1.9391164512263706E-3</v>
      </c>
      <c r="F264" s="173">
        <f t="shared" si="31"/>
        <v>5.4190258924048044E-4</v>
      </c>
      <c r="G264" s="173">
        <f t="shared" si="31"/>
        <v>0</v>
      </c>
      <c r="H264" s="173">
        <f t="shared" si="31"/>
        <v>0</v>
      </c>
      <c r="I264" s="173">
        <f t="shared" si="31"/>
        <v>5.5287821311298174E-3</v>
      </c>
      <c r="K264" s="18">
        <v>2034</v>
      </c>
      <c r="L264" s="18" t="s">
        <v>372</v>
      </c>
      <c r="M264" s="18" t="s">
        <v>365</v>
      </c>
      <c r="N264" s="135">
        <v>110532.56302247761</v>
      </c>
      <c r="O264" s="135">
        <v>15913738.067059774</v>
      </c>
      <c r="P264" s="135">
        <v>2656095.0869911909</v>
      </c>
      <c r="Q264" s="135">
        <v>57339775.491162196</v>
      </c>
      <c r="R264" s="135">
        <f t="shared" si="32"/>
        <v>0</v>
      </c>
      <c r="S264" s="135">
        <f t="shared" si="32"/>
        <v>0</v>
      </c>
    </row>
    <row r="265" spans="2:19" x14ac:dyDescent="0.25">
      <c r="B265" s="18">
        <v>2027</v>
      </c>
      <c r="C265" s="48" t="s">
        <v>83</v>
      </c>
      <c r="D265" s="173">
        <f t="shared" si="31"/>
        <v>1</v>
      </c>
      <c r="E265" s="173">
        <f t="shared" si="31"/>
        <v>1</v>
      </c>
      <c r="F265" s="173">
        <f t="shared" si="31"/>
        <v>1</v>
      </c>
      <c r="G265" s="173">
        <f t="shared" si="31"/>
        <v>1</v>
      </c>
      <c r="H265" s="173">
        <f t="shared" si="31"/>
        <v>1</v>
      </c>
      <c r="I265" s="173">
        <f t="shared" si="31"/>
        <v>1</v>
      </c>
      <c r="K265" s="18">
        <v>2034</v>
      </c>
      <c r="L265" s="18" t="s">
        <v>372</v>
      </c>
      <c r="M265" s="18" t="s">
        <v>257</v>
      </c>
      <c r="N265" s="135">
        <v>6136641.4139850475</v>
      </c>
      <c r="O265" s="135">
        <v>63188906.953635104</v>
      </c>
      <c r="P265" s="135">
        <v>10435566.241166644</v>
      </c>
      <c r="Q265" s="135">
        <v>21787648.918643679</v>
      </c>
      <c r="R265" s="135">
        <f t="shared" si="32"/>
        <v>0</v>
      </c>
      <c r="S265" s="135">
        <f t="shared" si="32"/>
        <v>0</v>
      </c>
    </row>
    <row r="266" spans="2:19" x14ac:dyDescent="0.25">
      <c r="B266" s="18">
        <v>2028</v>
      </c>
      <c r="C266" s="18" t="s">
        <v>205</v>
      </c>
      <c r="D266" s="173">
        <f t="shared" ref="D266:I275" si="33">D70/D$79</f>
        <v>0.7592023350036865</v>
      </c>
      <c r="E266" s="173">
        <f t="shared" si="33"/>
        <v>0.43373367175629574</v>
      </c>
      <c r="F266" s="173">
        <f t="shared" si="33"/>
        <v>0.56713549021879905</v>
      </c>
      <c r="G266" s="173">
        <f t="shared" si="33"/>
        <v>0.73793884414317823</v>
      </c>
      <c r="H266" s="173">
        <f t="shared" si="33"/>
        <v>0.81949034530749376</v>
      </c>
      <c r="I266" s="173">
        <f t="shared" si="33"/>
        <v>3.5635383937551716E-2</v>
      </c>
      <c r="K266" s="18">
        <v>2034</v>
      </c>
      <c r="L266" s="18" t="s">
        <v>373</v>
      </c>
      <c r="M266" s="18" t="s">
        <v>365</v>
      </c>
      <c r="N266" s="135">
        <v>1549120.580034446</v>
      </c>
      <c r="O266" s="135">
        <v>7907091.7039301349</v>
      </c>
      <c r="P266" s="135">
        <v>2032084.7125804487</v>
      </c>
      <c r="Q266" s="135">
        <v>17068422.420414068</v>
      </c>
      <c r="R266" s="135">
        <f t="shared" si="32"/>
        <v>0</v>
      </c>
      <c r="S266" s="135">
        <f t="shared" si="32"/>
        <v>0</v>
      </c>
    </row>
    <row r="267" spans="2:19" x14ac:dyDescent="0.25">
      <c r="B267" s="18">
        <v>2028</v>
      </c>
      <c r="C267" s="18" t="s">
        <v>68</v>
      </c>
      <c r="D267" s="173">
        <f t="shared" si="33"/>
        <v>0.22468874526412561</v>
      </c>
      <c r="E267" s="173">
        <f t="shared" si="33"/>
        <v>0.20447190077260763</v>
      </c>
      <c r="F267" s="173">
        <f t="shared" si="33"/>
        <v>0.17921046212736738</v>
      </c>
      <c r="G267" s="173">
        <f t="shared" si="33"/>
        <v>0.19873802819505085</v>
      </c>
      <c r="H267" s="173">
        <f t="shared" si="33"/>
        <v>0.16599834656596327</v>
      </c>
      <c r="I267" s="173">
        <f t="shared" si="33"/>
        <v>0.38141170880289277</v>
      </c>
      <c r="K267" s="18">
        <v>2034</v>
      </c>
      <c r="L267" s="18" t="s">
        <v>373</v>
      </c>
      <c r="M267" s="18" t="s">
        <v>257</v>
      </c>
      <c r="N267" s="135">
        <v>4271090.3199996073</v>
      </c>
      <c r="O267" s="135">
        <v>47047889.492101073</v>
      </c>
      <c r="P267" s="135">
        <v>2771196.6393006076</v>
      </c>
      <c r="Q267" s="135">
        <v>84107465.479721189</v>
      </c>
      <c r="R267" s="135">
        <f t="shared" si="32"/>
        <v>0</v>
      </c>
      <c r="S267" s="135">
        <f t="shared" si="32"/>
        <v>0</v>
      </c>
    </row>
    <row r="268" spans="2:19" x14ac:dyDescent="0.25">
      <c r="B268" s="18">
        <v>2028</v>
      </c>
      <c r="C268" s="18" t="s">
        <v>69</v>
      </c>
      <c r="D268" s="173">
        <f t="shared" si="33"/>
        <v>1.6108919732188094E-2</v>
      </c>
      <c r="E268" s="173">
        <f t="shared" si="33"/>
        <v>1.7599501734105991E-2</v>
      </c>
      <c r="F268" s="173">
        <f t="shared" si="33"/>
        <v>8.3878590561342285E-3</v>
      </c>
      <c r="G268" s="173">
        <f t="shared" si="33"/>
        <v>8.6830849627563197E-3</v>
      </c>
      <c r="H268" s="173">
        <f t="shared" si="33"/>
        <v>2.3253325598166139E-3</v>
      </c>
      <c r="I268" s="173">
        <f t="shared" si="33"/>
        <v>3.1281537294796033E-2</v>
      </c>
      <c r="K268" s="18">
        <v>2034</v>
      </c>
      <c r="L268" s="18" t="s">
        <v>374</v>
      </c>
      <c r="M268" s="18" t="s">
        <v>365</v>
      </c>
      <c r="N268" s="135">
        <v>7858447.8454780718</v>
      </c>
      <c r="O268" s="135">
        <v>23100910.032170065</v>
      </c>
      <c r="P268" s="135">
        <v>-174.59757713299919</v>
      </c>
      <c r="Q268" s="135">
        <v>225924004.5161832</v>
      </c>
      <c r="R268" s="135">
        <f t="shared" si="32"/>
        <v>0</v>
      </c>
      <c r="S268" s="135">
        <f t="shared" si="32"/>
        <v>0</v>
      </c>
    </row>
    <row r="269" spans="2:19" x14ac:dyDescent="0.25">
      <c r="B269" s="18">
        <v>2028</v>
      </c>
      <c r="C269" s="18" t="s">
        <v>72</v>
      </c>
      <c r="D269" s="173">
        <f t="shared" si="33"/>
        <v>0</v>
      </c>
      <c r="E269" s="173">
        <f t="shared" si="33"/>
        <v>3.2661149583204742E-2</v>
      </c>
      <c r="F269" s="173">
        <f t="shared" si="33"/>
        <v>9.5536380971231443E-3</v>
      </c>
      <c r="G269" s="173">
        <f t="shared" si="33"/>
        <v>3.9022449321713296E-2</v>
      </c>
      <c r="H269" s="173">
        <f t="shared" si="33"/>
        <v>8.4061028007261021E-3</v>
      </c>
      <c r="I269" s="173">
        <f t="shared" si="33"/>
        <v>8.8080755351712794E-2</v>
      </c>
      <c r="K269" s="18">
        <v>2034</v>
      </c>
      <c r="L269" s="18" t="s">
        <v>374</v>
      </c>
      <c r="M269" s="18" t="s">
        <v>257</v>
      </c>
      <c r="N269" s="135">
        <v>0</v>
      </c>
      <c r="O269" s="135">
        <v>0</v>
      </c>
      <c r="P269" s="135">
        <v>0</v>
      </c>
      <c r="Q269" s="135">
        <v>13886364.654682452</v>
      </c>
      <c r="R269" s="135">
        <f t="shared" si="32"/>
        <v>0</v>
      </c>
      <c r="S269" s="135">
        <f t="shared" si="32"/>
        <v>0</v>
      </c>
    </row>
    <row r="270" spans="2:19" x14ac:dyDescent="0.25">
      <c r="B270" s="18">
        <v>2028</v>
      </c>
      <c r="C270" s="18" t="s">
        <v>213</v>
      </c>
      <c r="D270" s="173">
        <f t="shared" si="33"/>
        <v>0</v>
      </c>
      <c r="E270" s="173">
        <f t="shared" si="33"/>
        <v>0.19513480001767744</v>
      </c>
      <c r="F270" s="173">
        <f t="shared" si="33"/>
        <v>5.8187984462212801E-2</v>
      </c>
      <c r="G270" s="173">
        <f t="shared" si="33"/>
        <v>1.4208326092626728E-2</v>
      </c>
      <c r="H270" s="173">
        <f t="shared" si="33"/>
        <v>1.3839849554590545E-3</v>
      </c>
      <c r="I270" s="173">
        <f t="shared" si="33"/>
        <v>0.28125866525582305</v>
      </c>
      <c r="K270" s="18">
        <v>2035</v>
      </c>
      <c r="L270" s="18" t="s">
        <v>364</v>
      </c>
      <c r="M270" s="18" t="s">
        <v>365</v>
      </c>
      <c r="N270" s="135">
        <v>0</v>
      </c>
      <c r="O270" s="135">
        <v>0</v>
      </c>
      <c r="P270" s="135">
        <v>0</v>
      </c>
      <c r="Q270" s="135">
        <v>1097738713.9529672</v>
      </c>
      <c r="R270" s="135">
        <f t="shared" ref="R270:S279" si="34">R250*1.03</f>
        <v>0</v>
      </c>
      <c r="S270" s="135">
        <f t="shared" si="34"/>
        <v>0</v>
      </c>
    </row>
    <row r="271" spans="2:19" x14ac:dyDescent="0.25">
      <c r="B271" s="18">
        <v>2028</v>
      </c>
      <c r="C271" s="18" t="s">
        <v>214</v>
      </c>
      <c r="D271" s="173">
        <f t="shared" si="33"/>
        <v>0</v>
      </c>
      <c r="E271" s="173">
        <f t="shared" si="33"/>
        <v>0.10998337865843111</v>
      </c>
      <c r="F271" s="173">
        <f t="shared" si="33"/>
        <v>0.17321158178447935</v>
      </c>
      <c r="G271" s="173">
        <f t="shared" si="33"/>
        <v>9.5546983419951222E-4</v>
      </c>
      <c r="H271" s="173">
        <f t="shared" si="33"/>
        <v>2.352189605130344E-3</v>
      </c>
      <c r="I271" s="173">
        <f t="shared" si="33"/>
        <v>0.17363382617590473</v>
      </c>
      <c r="K271" s="18">
        <v>2035</v>
      </c>
      <c r="L271" s="18" t="s">
        <v>364</v>
      </c>
      <c r="M271" s="18" t="s">
        <v>257</v>
      </c>
      <c r="N271" s="135">
        <v>0</v>
      </c>
      <c r="O271" s="135">
        <v>0</v>
      </c>
      <c r="P271" s="135">
        <v>0</v>
      </c>
      <c r="Q271" s="135">
        <v>37607133.248510219</v>
      </c>
      <c r="R271" s="135">
        <f t="shared" si="34"/>
        <v>0</v>
      </c>
      <c r="S271" s="135">
        <f t="shared" si="34"/>
        <v>0</v>
      </c>
    </row>
    <row r="272" spans="2:19" x14ac:dyDescent="0.25">
      <c r="B272" s="18">
        <v>2028</v>
      </c>
      <c r="C272" s="18" t="s">
        <v>215</v>
      </c>
      <c r="D272" s="173">
        <f t="shared" si="33"/>
        <v>0</v>
      </c>
      <c r="E272" s="173">
        <f t="shared" si="33"/>
        <v>4.4763289658823679E-3</v>
      </c>
      <c r="F272" s="173">
        <f t="shared" si="33"/>
        <v>3.7555914235853161E-3</v>
      </c>
      <c r="G272" s="173">
        <f t="shared" si="33"/>
        <v>4.5379745047499317E-4</v>
      </c>
      <c r="H272" s="173">
        <f t="shared" si="33"/>
        <v>4.3698205410772973E-5</v>
      </c>
      <c r="I272" s="173">
        <f t="shared" si="33"/>
        <v>2.3924045800464092E-3</v>
      </c>
      <c r="K272" s="18">
        <v>2035</v>
      </c>
      <c r="L272" s="18" t="s">
        <v>366</v>
      </c>
      <c r="M272" s="18" t="s">
        <v>365</v>
      </c>
      <c r="N272" s="135">
        <v>109217521.18970983</v>
      </c>
      <c r="O272" s="135">
        <v>538825701.25455582</v>
      </c>
      <c r="P272" s="135">
        <v>7225127.309749091</v>
      </c>
      <c r="Q272" s="135">
        <v>0</v>
      </c>
      <c r="R272" s="135">
        <f t="shared" si="34"/>
        <v>0</v>
      </c>
      <c r="S272" s="135">
        <f t="shared" si="34"/>
        <v>0</v>
      </c>
    </row>
    <row r="273" spans="2:19" x14ac:dyDescent="0.25">
      <c r="B273" s="18">
        <v>2028</v>
      </c>
      <c r="C273" s="18" t="s">
        <v>258</v>
      </c>
      <c r="D273" s="173">
        <f t="shared" si="33"/>
        <v>0</v>
      </c>
      <c r="E273" s="173">
        <f t="shared" si="33"/>
        <v>0</v>
      </c>
      <c r="F273" s="173">
        <f t="shared" si="33"/>
        <v>0</v>
      </c>
      <c r="G273" s="173">
        <f t="shared" si="33"/>
        <v>0</v>
      </c>
      <c r="H273" s="173">
        <f t="shared" si="33"/>
        <v>0</v>
      </c>
      <c r="I273" s="173">
        <f t="shared" si="33"/>
        <v>0</v>
      </c>
      <c r="K273" s="18">
        <v>2035</v>
      </c>
      <c r="L273" s="18" t="s">
        <v>366</v>
      </c>
      <c r="M273" s="18" t="s">
        <v>257</v>
      </c>
      <c r="N273" s="135">
        <v>8162562.4052083464</v>
      </c>
      <c r="O273" s="135">
        <v>424415739.04908186</v>
      </c>
      <c r="P273" s="135">
        <v>2481141.7476951564</v>
      </c>
      <c r="Q273" s="135">
        <v>0</v>
      </c>
      <c r="R273" s="135">
        <f t="shared" si="34"/>
        <v>0</v>
      </c>
      <c r="S273" s="135">
        <f t="shared" si="34"/>
        <v>0</v>
      </c>
    </row>
    <row r="274" spans="2:19" x14ac:dyDescent="0.25">
      <c r="B274" s="18">
        <v>2028</v>
      </c>
      <c r="C274" s="18" t="s">
        <v>117</v>
      </c>
      <c r="D274" s="173">
        <f t="shared" si="33"/>
        <v>0</v>
      </c>
      <c r="E274" s="173">
        <f t="shared" si="33"/>
        <v>1.939268511795102E-3</v>
      </c>
      <c r="F274" s="173">
        <f t="shared" si="33"/>
        <v>5.5739283029871951E-4</v>
      </c>
      <c r="G274" s="173">
        <f t="shared" si="33"/>
        <v>0</v>
      </c>
      <c r="H274" s="173">
        <f t="shared" si="33"/>
        <v>0</v>
      </c>
      <c r="I274" s="173">
        <f t="shared" si="33"/>
        <v>6.3057186012724859E-3</v>
      </c>
      <c r="K274" s="18">
        <v>2035</v>
      </c>
      <c r="L274" s="18" t="s">
        <v>367</v>
      </c>
      <c r="M274" s="18" t="s">
        <v>365</v>
      </c>
      <c r="N274" s="135">
        <v>112605004.72778766</v>
      </c>
      <c r="O274" s="135">
        <v>149043873.45761785</v>
      </c>
      <c r="P274" s="135">
        <v>36745612.331024453</v>
      </c>
      <c r="Q274" s="135">
        <v>159221136.36805332</v>
      </c>
      <c r="R274" s="135">
        <f t="shared" si="34"/>
        <v>0</v>
      </c>
      <c r="S274" s="135">
        <f t="shared" si="34"/>
        <v>0</v>
      </c>
    </row>
    <row r="275" spans="2:19" x14ac:dyDescent="0.25">
      <c r="B275" s="18">
        <v>2028</v>
      </c>
      <c r="C275" s="48" t="s">
        <v>83</v>
      </c>
      <c r="D275" s="173">
        <f t="shared" si="33"/>
        <v>1</v>
      </c>
      <c r="E275" s="173">
        <f t="shared" si="33"/>
        <v>1</v>
      </c>
      <c r="F275" s="173">
        <f t="shared" si="33"/>
        <v>1</v>
      </c>
      <c r="G275" s="173">
        <f t="shared" si="33"/>
        <v>1</v>
      </c>
      <c r="H275" s="173">
        <f t="shared" si="33"/>
        <v>1</v>
      </c>
      <c r="I275" s="173">
        <f t="shared" si="33"/>
        <v>1</v>
      </c>
      <c r="K275" s="18">
        <v>2035</v>
      </c>
      <c r="L275" s="18" t="s">
        <v>367</v>
      </c>
      <c r="M275" s="18" t="s">
        <v>257</v>
      </c>
      <c r="N275" s="135">
        <v>9917824.5854592714</v>
      </c>
      <c r="O275" s="135">
        <v>14107668.638400268</v>
      </c>
      <c r="P275" s="135">
        <v>3221376.1992441914</v>
      </c>
      <c r="Q275" s="135">
        <v>6225902.5493986262</v>
      </c>
      <c r="R275" s="135">
        <f t="shared" si="34"/>
        <v>0</v>
      </c>
      <c r="S275" s="135">
        <f t="shared" si="34"/>
        <v>0</v>
      </c>
    </row>
    <row r="276" spans="2:19" x14ac:dyDescent="0.25">
      <c r="B276" s="18">
        <v>2029</v>
      </c>
      <c r="C276" s="18" t="s">
        <v>205</v>
      </c>
      <c r="D276" s="173">
        <f t="shared" ref="D276:I285" si="35">D80/D$89</f>
        <v>0.7589066461521522</v>
      </c>
      <c r="E276" s="173">
        <f t="shared" si="35"/>
        <v>0.43371635781616591</v>
      </c>
      <c r="F276" s="173">
        <f t="shared" si="35"/>
        <v>0.56204600497323853</v>
      </c>
      <c r="G276" s="173">
        <f t="shared" si="35"/>
        <v>0.73796260444603334</v>
      </c>
      <c r="H276" s="173">
        <f t="shared" si="35"/>
        <v>0.81926403365104039</v>
      </c>
      <c r="I276" s="173">
        <f t="shared" si="35"/>
        <v>3.1704614691818733E-2</v>
      </c>
      <c r="K276" s="18">
        <v>2035</v>
      </c>
      <c r="L276" s="18" t="s">
        <v>368</v>
      </c>
      <c r="M276" s="18" t="s">
        <v>365</v>
      </c>
      <c r="N276" s="135">
        <v>-3904670.0319628837</v>
      </c>
      <c r="O276" s="135">
        <v>13283131.981774239</v>
      </c>
      <c r="P276" s="135">
        <v>171218724.37100562</v>
      </c>
      <c r="Q276" s="135">
        <v>0</v>
      </c>
      <c r="R276" s="135">
        <f t="shared" si="34"/>
        <v>0</v>
      </c>
      <c r="S276" s="135">
        <f t="shared" si="34"/>
        <v>0</v>
      </c>
    </row>
    <row r="277" spans="2:19" x14ac:dyDescent="0.25">
      <c r="B277" s="18">
        <v>2029</v>
      </c>
      <c r="C277" s="18" t="s">
        <v>68</v>
      </c>
      <c r="D277" s="173">
        <f t="shared" si="35"/>
        <v>0.22493661688942362</v>
      </c>
      <c r="E277" s="173">
        <f t="shared" si="35"/>
        <v>0.20446373858811806</v>
      </c>
      <c r="F277" s="173">
        <f t="shared" si="35"/>
        <v>0.17879331750316671</v>
      </c>
      <c r="G277" s="173">
        <f t="shared" si="35"/>
        <v>0.19868643145915538</v>
      </c>
      <c r="H277" s="173">
        <f t="shared" si="35"/>
        <v>0.16594587101837818</v>
      </c>
      <c r="I277" s="173">
        <f t="shared" si="35"/>
        <v>0.38656477409292045</v>
      </c>
      <c r="K277" s="18">
        <v>2035</v>
      </c>
      <c r="L277" s="18" t="s">
        <v>368</v>
      </c>
      <c r="M277" s="18" t="s">
        <v>257</v>
      </c>
      <c r="N277" s="135">
        <v>0</v>
      </c>
      <c r="O277" s="135">
        <v>16625276.054486126</v>
      </c>
      <c r="P277" s="135">
        <v>12825535.623689596</v>
      </c>
      <c r="Q277" s="135">
        <v>0</v>
      </c>
      <c r="R277" s="135">
        <f t="shared" si="34"/>
        <v>0</v>
      </c>
      <c r="S277" s="135">
        <f t="shared" si="34"/>
        <v>0</v>
      </c>
    </row>
    <row r="278" spans="2:19" x14ac:dyDescent="0.25">
      <c r="B278" s="18">
        <v>2029</v>
      </c>
      <c r="C278" s="18" t="s">
        <v>69</v>
      </c>
      <c r="D278" s="173">
        <f t="shared" si="35"/>
        <v>1.6156736958424227E-2</v>
      </c>
      <c r="E278" s="173">
        <f t="shared" si="35"/>
        <v>1.7598799190726998E-2</v>
      </c>
      <c r="F278" s="173">
        <f t="shared" si="35"/>
        <v>8.3026228420510877E-3</v>
      </c>
      <c r="G278" s="173">
        <f t="shared" si="35"/>
        <v>8.6866242215620868E-3</v>
      </c>
      <c r="H278" s="173">
        <f t="shared" si="35"/>
        <v>2.3246732319621363E-3</v>
      </c>
      <c r="I278" s="173">
        <f t="shared" si="35"/>
        <v>3.1944694863251917E-2</v>
      </c>
      <c r="K278" s="18">
        <v>2035</v>
      </c>
      <c r="L278" s="18" t="s">
        <v>369</v>
      </c>
      <c r="M278" s="18" t="s">
        <v>365</v>
      </c>
      <c r="N278" s="135">
        <v>0</v>
      </c>
      <c r="O278" s="135">
        <v>495682.42189312982</v>
      </c>
      <c r="P278" s="135">
        <v>0</v>
      </c>
      <c r="Q278" s="135">
        <v>122839098.5074804</v>
      </c>
      <c r="R278" s="135">
        <f t="shared" si="34"/>
        <v>0</v>
      </c>
      <c r="S278" s="135">
        <f t="shared" si="34"/>
        <v>0</v>
      </c>
    </row>
    <row r="279" spans="2:19" x14ac:dyDescent="0.25">
      <c r="B279" s="18">
        <v>2029</v>
      </c>
      <c r="C279" s="18" t="s">
        <v>72</v>
      </c>
      <c r="D279" s="173">
        <f t="shared" si="35"/>
        <v>0</v>
      </c>
      <c r="E279" s="173">
        <f t="shared" si="35"/>
        <v>3.2663633714513626E-2</v>
      </c>
      <c r="F279" s="173">
        <f t="shared" si="35"/>
        <v>9.7714531378267581E-3</v>
      </c>
      <c r="G279" s="173">
        <f t="shared" si="35"/>
        <v>3.9039283528891383E-2</v>
      </c>
      <c r="H279" s="173">
        <f t="shared" si="35"/>
        <v>8.4037193232743609E-3</v>
      </c>
      <c r="I279" s="173">
        <f t="shared" si="35"/>
        <v>8.8427261908668009E-2</v>
      </c>
      <c r="K279" s="18">
        <v>2035</v>
      </c>
      <c r="L279" s="18" t="s">
        <v>369</v>
      </c>
      <c r="M279" s="18" t="s">
        <v>257</v>
      </c>
      <c r="N279" s="135">
        <v>11196312.695194174</v>
      </c>
      <c r="O279" s="135">
        <v>106377547.40700479</v>
      </c>
      <c r="P279" s="135">
        <v>6561100.3810997764</v>
      </c>
      <c r="Q279" s="135">
        <v>308740042.09636432</v>
      </c>
      <c r="R279" s="135">
        <f t="shared" si="34"/>
        <v>0</v>
      </c>
      <c r="S279" s="135">
        <f t="shared" si="34"/>
        <v>0</v>
      </c>
    </row>
    <row r="280" spans="2:19" x14ac:dyDescent="0.25">
      <c r="B280" s="18">
        <v>2029</v>
      </c>
      <c r="C280" s="18" t="s">
        <v>213</v>
      </c>
      <c r="D280" s="173">
        <f t="shared" si="35"/>
        <v>0</v>
      </c>
      <c r="E280" s="173">
        <f t="shared" si="35"/>
        <v>0.19514964151812556</v>
      </c>
      <c r="F280" s="173">
        <f t="shared" si="35"/>
        <v>5.9514622343536196E-2</v>
      </c>
      <c r="G280" s="173">
        <f t="shared" si="35"/>
        <v>1.4215699297168869E-2</v>
      </c>
      <c r="H280" s="173">
        <f t="shared" si="35"/>
        <v>1.532767952878839E-3</v>
      </c>
      <c r="I280" s="173">
        <f t="shared" si="35"/>
        <v>0.27172361881510643</v>
      </c>
      <c r="K280" s="18">
        <v>2035</v>
      </c>
      <c r="L280" s="18" t="s">
        <v>370</v>
      </c>
      <c r="M280" s="18" t="s">
        <v>365</v>
      </c>
      <c r="N280" s="135">
        <v>24243698.333450753</v>
      </c>
      <c r="O280" s="135">
        <v>83794853.760753721</v>
      </c>
      <c r="P280" s="135">
        <v>1201043.5660232583</v>
      </c>
      <c r="Q280" s="135">
        <v>61059038.668521665</v>
      </c>
      <c r="R280" s="135">
        <f t="shared" ref="R280:S289" si="36">R260*1.03</f>
        <v>0</v>
      </c>
      <c r="S280" s="135">
        <f t="shared" si="36"/>
        <v>0</v>
      </c>
    </row>
    <row r="281" spans="2:19" x14ac:dyDescent="0.25">
      <c r="B281" s="18">
        <v>2029</v>
      </c>
      <c r="C281" s="18" t="s">
        <v>214</v>
      </c>
      <c r="D281" s="173">
        <f t="shared" si="35"/>
        <v>0</v>
      </c>
      <c r="E281" s="173">
        <f t="shared" si="35"/>
        <v>0.10999174373920351</v>
      </c>
      <c r="F281" s="173">
        <f t="shared" si="35"/>
        <v>0.17716066247532986</v>
      </c>
      <c r="G281" s="173">
        <f t="shared" si="35"/>
        <v>9.5531942552484934E-4</v>
      </c>
      <c r="H281" s="173">
        <f t="shared" si="35"/>
        <v>2.47910754404174E-3</v>
      </c>
      <c r="I281" s="173">
        <f t="shared" si="35"/>
        <v>0.18066403855798371</v>
      </c>
      <c r="K281" s="18">
        <v>2035</v>
      </c>
      <c r="L281" s="18" t="s">
        <v>370</v>
      </c>
      <c r="M281" s="18" t="s">
        <v>257</v>
      </c>
      <c r="N281" s="135">
        <v>13882006.093201913</v>
      </c>
      <c r="O281" s="135">
        <v>34635183.453906782</v>
      </c>
      <c r="P281" s="135">
        <v>812756.34752120299</v>
      </c>
      <c r="Q281" s="135">
        <v>32309115.657178953</v>
      </c>
      <c r="R281" s="135">
        <f t="shared" si="36"/>
        <v>0</v>
      </c>
      <c r="S281" s="135">
        <f t="shared" si="36"/>
        <v>0</v>
      </c>
    </row>
    <row r="282" spans="2:19" x14ac:dyDescent="0.25">
      <c r="B282" s="18">
        <v>2029</v>
      </c>
      <c r="C282" s="18" t="s">
        <v>215</v>
      </c>
      <c r="D282" s="173">
        <f t="shared" si="35"/>
        <v>0</v>
      </c>
      <c r="E282" s="173">
        <f t="shared" si="35"/>
        <v>4.4766694250846601E-3</v>
      </c>
      <c r="F282" s="173">
        <f t="shared" si="35"/>
        <v>3.8412157993967361E-3</v>
      </c>
      <c r="G282" s="173">
        <f t="shared" si="35"/>
        <v>4.5403762166405272E-4</v>
      </c>
      <c r="H282" s="173">
        <f t="shared" si="35"/>
        <v>4.9827278424305586E-5</v>
      </c>
      <c r="I282" s="173">
        <f t="shared" si="35"/>
        <v>2.4176412234068714E-3</v>
      </c>
      <c r="K282" s="18">
        <v>2035</v>
      </c>
      <c r="L282" s="18" t="s">
        <v>371</v>
      </c>
      <c r="M282" s="18" t="s">
        <v>365</v>
      </c>
      <c r="N282" s="135">
        <v>-841825.0404520724</v>
      </c>
      <c r="O282" s="135">
        <v>0</v>
      </c>
      <c r="P282" s="135">
        <v>0</v>
      </c>
      <c r="Q282" s="135">
        <v>22689951.569142096</v>
      </c>
      <c r="R282" s="135">
        <f t="shared" si="36"/>
        <v>0</v>
      </c>
      <c r="S282" s="135">
        <f t="shared" si="36"/>
        <v>0</v>
      </c>
    </row>
    <row r="283" spans="2:19" x14ac:dyDescent="0.25">
      <c r="B283" s="18">
        <v>2029</v>
      </c>
      <c r="C283" s="18" t="s">
        <v>258</v>
      </c>
      <c r="D283" s="173">
        <f t="shared" si="35"/>
        <v>0</v>
      </c>
      <c r="E283" s="173">
        <f t="shared" si="35"/>
        <v>0</v>
      </c>
      <c r="F283" s="173">
        <f t="shared" si="35"/>
        <v>0</v>
      </c>
      <c r="G283" s="173">
        <f t="shared" si="35"/>
        <v>0</v>
      </c>
      <c r="H283" s="173">
        <f t="shared" si="35"/>
        <v>0</v>
      </c>
      <c r="I283" s="173">
        <f t="shared" si="35"/>
        <v>0</v>
      </c>
      <c r="K283" s="18">
        <v>2035</v>
      </c>
      <c r="L283" s="18" t="s">
        <v>371</v>
      </c>
      <c r="M283" s="18" t="s">
        <v>257</v>
      </c>
      <c r="N283" s="135">
        <v>0</v>
      </c>
      <c r="O283" s="135">
        <v>0</v>
      </c>
      <c r="P283" s="135">
        <v>0</v>
      </c>
      <c r="Q283" s="135">
        <v>36966149.791469567</v>
      </c>
      <c r="R283" s="135">
        <f t="shared" si="36"/>
        <v>0</v>
      </c>
      <c r="S283" s="135">
        <f t="shared" si="36"/>
        <v>0</v>
      </c>
    </row>
    <row r="284" spans="2:19" x14ac:dyDescent="0.25">
      <c r="B284" s="18">
        <v>2029</v>
      </c>
      <c r="C284" s="18" t="s">
        <v>117</v>
      </c>
      <c r="D284" s="173">
        <f t="shared" si="35"/>
        <v>0</v>
      </c>
      <c r="E284" s="173">
        <f t="shared" si="35"/>
        <v>1.9394160080617052E-3</v>
      </c>
      <c r="F284" s="173">
        <f t="shared" si="35"/>
        <v>5.7010092545421601E-4</v>
      </c>
      <c r="G284" s="173">
        <f t="shared" si="35"/>
        <v>0</v>
      </c>
      <c r="H284" s="173">
        <f t="shared" si="35"/>
        <v>0</v>
      </c>
      <c r="I284" s="173">
        <f t="shared" si="35"/>
        <v>6.5533558468435435E-3</v>
      </c>
      <c r="K284" s="18">
        <v>2035</v>
      </c>
      <c r="L284" s="18" t="s">
        <v>372</v>
      </c>
      <c r="M284" s="18" t="s">
        <v>365</v>
      </c>
      <c r="N284" s="135">
        <v>113848.53991315194</v>
      </c>
      <c r="O284" s="135">
        <v>16391150.209071567</v>
      </c>
      <c r="P284" s="135">
        <v>2735777.9396009268</v>
      </c>
      <c r="Q284" s="135">
        <v>59059968.75589706</v>
      </c>
      <c r="R284" s="135">
        <f t="shared" si="36"/>
        <v>0</v>
      </c>
      <c r="S284" s="135">
        <f t="shared" si="36"/>
        <v>0</v>
      </c>
    </row>
    <row r="285" spans="2:19" x14ac:dyDescent="0.25">
      <c r="B285" s="18">
        <v>2029</v>
      </c>
      <c r="C285" s="48" t="s">
        <v>83</v>
      </c>
      <c r="D285" s="173">
        <f t="shared" si="35"/>
        <v>1</v>
      </c>
      <c r="E285" s="173">
        <f t="shared" si="35"/>
        <v>1</v>
      </c>
      <c r="F285" s="173">
        <f t="shared" si="35"/>
        <v>1</v>
      </c>
      <c r="G285" s="173">
        <f t="shared" si="35"/>
        <v>1</v>
      </c>
      <c r="H285" s="173">
        <f t="shared" si="35"/>
        <v>1</v>
      </c>
      <c r="I285" s="173">
        <f t="shared" si="35"/>
        <v>1</v>
      </c>
      <c r="K285" s="18">
        <v>2035</v>
      </c>
      <c r="L285" s="18" t="s">
        <v>372</v>
      </c>
      <c r="M285" s="18" t="s">
        <v>257</v>
      </c>
      <c r="N285" s="135">
        <v>6320740.6564045986</v>
      </c>
      <c r="O285" s="135">
        <v>65084574.162244156</v>
      </c>
      <c r="P285" s="135">
        <v>10748633.228401644</v>
      </c>
      <c r="Q285" s="135">
        <v>22441278.386202991</v>
      </c>
      <c r="R285" s="135">
        <f t="shared" si="36"/>
        <v>0</v>
      </c>
      <c r="S285" s="135">
        <f t="shared" si="36"/>
        <v>0</v>
      </c>
    </row>
    <row r="286" spans="2:19" x14ac:dyDescent="0.25">
      <c r="B286" s="18">
        <v>2029</v>
      </c>
      <c r="C286" s="18" t="s">
        <v>205</v>
      </c>
      <c r="D286" s="173">
        <f t="shared" ref="D286:I295" si="37">D90/D$99</f>
        <v>0.75865696529562154</v>
      </c>
      <c r="E286" s="173">
        <f t="shared" si="37"/>
        <v>0.43369926880016257</v>
      </c>
      <c r="F286" s="173">
        <f t="shared" si="37"/>
        <v>0.56106115763993269</v>
      </c>
      <c r="G286" s="173">
        <f t="shared" si="37"/>
        <v>0.73798443379440926</v>
      </c>
      <c r="H286" s="173">
        <f t="shared" si="37"/>
        <v>0.81905767577823396</v>
      </c>
      <c r="I286" s="173">
        <f t="shared" si="37"/>
        <v>7.7400407580956412E-2</v>
      </c>
      <c r="K286" s="18">
        <v>2035</v>
      </c>
      <c r="L286" s="18" t="s">
        <v>373</v>
      </c>
      <c r="M286" s="18" t="s">
        <v>365</v>
      </c>
      <c r="N286" s="135">
        <v>1595594.1974354794</v>
      </c>
      <c r="O286" s="135">
        <v>8144304.4550480396</v>
      </c>
      <c r="P286" s="135">
        <v>2093047.2539578623</v>
      </c>
      <c r="Q286" s="135">
        <v>17580475.093026489</v>
      </c>
      <c r="R286" s="135">
        <f t="shared" si="36"/>
        <v>0</v>
      </c>
      <c r="S286" s="135">
        <f t="shared" si="36"/>
        <v>0</v>
      </c>
    </row>
    <row r="287" spans="2:19" x14ac:dyDescent="0.25">
      <c r="B287" s="18">
        <v>2030</v>
      </c>
      <c r="C287" s="18" t="s">
        <v>68</v>
      </c>
      <c r="D287" s="173">
        <f t="shared" si="37"/>
        <v>0.22514592068763223</v>
      </c>
      <c r="E287" s="173">
        <f t="shared" si="37"/>
        <v>0.20445568243796863</v>
      </c>
      <c r="F287" s="173">
        <f t="shared" si="37"/>
        <v>0.17869891059204185</v>
      </c>
      <c r="G287" s="173">
        <f t="shared" si="37"/>
        <v>0.19863897722772753</v>
      </c>
      <c r="H287" s="173">
        <f t="shared" si="37"/>
        <v>0.16589797756662383</v>
      </c>
      <c r="I287" s="173">
        <f t="shared" si="37"/>
        <v>0.35070892099491469</v>
      </c>
      <c r="K287" s="18">
        <v>2035</v>
      </c>
      <c r="L287" s="18" t="s">
        <v>373</v>
      </c>
      <c r="M287" s="18" t="s">
        <v>257</v>
      </c>
      <c r="N287" s="135">
        <v>4399223.0295995958</v>
      </c>
      <c r="O287" s="135">
        <v>48459326.17686411</v>
      </c>
      <c r="P287" s="135">
        <v>2854332.5384796257</v>
      </c>
      <c r="Q287" s="135">
        <v>86630689.444112822</v>
      </c>
      <c r="R287" s="135">
        <f t="shared" si="36"/>
        <v>0</v>
      </c>
      <c r="S287" s="135">
        <f t="shared" si="36"/>
        <v>0</v>
      </c>
    </row>
    <row r="288" spans="2:19" x14ac:dyDescent="0.25">
      <c r="B288" s="18">
        <v>2030</v>
      </c>
      <c r="C288" s="18" t="s">
        <v>69</v>
      </c>
      <c r="D288" s="173">
        <f t="shared" si="37"/>
        <v>1.6197114016746197E-2</v>
      </c>
      <c r="E288" s="173">
        <f t="shared" si="37"/>
        <v>1.7598105774037517E-2</v>
      </c>
      <c r="F288" s="173">
        <f t="shared" si="37"/>
        <v>8.2838010853117112E-3</v>
      </c>
      <c r="G288" s="173">
        <f t="shared" si="37"/>
        <v>8.6898822611260543E-3</v>
      </c>
      <c r="H288" s="173">
        <f t="shared" si="37"/>
        <v>2.3240719212052818E-3</v>
      </c>
      <c r="I288" s="173">
        <f t="shared" si="37"/>
        <v>2.9085372499598409E-2</v>
      </c>
      <c r="K288" s="18">
        <v>2035</v>
      </c>
      <c r="L288" s="18" t="s">
        <v>374</v>
      </c>
      <c r="M288" s="18" t="s">
        <v>365</v>
      </c>
      <c r="N288" s="135">
        <v>8094201.2808424141</v>
      </c>
      <c r="O288" s="135">
        <v>23793937.333135169</v>
      </c>
      <c r="P288" s="135">
        <v>-179.83550444698918</v>
      </c>
      <c r="Q288" s="135">
        <v>232701724.6516687</v>
      </c>
      <c r="R288" s="135">
        <f t="shared" si="36"/>
        <v>0</v>
      </c>
      <c r="S288" s="135">
        <f t="shared" si="36"/>
        <v>0</v>
      </c>
    </row>
    <row r="289" spans="2:19" x14ac:dyDescent="0.25">
      <c r="B289" s="18">
        <v>2030</v>
      </c>
      <c r="C289" s="18" t="s">
        <v>72</v>
      </c>
      <c r="D289" s="173">
        <f t="shared" si="37"/>
        <v>0</v>
      </c>
      <c r="E289" s="173">
        <f t="shared" si="37"/>
        <v>3.2666085574654849E-2</v>
      </c>
      <c r="F289" s="173">
        <f t="shared" si="37"/>
        <v>9.8142255263826052E-3</v>
      </c>
      <c r="G289" s="173">
        <f t="shared" si="37"/>
        <v>3.9054780254410879E-2</v>
      </c>
      <c r="H289" s="173">
        <f t="shared" si="37"/>
        <v>8.401545578269172E-3</v>
      </c>
      <c r="I289" s="173">
        <f t="shared" si="37"/>
        <v>7.9565055126707418E-2</v>
      </c>
      <c r="K289" s="18">
        <v>2035</v>
      </c>
      <c r="L289" s="18" t="s">
        <v>374</v>
      </c>
      <c r="M289" s="18" t="s">
        <v>257</v>
      </c>
      <c r="N289" s="135">
        <v>0</v>
      </c>
      <c r="O289" s="135">
        <v>0</v>
      </c>
      <c r="P289" s="135">
        <v>0</v>
      </c>
      <c r="Q289" s="135">
        <v>14302955.594322925</v>
      </c>
      <c r="R289" s="135">
        <f t="shared" si="36"/>
        <v>0</v>
      </c>
      <c r="S289" s="135">
        <f t="shared" si="36"/>
        <v>0</v>
      </c>
    </row>
    <row r="290" spans="2:19" x14ac:dyDescent="0.25">
      <c r="B290" s="18">
        <v>2030</v>
      </c>
      <c r="C290" s="18" t="s">
        <v>213</v>
      </c>
      <c r="D290" s="173">
        <f t="shared" si="37"/>
        <v>0</v>
      </c>
      <c r="E290" s="173">
        <f t="shared" si="37"/>
        <v>0.1951642902137298</v>
      </c>
      <c r="F290" s="173">
        <f t="shared" si="37"/>
        <v>5.9775134522812572E-2</v>
      </c>
      <c r="G290" s="173">
        <f t="shared" si="37"/>
        <v>1.4222486845248098E-2</v>
      </c>
      <c r="H290" s="173">
        <f t="shared" si="37"/>
        <v>1.6684566887070456E-3</v>
      </c>
      <c r="I290" s="173">
        <f t="shared" si="37"/>
        <v>0.25836761973624772</v>
      </c>
      <c r="K290" s="18">
        <v>2036</v>
      </c>
      <c r="L290" s="18" t="s">
        <v>364</v>
      </c>
      <c r="M290" s="18" t="s">
        <v>365</v>
      </c>
      <c r="N290" s="135">
        <v>0</v>
      </c>
      <c r="O290" s="135">
        <v>0</v>
      </c>
      <c r="P290" s="135">
        <v>0</v>
      </c>
      <c r="Q290" s="135">
        <v>1130670875.3715563</v>
      </c>
      <c r="R290" s="135">
        <f t="shared" ref="R290:S299" si="38">R270*1.03</f>
        <v>0</v>
      </c>
      <c r="S290" s="135">
        <f t="shared" si="38"/>
        <v>0</v>
      </c>
    </row>
    <row r="291" spans="2:19" x14ac:dyDescent="0.25">
      <c r="B291" s="18">
        <v>2030</v>
      </c>
      <c r="C291" s="18" t="s">
        <v>214</v>
      </c>
      <c r="D291" s="173">
        <f t="shared" si="37"/>
        <v>0</v>
      </c>
      <c r="E291" s="173">
        <f t="shared" si="37"/>
        <v>0.11000000014982503</v>
      </c>
      <c r="F291" s="173">
        <f t="shared" si="37"/>
        <v>0.17793614433921684</v>
      </c>
      <c r="G291" s="173">
        <f t="shared" si="37"/>
        <v>9.5518090065709895E-4</v>
      </c>
      <c r="H291" s="173">
        <f t="shared" si="37"/>
        <v>2.5948555134444771E-3</v>
      </c>
      <c r="I291" s="173">
        <f t="shared" si="37"/>
        <v>0.19601695516679271</v>
      </c>
      <c r="K291" s="18">
        <v>2036</v>
      </c>
      <c r="L291" s="18" t="s">
        <v>364</v>
      </c>
      <c r="M291" s="18" t="s">
        <v>257</v>
      </c>
      <c r="N291" s="135">
        <v>0</v>
      </c>
      <c r="O291" s="135">
        <v>0</v>
      </c>
      <c r="P291" s="135">
        <v>0</v>
      </c>
      <c r="Q291" s="135">
        <v>38735347.245965526</v>
      </c>
      <c r="R291" s="135">
        <f t="shared" si="38"/>
        <v>0</v>
      </c>
      <c r="S291" s="135">
        <f t="shared" si="38"/>
        <v>0</v>
      </c>
    </row>
    <row r="292" spans="2:19" x14ac:dyDescent="0.25">
      <c r="B292" s="18">
        <v>2030</v>
      </c>
      <c r="C292" s="18" t="s">
        <v>215</v>
      </c>
      <c r="D292" s="173">
        <f t="shared" si="37"/>
        <v>0</v>
      </c>
      <c r="E292" s="173">
        <f t="shared" si="37"/>
        <v>4.4770054614064218E-3</v>
      </c>
      <c r="F292" s="173">
        <f t="shared" si="37"/>
        <v>3.8580298773420764E-3</v>
      </c>
      <c r="G292" s="173">
        <f t="shared" si="37"/>
        <v>4.5425871642125302E-4</v>
      </c>
      <c r="H292" s="173">
        <f t="shared" si="37"/>
        <v>5.5416953516188986E-5</v>
      </c>
      <c r="I292" s="173">
        <f t="shared" si="37"/>
        <v>2.8142392843756247E-3</v>
      </c>
      <c r="K292" s="18">
        <v>2036</v>
      </c>
      <c r="L292" s="18" t="s">
        <v>366</v>
      </c>
      <c r="M292" s="18" t="s">
        <v>365</v>
      </c>
      <c r="N292" s="135">
        <v>112494046.82540113</v>
      </c>
      <c r="O292" s="135">
        <v>554990472.29219246</v>
      </c>
      <c r="P292" s="135">
        <v>7441881.1290415637</v>
      </c>
      <c r="Q292" s="135">
        <v>0</v>
      </c>
      <c r="R292" s="135">
        <f t="shared" si="38"/>
        <v>0</v>
      </c>
      <c r="S292" s="135">
        <f t="shared" si="38"/>
        <v>0</v>
      </c>
    </row>
    <row r="293" spans="2:19" x14ac:dyDescent="0.25">
      <c r="B293" s="18">
        <v>2030</v>
      </c>
      <c r="C293" s="18" t="s">
        <v>258</v>
      </c>
      <c r="D293" s="173">
        <f t="shared" si="37"/>
        <v>0</v>
      </c>
      <c r="E293" s="173">
        <f t="shared" si="37"/>
        <v>0</v>
      </c>
      <c r="F293" s="173">
        <f t="shared" si="37"/>
        <v>0</v>
      </c>
      <c r="G293" s="173">
        <f t="shared" si="37"/>
        <v>0</v>
      </c>
      <c r="H293" s="173">
        <f t="shared" si="37"/>
        <v>0</v>
      </c>
      <c r="I293" s="173">
        <f t="shared" si="37"/>
        <v>0</v>
      </c>
      <c r="K293" s="18">
        <v>2036</v>
      </c>
      <c r="L293" s="18" t="s">
        <v>366</v>
      </c>
      <c r="M293" s="18" t="s">
        <v>257</v>
      </c>
      <c r="N293" s="135">
        <v>8407439.2773645967</v>
      </c>
      <c r="O293" s="135">
        <v>437148211.22055435</v>
      </c>
      <c r="P293" s="135">
        <v>2555576.0001260112</v>
      </c>
      <c r="Q293" s="135">
        <v>0</v>
      </c>
      <c r="R293" s="135">
        <f t="shared" si="38"/>
        <v>0</v>
      </c>
      <c r="S293" s="135">
        <f t="shared" si="38"/>
        <v>0</v>
      </c>
    </row>
    <row r="294" spans="2:19" x14ac:dyDescent="0.25">
      <c r="B294" s="18">
        <v>2030</v>
      </c>
      <c r="C294" s="18" t="s">
        <v>117</v>
      </c>
      <c r="D294" s="173">
        <f t="shared" si="37"/>
        <v>0</v>
      </c>
      <c r="E294" s="173">
        <f t="shared" si="37"/>
        <v>1.9395615882151253E-3</v>
      </c>
      <c r="F294" s="173">
        <f t="shared" si="37"/>
        <v>5.7259641695948449E-4</v>
      </c>
      <c r="G294" s="173">
        <f t="shared" si="37"/>
        <v>0</v>
      </c>
      <c r="H294" s="173">
        <f t="shared" si="37"/>
        <v>0</v>
      </c>
      <c r="I294" s="173">
        <f t="shared" si="37"/>
        <v>6.0414296104071051E-3</v>
      </c>
      <c r="K294" s="18">
        <v>2036</v>
      </c>
      <c r="L294" s="18" t="s">
        <v>367</v>
      </c>
      <c r="M294" s="18" t="s">
        <v>365</v>
      </c>
      <c r="N294" s="135">
        <v>115983154.86962129</v>
      </c>
      <c r="O294" s="135">
        <v>153515189.66134638</v>
      </c>
      <c r="P294" s="135">
        <v>37847980.70095519</v>
      </c>
      <c r="Q294" s="135">
        <v>163997770.45909491</v>
      </c>
      <c r="R294" s="135">
        <f t="shared" si="38"/>
        <v>0</v>
      </c>
      <c r="S294" s="135">
        <f t="shared" si="38"/>
        <v>0</v>
      </c>
    </row>
    <row r="295" spans="2:19" x14ac:dyDescent="0.25">
      <c r="B295" s="18">
        <v>2030</v>
      </c>
      <c r="C295" s="48" t="s">
        <v>83</v>
      </c>
      <c r="D295" s="173">
        <f t="shared" si="37"/>
        <v>1</v>
      </c>
      <c r="E295" s="173">
        <f t="shared" si="37"/>
        <v>1</v>
      </c>
      <c r="F295" s="173">
        <f t="shared" si="37"/>
        <v>1</v>
      </c>
      <c r="G295" s="173">
        <f t="shared" si="37"/>
        <v>1</v>
      </c>
      <c r="H295" s="173">
        <f t="shared" si="37"/>
        <v>1</v>
      </c>
      <c r="I295" s="173">
        <f t="shared" si="37"/>
        <v>1</v>
      </c>
      <c r="K295" s="18">
        <v>2036</v>
      </c>
      <c r="L295" s="18" t="s">
        <v>367</v>
      </c>
      <c r="M295" s="18" t="s">
        <v>257</v>
      </c>
      <c r="N295" s="135">
        <v>10215359.323023049</v>
      </c>
      <c r="O295" s="135">
        <v>14530898.697552277</v>
      </c>
      <c r="P295" s="135">
        <v>3318017.4852215173</v>
      </c>
      <c r="Q295" s="135">
        <v>6412679.6258805851</v>
      </c>
      <c r="R295" s="135">
        <f t="shared" si="38"/>
        <v>0</v>
      </c>
      <c r="S295" s="135">
        <f t="shared" si="38"/>
        <v>0</v>
      </c>
    </row>
    <row r="296" spans="2:19" x14ac:dyDescent="0.25">
      <c r="B296" s="18">
        <v>2031</v>
      </c>
      <c r="C296" s="18" t="s">
        <v>205</v>
      </c>
      <c r="D296" s="173">
        <f t="shared" ref="D296:I305" si="39">D100/D$109</f>
        <v>0.75865696529562154</v>
      </c>
      <c r="E296" s="173">
        <f t="shared" si="39"/>
        <v>0.43369926880016269</v>
      </c>
      <c r="F296" s="173">
        <f t="shared" si="39"/>
        <v>0.55879132740290605</v>
      </c>
      <c r="G296" s="173">
        <f t="shared" si="39"/>
        <v>0.73798384377819548</v>
      </c>
      <c r="H296" s="173">
        <f t="shared" si="39"/>
        <v>0.81899201499440077</v>
      </c>
      <c r="I296" s="173">
        <f t="shared" si="39"/>
        <v>0.1476440559507948</v>
      </c>
      <c r="K296" s="18">
        <v>2036</v>
      </c>
      <c r="L296" s="18" t="s">
        <v>368</v>
      </c>
      <c r="M296" s="18" t="s">
        <v>365</v>
      </c>
      <c r="N296" s="135">
        <v>-4021810.1329217702</v>
      </c>
      <c r="O296" s="135">
        <v>13681625.941227466</v>
      </c>
      <c r="P296" s="135">
        <v>176355286.10213581</v>
      </c>
      <c r="Q296" s="135">
        <v>0</v>
      </c>
      <c r="R296" s="135">
        <f t="shared" si="38"/>
        <v>0</v>
      </c>
      <c r="S296" s="135">
        <f t="shared" si="38"/>
        <v>0</v>
      </c>
    </row>
    <row r="297" spans="2:19" x14ac:dyDescent="0.25">
      <c r="B297" s="18">
        <v>2031</v>
      </c>
      <c r="C297" s="18" t="s">
        <v>68</v>
      </c>
      <c r="D297" s="173">
        <f t="shared" si="39"/>
        <v>0.2251459206876322</v>
      </c>
      <c r="E297" s="173">
        <f t="shared" si="39"/>
        <v>0.20445568243796863</v>
      </c>
      <c r="F297" s="173">
        <f t="shared" si="39"/>
        <v>0.17851314258808545</v>
      </c>
      <c r="G297" s="173">
        <f t="shared" si="39"/>
        <v>0.19864026048756805</v>
      </c>
      <c r="H297" s="173">
        <f t="shared" si="39"/>
        <v>0.16588484289087757</v>
      </c>
      <c r="I297" s="173">
        <f t="shared" si="39"/>
        <v>0.32877837005862864</v>
      </c>
      <c r="K297" s="18">
        <v>2036</v>
      </c>
      <c r="L297" s="18" t="s">
        <v>368</v>
      </c>
      <c r="M297" s="18" t="s">
        <v>257</v>
      </c>
      <c r="N297" s="135">
        <v>0</v>
      </c>
      <c r="O297" s="135">
        <v>17124034.33612071</v>
      </c>
      <c r="P297" s="135">
        <v>13210301.692400284</v>
      </c>
      <c r="Q297" s="135">
        <v>0</v>
      </c>
      <c r="R297" s="135">
        <f t="shared" si="38"/>
        <v>0</v>
      </c>
      <c r="S297" s="135">
        <f t="shared" si="38"/>
        <v>0</v>
      </c>
    </row>
    <row r="298" spans="2:19" x14ac:dyDescent="0.25">
      <c r="B298" s="18">
        <v>2031</v>
      </c>
      <c r="C298" s="18" t="s">
        <v>69</v>
      </c>
      <c r="D298" s="173">
        <f t="shared" si="39"/>
        <v>1.61971140167462E-2</v>
      </c>
      <c r="E298" s="173">
        <f t="shared" si="39"/>
        <v>1.7598105774037521E-2</v>
      </c>
      <c r="F298" s="173">
        <f t="shared" si="39"/>
        <v>8.2458333291686465E-3</v>
      </c>
      <c r="G298" s="173">
        <f t="shared" si="39"/>
        <v>8.689794120048281E-3</v>
      </c>
      <c r="H298" s="173">
        <f t="shared" si="39"/>
        <v>2.3238860352741706E-3</v>
      </c>
      <c r="I298" s="173">
        <f t="shared" si="39"/>
        <v>2.7555023357957033E-2</v>
      </c>
      <c r="K298" s="18">
        <v>2036</v>
      </c>
      <c r="L298" s="18" t="s">
        <v>369</v>
      </c>
      <c r="M298" s="18" t="s">
        <v>365</v>
      </c>
      <c r="N298" s="135">
        <v>0</v>
      </c>
      <c r="O298" s="135">
        <v>510552.89454992372</v>
      </c>
      <c r="P298" s="135">
        <v>0</v>
      </c>
      <c r="Q298" s="135">
        <v>126524271.46270481</v>
      </c>
      <c r="R298" s="135">
        <f t="shared" si="38"/>
        <v>0</v>
      </c>
      <c r="S298" s="135">
        <f t="shared" si="38"/>
        <v>0</v>
      </c>
    </row>
    <row r="299" spans="2:19" x14ac:dyDescent="0.25">
      <c r="B299" s="18">
        <v>2031</v>
      </c>
      <c r="C299" s="18" t="s">
        <v>72</v>
      </c>
      <c r="D299" s="173">
        <f t="shared" si="39"/>
        <v>0</v>
      </c>
      <c r="E299" s="173">
        <f t="shared" si="39"/>
        <v>3.2666085574654856E-2</v>
      </c>
      <c r="F299" s="173">
        <f t="shared" si="39"/>
        <v>9.9113552092143144E-3</v>
      </c>
      <c r="G299" s="173">
        <f t="shared" si="39"/>
        <v>3.9054361013696234E-2</v>
      </c>
      <c r="H299" s="173">
        <f t="shared" si="39"/>
        <v>8.4008735985819944E-3</v>
      </c>
      <c r="I299" s="173">
        <f t="shared" si="39"/>
        <v>7.5234740332664057E-2</v>
      </c>
      <c r="K299" s="18">
        <v>2036</v>
      </c>
      <c r="L299" s="18" t="s">
        <v>369</v>
      </c>
      <c r="M299" s="18" t="s">
        <v>257</v>
      </c>
      <c r="N299" s="135">
        <v>11532202.076049998</v>
      </c>
      <c r="O299" s="135">
        <v>109568873.82921493</v>
      </c>
      <c r="P299" s="135">
        <v>6757933.3925327696</v>
      </c>
      <c r="Q299" s="135">
        <v>318002243.35925525</v>
      </c>
      <c r="R299" s="135">
        <f t="shared" si="38"/>
        <v>0</v>
      </c>
      <c r="S299" s="135">
        <f t="shared" si="38"/>
        <v>0</v>
      </c>
    </row>
    <row r="300" spans="2:19" x14ac:dyDescent="0.25">
      <c r="B300" s="18">
        <v>2031</v>
      </c>
      <c r="C300" s="18" t="s">
        <v>213</v>
      </c>
      <c r="D300" s="173">
        <f t="shared" si="39"/>
        <v>0</v>
      </c>
      <c r="E300" s="173">
        <f t="shared" si="39"/>
        <v>0.19516429021372983</v>
      </c>
      <c r="F300" s="173">
        <f t="shared" si="39"/>
        <v>6.036671863118831E-2</v>
      </c>
      <c r="G300" s="173">
        <f t="shared" si="39"/>
        <v>1.4222303216450257E-2</v>
      </c>
      <c r="H300" s="173">
        <f t="shared" si="39"/>
        <v>1.7105069565078574E-3</v>
      </c>
      <c r="I300" s="173">
        <f t="shared" si="39"/>
        <v>0.23422837976710975</v>
      </c>
      <c r="K300" s="18">
        <v>2036</v>
      </c>
      <c r="L300" s="18" t="s">
        <v>370</v>
      </c>
      <c r="M300" s="18" t="s">
        <v>365</v>
      </c>
      <c r="N300" s="135">
        <v>24971009.283454277</v>
      </c>
      <c r="O300" s="135">
        <v>86308699.373576328</v>
      </c>
      <c r="P300" s="135">
        <v>1237074.8730039559</v>
      </c>
      <c r="Q300" s="135">
        <v>62890809.828577317</v>
      </c>
      <c r="R300" s="135">
        <f t="shared" ref="R300:S309" si="40">R280*1.03</f>
        <v>0</v>
      </c>
      <c r="S300" s="135">
        <f t="shared" si="40"/>
        <v>0</v>
      </c>
    </row>
    <row r="301" spans="2:19" x14ac:dyDescent="0.25">
      <c r="B301" s="18">
        <v>2031</v>
      </c>
      <c r="C301" s="18" t="s">
        <v>214</v>
      </c>
      <c r="D301" s="173">
        <f t="shared" si="39"/>
        <v>0</v>
      </c>
      <c r="E301" s="173">
        <f t="shared" si="39"/>
        <v>0.11000000014982504</v>
      </c>
      <c r="F301" s="173">
        <f t="shared" si="39"/>
        <v>0.17969714740741674</v>
      </c>
      <c r="G301" s="173">
        <f t="shared" si="39"/>
        <v>9.5518464907399852E-4</v>
      </c>
      <c r="H301" s="173">
        <f t="shared" si="39"/>
        <v>2.6307263243830334E-3</v>
      </c>
      <c r="I301" s="173">
        <f t="shared" si="39"/>
        <v>0.17842944033236299</v>
      </c>
      <c r="K301" s="18">
        <v>2036</v>
      </c>
      <c r="L301" s="18" t="s">
        <v>370</v>
      </c>
      <c r="M301" s="18" t="s">
        <v>257</v>
      </c>
      <c r="N301" s="135">
        <v>14298466.27599797</v>
      </c>
      <c r="O301" s="135">
        <v>35674238.957523987</v>
      </c>
      <c r="P301" s="135">
        <v>837139.03794683912</v>
      </c>
      <c r="Q301" s="135">
        <v>33278389.126894321</v>
      </c>
      <c r="R301" s="135">
        <f t="shared" si="40"/>
        <v>0</v>
      </c>
      <c r="S301" s="135">
        <f t="shared" si="40"/>
        <v>0</v>
      </c>
    </row>
    <row r="302" spans="2:19" x14ac:dyDescent="0.25">
      <c r="B302" s="18">
        <v>2031</v>
      </c>
      <c r="C302" s="18" t="s">
        <v>215</v>
      </c>
      <c r="D302" s="173">
        <f t="shared" si="39"/>
        <v>0</v>
      </c>
      <c r="E302" s="173">
        <f t="shared" si="39"/>
        <v>4.4770054614064227E-3</v>
      </c>
      <c r="F302" s="173">
        <f t="shared" si="39"/>
        <v>3.896212127926612E-3</v>
      </c>
      <c r="G302" s="173">
        <f t="shared" si="39"/>
        <v>4.5425273496769428E-4</v>
      </c>
      <c r="H302" s="173">
        <f t="shared" si="39"/>
        <v>5.7149199974444919E-5</v>
      </c>
      <c r="I302" s="173">
        <f t="shared" si="39"/>
        <v>2.3458065446826199E-3</v>
      </c>
      <c r="K302" s="18">
        <v>2036</v>
      </c>
      <c r="L302" s="18" t="s">
        <v>371</v>
      </c>
      <c r="M302" s="18" t="s">
        <v>365</v>
      </c>
      <c r="N302" s="135">
        <v>-867079.79166563461</v>
      </c>
      <c r="O302" s="135">
        <v>0</v>
      </c>
      <c r="P302" s="135">
        <v>0</v>
      </c>
      <c r="Q302" s="135">
        <v>23370650.116216358</v>
      </c>
      <c r="R302" s="135">
        <f t="shared" si="40"/>
        <v>0</v>
      </c>
      <c r="S302" s="135">
        <f t="shared" si="40"/>
        <v>0</v>
      </c>
    </row>
    <row r="303" spans="2:19" x14ac:dyDescent="0.25">
      <c r="B303" s="18">
        <v>2031</v>
      </c>
      <c r="C303" s="18" t="s">
        <v>258</v>
      </c>
      <c r="D303" s="173">
        <f t="shared" si="39"/>
        <v>0</v>
      </c>
      <c r="E303" s="173">
        <f t="shared" si="39"/>
        <v>0</v>
      </c>
      <c r="F303" s="173">
        <f t="shared" si="39"/>
        <v>0</v>
      </c>
      <c r="G303" s="173">
        <f t="shared" si="39"/>
        <v>0</v>
      </c>
      <c r="H303" s="173">
        <f t="shared" si="39"/>
        <v>0</v>
      </c>
      <c r="I303" s="173">
        <f t="shared" si="39"/>
        <v>0</v>
      </c>
      <c r="K303" s="18">
        <v>2036</v>
      </c>
      <c r="L303" s="18" t="s">
        <v>371</v>
      </c>
      <c r="M303" s="18" t="s">
        <v>257</v>
      </c>
      <c r="N303" s="135">
        <v>0</v>
      </c>
      <c r="O303" s="135">
        <v>0</v>
      </c>
      <c r="P303" s="135">
        <v>0</v>
      </c>
      <c r="Q303" s="135">
        <v>38075134.285213657</v>
      </c>
      <c r="R303" s="135">
        <f t="shared" si="40"/>
        <v>0</v>
      </c>
      <c r="S303" s="135">
        <f t="shared" si="40"/>
        <v>0</v>
      </c>
    </row>
    <row r="304" spans="2:19" x14ac:dyDescent="0.25">
      <c r="B304" s="18">
        <v>2031</v>
      </c>
      <c r="C304" s="18" t="s">
        <v>117</v>
      </c>
      <c r="D304" s="173">
        <f t="shared" si="39"/>
        <v>0</v>
      </c>
      <c r="E304" s="173">
        <f t="shared" si="39"/>
        <v>1.9395615882151257E-3</v>
      </c>
      <c r="F304" s="173">
        <f t="shared" si="39"/>
        <v>5.7826330409391398E-4</v>
      </c>
      <c r="G304" s="173">
        <f t="shared" si="39"/>
        <v>0</v>
      </c>
      <c r="H304" s="173">
        <f t="shared" si="39"/>
        <v>0</v>
      </c>
      <c r="I304" s="173">
        <f t="shared" si="39"/>
        <v>5.7841836558001104E-3</v>
      </c>
      <c r="K304" s="18">
        <v>2036</v>
      </c>
      <c r="L304" s="18" t="s">
        <v>372</v>
      </c>
      <c r="M304" s="18" t="s">
        <v>365</v>
      </c>
      <c r="N304" s="135">
        <v>117263.9961105465</v>
      </c>
      <c r="O304" s="135">
        <v>16882884.715343714</v>
      </c>
      <c r="P304" s="135">
        <v>2817851.2777889548</v>
      </c>
      <c r="Q304" s="135">
        <v>60831767.818573974</v>
      </c>
      <c r="R304" s="135">
        <f t="shared" si="40"/>
        <v>0</v>
      </c>
      <c r="S304" s="135">
        <f t="shared" si="40"/>
        <v>0</v>
      </c>
    </row>
    <row r="305" spans="2:19" x14ac:dyDescent="0.25">
      <c r="B305" s="18">
        <v>2031</v>
      </c>
      <c r="C305" s="48" t="s">
        <v>83</v>
      </c>
      <c r="D305" s="173">
        <f t="shared" si="39"/>
        <v>1</v>
      </c>
      <c r="E305" s="173">
        <f t="shared" si="39"/>
        <v>1</v>
      </c>
      <c r="F305" s="173">
        <f t="shared" si="39"/>
        <v>1</v>
      </c>
      <c r="G305" s="173">
        <f t="shared" si="39"/>
        <v>1</v>
      </c>
      <c r="H305" s="173">
        <f t="shared" si="39"/>
        <v>1</v>
      </c>
      <c r="I305" s="173">
        <f t="shared" si="39"/>
        <v>1</v>
      </c>
      <c r="K305" s="18">
        <v>2036</v>
      </c>
      <c r="L305" s="18" t="s">
        <v>372</v>
      </c>
      <c r="M305" s="18" t="s">
        <v>257</v>
      </c>
      <c r="N305" s="135">
        <v>6510362.8760967366</v>
      </c>
      <c r="O305" s="135">
        <v>67037111.387111485</v>
      </c>
      <c r="P305" s="135">
        <v>11071092.225253694</v>
      </c>
      <c r="Q305" s="135">
        <v>23114516.73778908</v>
      </c>
      <c r="R305" s="135">
        <f t="shared" si="40"/>
        <v>0</v>
      </c>
      <c r="S305" s="135">
        <f t="shared" si="40"/>
        <v>0</v>
      </c>
    </row>
    <row r="306" spans="2:19" x14ac:dyDescent="0.25">
      <c r="B306" s="18">
        <v>2032</v>
      </c>
      <c r="C306" s="18" t="s">
        <v>205</v>
      </c>
      <c r="D306" s="173">
        <f t="shared" ref="D306:I315" si="41">D110/D$119</f>
        <v>0.75865696529562154</v>
      </c>
      <c r="E306" s="173">
        <f t="shared" si="41"/>
        <v>0.43369926880016263</v>
      </c>
      <c r="F306" s="173">
        <f t="shared" si="41"/>
        <v>0.55654420729723952</v>
      </c>
      <c r="G306" s="173">
        <f t="shared" si="41"/>
        <v>0.73799691928638067</v>
      </c>
      <c r="H306" s="173">
        <f t="shared" si="41"/>
        <v>0.81899436693423555</v>
      </c>
      <c r="I306" s="173">
        <f t="shared" si="41"/>
        <v>0.15911106993375626</v>
      </c>
      <c r="K306" s="18">
        <v>2036</v>
      </c>
      <c r="L306" s="18" t="s">
        <v>373</v>
      </c>
      <c r="M306" s="18" t="s">
        <v>365</v>
      </c>
      <c r="N306" s="135">
        <v>1643462.0233585439</v>
      </c>
      <c r="O306" s="135">
        <v>8388633.5886994805</v>
      </c>
      <c r="P306" s="135">
        <v>2155838.6715765982</v>
      </c>
      <c r="Q306" s="135">
        <v>18107889.345817283</v>
      </c>
      <c r="R306" s="135">
        <f t="shared" si="40"/>
        <v>0</v>
      </c>
      <c r="S306" s="135">
        <f t="shared" si="40"/>
        <v>0</v>
      </c>
    </row>
    <row r="307" spans="2:19" x14ac:dyDescent="0.25">
      <c r="B307" s="18">
        <v>2032</v>
      </c>
      <c r="C307" s="18" t="s">
        <v>68</v>
      </c>
      <c r="D307" s="173">
        <f t="shared" si="41"/>
        <v>0.2251459206876322</v>
      </c>
      <c r="E307" s="173">
        <f t="shared" si="41"/>
        <v>0.20445568243796863</v>
      </c>
      <c r="F307" s="173">
        <f t="shared" si="41"/>
        <v>0.17832923323227964</v>
      </c>
      <c r="G307" s="173">
        <f t="shared" si="41"/>
        <v>0.19861181347399942</v>
      </c>
      <c r="H307" s="173">
        <f t="shared" si="41"/>
        <v>0.1658816679978522</v>
      </c>
      <c r="I307" s="173">
        <f t="shared" si="41"/>
        <v>0.32386754924745181</v>
      </c>
      <c r="K307" s="18">
        <v>2036</v>
      </c>
      <c r="L307" s="18" t="s">
        <v>373</v>
      </c>
      <c r="M307" s="18" t="s">
        <v>257</v>
      </c>
      <c r="N307" s="135">
        <v>4531199.7204875834</v>
      </c>
      <c r="O307" s="135">
        <v>49913105.962170035</v>
      </c>
      <c r="P307" s="135">
        <v>2939962.5146340146</v>
      </c>
      <c r="Q307" s="135">
        <v>89229610.127436206</v>
      </c>
      <c r="R307" s="135">
        <f t="shared" si="40"/>
        <v>0</v>
      </c>
      <c r="S307" s="135">
        <f t="shared" si="40"/>
        <v>0</v>
      </c>
    </row>
    <row r="308" spans="2:19" x14ac:dyDescent="0.25">
      <c r="B308" s="18">
        <v>2032</v>
      </c>
      <c r="C308" s="18" t="s">
        <v>69</v>
      </c>
      <c r="D308" s="173">
        <f t="shared" si="41"/>
        <v>1.6197114016746197E-2</v>
      </c>
      <c r="E308" s="173">
        <f t="shared" si="41"/>
        <v>1.7598105774037521E-2</v>
      </c>
      <c r="F308" s="173">
        <f t="shared" si="41"/>
        <v>8.2082454484521186E-3</v>
      </c>
      <c r="G308" s="173">
        <f t="shared" si="41"/>
        <v>8.6917484941620004E-3</v>
      </c>
      <c r="H308" s="173">
        <f t="shared" si="41"/>
        <v>2.3238832627680457E-3</v>
      </c>
      <c r="I308" s="173">
        <f t="shared" si="41"/>
        <v>2.714760476034846E-2</v>
      </c>
      <c r="K308" s="18">
        <v>2036</v>
      </c>
      <c r="L308" s="18" t="s">
        <v>374</v>
      </c>
      <c r="M308" s="18" t="s">
        <v>365</v>
      </c>
      <c r="N308" s="135">
        <v>8337027.3192676865</v>
      </c>
      <c r="O308" s="135">
        <v>24507755.453129224</v>
      </c>
      <c r="P308" s="135">
        <v>-185.23056958039885</v>
      </c>
      <c r="Q308" s="135">
        <v>239682776.39121875</v>
      </c>
      <c r="R308" s="135">
        <f t="shared" si="40"/>
        <v>0</v>
      </c>
      <c r="S308" s="135">
        <f t="shared" si="40"/>
        <v>0</v>
      </c>
    </row>
    <row r="309" spans="2:19" x14ac:dyDescent="0.25">
      <c r="B309" s="18">
        <v>2032</v>
      </c>
      <c r="C309" s="18" t="s">
        <v>72</v>
      </c>
      <c r="D309" s="173">
        <f t="shared" si="41"/>
        <v>0</v>
      </c>
      <c r="E309" s="173">
        <f t="shared" si="41"/>
        <v>3.2666085574654849E-2</v>
      </c>
      <c r="F309" s="173">
        <f t="shared" si="41"/>
        <v>1.0007513089036212E-2</v>
      </c>
      <c r="G309" s="173">
        <f t="shared" si="41"/>
        <v>3.9063656961681396E-2</v>
      </c>
      <c r="H309" s="173">
        <f t="shared" si="41"/>
        <v>8.4008635759418339E-3</v>
      </c>
      <c r="I309" s="173">
        <f t="shared" si="41"/>
        <v>7.4117003555856029E-2</v>
      </c>
      <c r="K309" s="18">
        <v>2036</v>
      </c>
      <c r="L309" s="18" t="s">
        <v>374</v>
      </c>
      <c r="M309" s="18" t="s">
        <v>257</v>
      </c>
      <c r="N309" s="135">
        <v>0</v>
      </c>
      <c r="O309" s="135">
        <v>0</v>
      </c>
      <c r="P309" s="135">
        <v>0</v>
      </c>
      <c r="Q309" s="135">
        <v>14732044.262152614</v>
      </c>
      <c r="R309" s="135">
        <f t="shared" si="40"/>
        <v>0</v>
      </c>
      <c r="S309" s="135">
        <f t="shared" si="40"/>
        <v>0</v>
      </c>
    </row>
    <row r="310" spans="2:19" x14ac:dyDescent="0.25">
      <c r="B310" s="18">
        <v>2032</v>
      </c>
      <c r="C310" s="18" t="s">
        <v>213</v>
      </c>
      <c r="D310" s="173">
        <f t="shared" si="41"/>
        <v>0</v>
      </c>
      <c r="E310" s="173">
        <f t="shared" si="41"/>
        <v>0.19516429021372983</v>
      </c>
      <c r="F310" s="173">
        <f t="shared" si="41"/>
        <v>6.0952383815499715E-2</v>
      </c>
      <c r="G310" s="173">
        <f t="shared" si="41"/>
        <v>1.4226374895970523E-2</v>
      </c>
      <c r="H310" s="173">
        <f t="shared" si="41"/>
        <v>1.710948376829121E-3</v>
      </c>
      <c r="I310" s="173">
        <f t="shared" si="41"/>
        <v>0.23181095708043839</v>
      </c>
      <c r="K310" s="18">
        <v>2037</v>
      </c>
      <c r="L310" s="18" t="s">
        <v>364</v>
      </c>
      <c r="M310" s="18" t="s">
        <v>365</v>
      </c>
      <c r="N310" s="135">
        <v>0</v>
      </c>
      <c r="O310" s="135">
        <v>0</v>
      </c>
      <c r="P310" s="135">
        <v>0</v>
      </c>
      <c r="Q310" s="135">
        <v>1164591001.6327031</v>
      </c>
      <c r="R310" s="135">
        <f t="shared" ref="R310:S319" si="42">R290*1.03</f>
        <v>0</v>
      </c>
      <c r="S310" s="135">
        <f t="shared" si="42"/>
        <v>0</v>
      </c>
    </row>
    <row r="311" spans="2:19" x14ac:dyDescent="0.25">
      <c r="B311" s="18">
        <v>2032</v>
      </c>
      <c r="C311" s="18" t="s">
        <v>214</v>
      </c>
      <c r="D311" s="173">
        <f t="shared" si="41"/>
        <v>0</v>
      </c>
      <c r="E311" s="173">
        <f t="shared" si="41"/>
        <v>0.11000000014982504</v>
      </c>
      <c r="F311" s="173">
        <f t="shared" si="41"/>
        <v>0.18144053126764567</v>
      </c>
      <c r="G311" s="173">
        <f t="shared" si="41"/>
        <v>9.5510152344661545E-4</v>
      </c>
      <c r="H311" s="173">
        <f t="shared" si="41"/>
        <v>2.6311024635493688E-3</v>
      </c>
      <c r="I311" s="173">
        <f t="shared" si="41"/>
        <v>0.17593031680672724</v>
      </c>
      <c r="K311" s="18">
        <v>2037</v>
      </c>
      <c r="L311" s="18" t="s">
        <v>364</v>
      </c>
      <c r="M311" s="18" t="s">
        <v>257</v>
      </c>
      <c r="N311" s="135">
        <v>0</v>
      </c>
      <c r="O311" s="135">
        <v>0</v>
      </c>
      <c r="P311" s="135">
        <v>0</v>
      </c>
      <c r="Q311" s="135">
        <v>39897407.663344495</v>
      </c>
      <c r="R311" s="135">
        <f t="shared" si="42"/>
        <v>0</v>
      </c>
      <c r="S311" s="135">
        <f t="shared" si="42"/>
        <v>0</v>
      </c>
    </row>
    <row r="312" spans="2:19" x14ac:dyDescent="0.25">
      <c r="B312" s="18">
        <v>2032</v>
      </c>
      <c r="C312" s="18" t="s">
        <v>215</v>
      </c>
      <c r="D312" s="173">
        <f t="shared" si="41"/>
        <v>0</v>
      </c>
      <c r="E312" s="173">
        <f t="shared" si="41"/>
        <v>4.4770054614064235E-3</v>
      </c>
      <c r="F312" s="173">
        <f t="shared" si="41"/>
        <v>3.9340123570223767E-3</v>
      </c>
      <c r="G312" s="173">
        <f t="shared" si="41"/>
        <v>4.5438536435943528E-4</v>
      </c>
      <c r="H312" s="173">
        <f t="shared" si="41"/>
        <v>5.7167388823847993E-5</v>
      </c>
      <c r="I312" s="173">
        <f t="shared" si="41"/>
        <v>2.3166379948272886E-3</v>
      </c>
      <c r="K312" s="18">
        <v>2037</v>
      </c>
      <c r="L312" s="18" t="s">
        <v>366</v>
      </c>
      <c r="M312" s="18" t="s">
        <v>365</v>
      </c>
      <c r="N312" s="135">
        <v>115868868.23016316</v>
      </c>
      <c r="O312" s="135">
        <v>571640186.46095824</v>
      </c>
      <c r="P312" s="135">
        <v>7665137.5629128106</v>
      </c>
      <c r="Q312" s="135">
        <v>0</v>
      </c>
      <c r="R312" s="135">
        <f t="shared" si="42"/>
        <v>0</v>
      </c>
      <c r="S312" s="135">
        <f t="shared" si="42"/>
        <v>0</v>
      </c>
    </row>
    <row r="313" spans="2:19" x14ac:dyDescent="0.25">
      <c r="B313" s="18">
        <v>2032</v>
      </c>
      <c r="C313" s="18" t="s">
        <v>258</v>
      </c>
      <c r="D313" s="173">
        <f t="shared" si="41"/>
        <v>0</v>
      </c>
      <c r="E313" s="173">
        <f t="shared" si="41"/>
        <v>0</v>
      </c>
      <c r="F313" s="173">
        <f t="shared" si="41"/>
        <v>0</v>
      </c>
      <c r="G313" s="173">
        <f t="shared" si="41"/>
        <v>0</v>
      </c>
      <c r="H313" s="173">
        <f t="shared" si="41"/>
        <v>0</v>
      </c>
      <c r="I313" s="173">
        <f t="shared" si="41"/>
        <v>0</v>
      </c>
      <c r="K313" s="18">
        <v>2037</v>
      </c>
      <c r="L313" s="18" t="s">
        <v>366</v>
      </c>
      <c r="M313" s="18" t="s">
        <v>257</v>
      </c>
      <c r="N313" s="135">
        <v>8659662.4556855354</v>
      </c>
      <c r="O313" s="135">
        <v>450262657.55717099</v>
      </c>
      <c r="P313" s="135">
        <v>2632243.2801297917</v>
      </c>
      <c r="Q313" s="135">
        <v>0</v>
      </c>
      <c r="R313" s="135">
        <f t="shared" si="42"/>
        <v>0</v>
      </c>
      <c r="S313" s="135">
        <f t="shared" si="42"/>
        <v>0</v>
      </c>
    </row>
    <row r="314" spans="2:19" x14ac:dyDescent="0.25">
      <c r="B314" s="18">
        <v>2032</v>
      </c>
      <c r="C314" s="18" t="s">
        <v>117</v>
      </c>
      <c r="D314" s="173">
        <f t="shared" si="41"/>
        <v>0</v>
      </c>
      <c r="E314" s="173">
        <f t="shared" si="41"/>
        <v>1.9395615882151255E-3</v>
      </c>
      <c r="F314" s="173">
        <f t="shared" si="41"/>
        <v>5.8387349282459163E-4</v>
      </c>
      <c r="G314" s="173">
        <f t="shared" si="41"/>
        <v>0</v>
      </c>
      <c r="H314" s="173">
        <f t="shared" si="41"/>
        <v>0</v>
      </c>
      <c r="I314" s="173">
        <f t="shared" si="41"/>
        <v>5.6988606205944569E-3</v>
      </c>
      <c r="K314" s="18">
        <v>2037</v>
      </c>
      <c r="L314" s="18" t="s">
        <v>367</v>
      </c>
      <c r="M314" s="18" t="s">
        <v>365</v>
      </c>
      <c r="N314" s="135">
        <v>119462649.51570994</v>
      </c>
      <c r="O314" s="135">
        <v>158120645.35118678</v>
      </c>
      <c r="P314" s="135">
        <v>38983420.121983849</v>
      </c>
      <c r="Q314" s="135">
        <v>168917703.57286775</v>
      </c>
      <c r="R314" s="135">
        <f t="shared" si="42"/>
        <v>0</v>
      </c>
      <c r="S314" s="135">
        <f t="shared" si="42"/>
        <v>0</v>
      </c>
    </row>
    <row r="315" spans="2:19" x14ac:dyDescent="0.25">
      <c r="B315" s="18">
        <v>2032</v>
      </c>
      <c r="C315" s="18" t="s">
        <v>83</v>
      </c>
      <c r="D315" s="173">
        <f t="shared" si="41"/>
        <v>1</v>
      </c>
      <c r="E315" s="173">
        <f t="shared" si="41"/>
        <v>1</v>
      </c>
      <c r="F315" s="173">
        <f t="shared" si="41"/>
        <v>1</v>
      </c>
      <c r="G315" s="173">
        <f t="shared" si="41"/>
        <v>1</v>
      </c>
      <c r="H315" s="173">
        <f t="shared" si="41"/>
        <v>1</v>
      </c>
      <c r="I315" s="173">
        <f t="shared" si="41"/>
        <v>1</v>
      </c>
      <c r="K315" s="18">
        <v>2037</v>
      </c>
      <c r="L315" s="18" t="s">
        <v>367</v>
      </c>
      <c r="M315" s="18" t="s">
        <v>257</v>
      </c>
      <c r="N315" s="135">
        <v>10521820.102713741</v>
      </c>
      <c r="O315" s="135">
        <v>14966825.658478845</v>
      </c>
      <c r="P315" s="135">
        <v>3417558.0097781629</v>
      </c>
      <c r="Q315" s="135">
        <v>6605060.0146570029</v>
      </c>
      <c r="R315" s="135">
        <f t="shared" si="42"/>
        <v>0</v>
      </c>
      <c r="S315" s="135">
        <f t="shared" si="42"/>
        <v>0</v>
      </c>
    </row>
    <row r="316" spans="2:19" x14ac:dyDescent="0.25">
      <c r="B316" s="18">
        <v>2033</v>
      </c>
      <c r="C316" s="18" t="s">
        <v>205</v>
      </c>
      <c r="D316" s="173">
        <f t="shared" ref="D316:I325" si="43">D120/D$129</f>
        <v>0.75865696529562154</v>
      </c>
      <c r="E316" s="173">
        <f t="shared" si="43"/>
        <v>0.43369926880016263</v>
      </c>
      <c r="F316" s="173">
        <f t="shared" si="43"/>
        <v>0.55432095097273937</v>
      </c>
      <c r="G316" s="173">
        <f t="shared" si="43"/>
        <v>0.7380096193892719</v>
      </c>
      <c r="H316" s="173">
        <f t="shared" si="43"/>
        <v>0.81899665180374015</v>
      </c>
      <c r="I316" s="173">
        <f t="shared" si="43"/>
        <v>0.16997888723502086</v>
      </c>
      <c r="K316" s="18">
        <v>2037</v>
      </c>
      <c r="L316" s="18" t="s">
        <v>368</v>
      </c>
      <c r="M316" s="18" t="s">
        <v>365</v>
      </c>
      <c r="N316" s="135">
        <v>-4142464.4369094232</v>
      </c>
      <c r="O316" s="135">
        <v>14092074.719464291</v>
      </c>
      <c r="P316" s="135">
        <v>181645944.68519989</v>
      </c>
      <c r="Q316" s="135">
        <v>0</v>
      </c>
      <c r="R316" s="135">
        <f t="shared" si="42"/>
        <v>0</v>
      </c>
      <c r="S316" s="135">
        <f t="shared" si="42"/>
        <v>0</v>
      </c>
    </row>
    <row r="317" spans="2:19" x14ac:dyDescent="0.25">
      <c r="B317" s="18">
        <v>2033</v>
      </c>
      <c r="C317" s="18" t="s">
        <v>68</v>
      </c>
      <c r="D317" s="173">
        <f t="shared" si="43"/>
        <v>0.2251459206876322</v>
      </c>
      <c r="E317" s="173">
        <f t="shared" si="43"/>
        <v>0.20445568243796863</v>
      </c>
      <c r="F317" s="173">
        <f t="shared" si="43"/>
        <v>0.17814743210626466</v>
      </c>
      <c r="G317" s="173">
        <f t="shared" si="43"/>
        <v>0.19858416643101914</v>
      </c>
      <c r="H317" s="173">
        <f t="shared" si="43"/>
        <v>0.1658785836433346</v>
      </c>
      <c r="I317" s="173">
        <f t="shared" si="43"/>
        <v>0.31992834837060286</v>
      </c>
      <c r="K317" s="18">
        <v>2037</v>
      </c>
      <c r="L317" s="18" t="s">
        <v>368</v>
      </c>
      <c r="M317" s="18" t="s">
        <v>257</v>
      </c>
      <c r="N317" s="135">
        <v>0</v>
      </c>
      <c r="O317" s="135">
        <v>17637755.366204333</v>
      </c>
      <c r="P317" s="135">
        <v>13606610.743172294</v>
      </c>
      <c r="Q317" s="135">
        <v>0</v>
      </c>
      <c r="R317" s="135">
        <f t="shared" si="42"/>
        <v>0</v>
      </c>
      <c r="S317" s="135">
        <f t="shared" si="42"/>
        <v>0</v>
      </c>
    </row>
    <row r="318" spans="2:19" x14ac:dyDescent="0.25">
      <c r="B318" s="18">
        <v>2033</v>
      </c>
      <c r="C318" s="18" t="s">
        <v>69</v>
      </c>
      <c r="D318" s="173">
        <f t="shared" si="43"/>
        <v>1.61971140167462E-2</v>
      </c>
      <c r="E318" s="173">
        <f t="shared" si="43"/>
        <v>1.7598105774037521E-2</v>
      </c>
      <c r="F318" s="173">
        <f t="shared" si="43"/>
        <v>8.1710831326071171E-3</v>
      </c>
      <c r="G318" s="173">
        <f t="shared" si="43"/>
        <v>8.6936488773405544E-3</v>
      </c>
      <c r="H318" s="173">
        <f t="shared" si="43"/>
        <v>2.3238805693255502E-3</v>
      </c>
      <c r="I318" s="173">
        <f t="shared" si="43"/>
        <v>2.6819410486406684E-2</v>
      </c>
      <c r="K318" s="18">
        <v>2037</v>
      </c>
      <c r="L318" s="18" t="s">
        <v>369</v>
      </c>
      <c r="M318" s="18" t="s">
        <v>365</v>
      </c>
      <c r="N318" s="135">
        <v>0</v>
      </c>
      <c r="O318" s="135">
        <v>525869.48138642148</v>
      </c>
      <c r="P318" s="135">
        <v>0</v>
      </c>
      <c r="Q318" s="135">
        <v>130319999.60658595</v>
      </c>
      <c r="R318" s="135">
        <f t="shared" si="42"/>
        <v>0</v>
      </c>
      <c r="S318" s="135">
        <f t="shared" si="42"/>
        <v>0</v>
      </c>
    </row>
    <row r="319" spans="2:19" x14ac:dyDescent="0.25">
      <c r="B319" s="18">
        <v>2033</v>
      </c>
      <c r="C319" s="18" t="s">
        <v>72</v>
      </c>
      <c r="D319" s="173">
        <f t="shared" si="43"/>
        <v>0</v>
      </c>
      <c r="E319" s="173">
        <f t="shared" si="43"/>
        <v>3.2666085574654856E-2</v>
      </c>
      <c r="F319" s="173">
        <f t="shared" si="43"/>
        <v>1.0102642727307381E-2</v>
      </c>
      <c r="G319" s="173">
        <f t="shared" si="43"/>
        <v>3.9072696140799675E-2</v>
      </c>
      <c r="H319" s="173">
        <f t="shared" si="43"/>
        <v>8.4008538391175617E-3</v>
      </c>
      <c r="I319" s="173">
        <f t="shared" si="43"/>
        <v>7.3213301092306518E-2</v>
      </c>
      <c r="K319" s="18">
        <v>2037</v>
      </c>
      <c r="L319" s="18" t="s">
        <v>369</v>
      </c>
      <c r="M319" s="18" t="s">
        <v>257</v>
      </c>
      <c r="N319" s="135">
        <v>11878168.138331499</v>
      </c>
      <c r="O319" s="135">
        <v>112855940.04409139</v>
      </c>
      <c r="P319" s="135">
        <v>6960671.3943087533</v>
      </c>
      <c r="Q319" s="135">
        <v>327542310.66003293</v>
      </c>
      <c r="R319" s="135">
        <f t="shared" si="42"/>
        <v>0</v>
      </c>
      <c r="S319" s="135">
        <f t="shared" si="42"/>
        <v>0</v>
      </c>
    </row>
    <row r="320" spans="2:19" x14ac:dyDescent="0.25">
      <c r="B320" s="18">
        <v>2033</v>
      </c>
      <c r="C320" s="18" t="s">
        <v>213</v>
      </c>
      <c r="D320" s="173">
        <f t="shared" si="43"/>
        <v>0</v>
      </c>
      <c r="E320" s="173">
        <f t="shared" si="43"/>
        <v>0.19516429021372986</v>
      </c>
      <c r="F320" s="173">
        <f t="shared" si="43"/>
        <v>6.1531786327646956E-2</v>
      </c>
      <c r="G320" s="173">
        <f t="shared" si="43"/>
        <v>1.4230334157471327E-2</v>
      </c>
      <c r="H320" s="173">
        <f t="shared" si="43"/>
        <v>1.7113772091554998E-3</v>
      </c>
      <c r="I320" s="173">
        <f t="shared" si="43"/>
        <v>0.22935980864628563</v>
      </c>
      <c r="K320" s="18">
        <v>2037</v>
      </c>
      <c r="L320" s="18" t="s">
        <v>370</v>
      </c>
      <c r="M320" s="18" t="s">
        <v>365</v>
      </c>
      <c r="N320" s="135">
        <v>25720139.561957907</v>
      </c>
      <c r="O320" s="135">
        <v>88897960.354783624</v>
      </c>
      <c r="P320" s="135">
        <v>1274187.1191940745</v>
      </c>
      <c r="Q320" s="135">
        <v>64777534.12343464</v>
      </c>
      <c r="R320" s="135">
        <f t="shared" ref="R320:S329" si="44">R300*1.03</f>
        <v>0</v>
      </c>
      <c r="S320" s="135">
        <f t="shared" si="44"/>
        <v>0</v>
      </c>
    </row>
    <row r="321" spans="2:19" x14ac:dyDescent="0.25">
      <c r="B321" s="18">
        <v>2033</v>
      </c>
      <c r="C321" s="18" t="s">
        <v>214</v>
      </c>
      <c r="D321" s="173">
        <f t="shared" si="43"/>
        <v>0</v>
      </c>
      <c r="E321" s="173">
        <f t="shared" si="43"/>
        <v>0.11000000014982503</v>
      </c>
      <c r="F321" s="173">
        <f t="shared" si="43"/>
        <v>0.18316527266479957</v>
      </c>
      <c r="G321" s="173">
        <f t="shared" si="43"/>
        <v>9.5502067205873419E-4</v>
      </c>
      <c r="H321" s="173">
        <f t="shared" si="43"/>
        <v>2.6314678763452283E-3</v>
      </c>
      <c r="I321" s="173">
        <f t="shared" si="43"/>
        <v>0.17279966390279311</v>
      </c>
      <c r="K321" s="18">
        <v>2037</v>
      </c>
      <c r="L321" s="18" t="s">
        <v>370</v>
      </c>
      <c r="M321" s="18" t="s">
        <v>257</v>
      </c>
      <c r="N321" s="135">
        <v>14727420.264277909</v>
      </c>
      <c r="O321" s="135">
        <v>36744466.126249708</v>
      </c>
      <c r="P321" s="135">
        <v>862253.20908524434</v>
      </c>
      <c r="Q321" s="135">
        <v>34276740.800701149</v>
      </c>
      <c r="R321" s="135">
        <f t="shared" si="44"/>
        <v>0</v>
      </c>
      <c r="S321" s="135">
        <f t="shared" si="44"/>
        <v>0</v>
      </c>
    </row>
    <row r="322" spans="2:19" x14ac:dyDescent="0.25">
      <c r="B322" s="18">
        <v>2033</v>
      </c>
      <c r="C322" s="18" t="s">
        <v>215</v>
      </c>
      <c r="D322" s="173">
        <f t="shared" si="43"/>
        <v>0</v>
      </c>
      <c r="E322" s="173">
        <f t="shared" si="43"/>
        <v>4.4770054614064227E-3</v>
      </c>
      <c r="F322" s="173">
        <f t="shared" si="43"/>
        <v>3.9714083783064123E-3</v>
      </c>
      <c r="G322" s="173">
        <f t="shared" si="43"/>
        <v>4.5451433203883484E-4</v>
      </c>
      <c r="H322" s="173">
        <f t="shared" si="43"/>
        <v>5.7185058981355345E-5</v>
      </c>
      <c r="I322" s="173">
        <f t="shared" si="43"/>
        <v>2.2706069265785124E-3</v>
      </c>
      <c r="K322" s="18">
        <v>2037</v>
      </c>
      <c r="L322" s="18" t="s">
        <v>371</v>
      </c>
      <c r="M322" s="18" t="s">
        <v>365</v>
      </c>
      <c r="N322" s="135">
        <v>-893092.18541560369</v>
      </c>
      <c r="O322" s="135">
        <v>0</v>
      </c>
      <c r="P322" s="135">
        <v>0</v>
      </c>
      <c r="Q322" s="135">
        <v>24071769.61970285</v>
      </c>
      <c r="R322" s="135">
        <f t="shared" si="44"/>
        <v>0</v>
      </c>
      <c r="S322" s="135">
        <f t="shared" si="44"/>
        <v>0</v>
      </c>
    </row>
    <row r="323" spans="2:19" x14ac:dyDescent="0.25">
      <c r="B323" s="18">
        <v>2033</v>
      </c>
      <c r="C323" s="18" t="s">
        <v>258</v>
      </c>
      <c r="D323" s="173">
        <f t="shared" si="43"/>
        <v>0</v>
      </c>
      <c r="E323" s="173">
        <f t="shared" si="43"/>
        <v>0</v>
      </c>
      <c r="F323" s="173">
        <f t="shared" si="43"/>
        <v>0</v>
      </c>
      <c r="G323" s="173">
        <f t="shared" si="43"/>
        <v>0</v>
      </c>
      <c r="H323" s="173">
        <f t="shared" si="43"/>
        <v>0</v>
      </c>
      <c r="I323" s="173">
        <f t="shared" si="43"/>
        <v>0</v>
      </c>
      <c r="K323" s="18">
        <v>2037</v>
      </c>
      <c r="L323" s="18" t="s">
        <v>371</v>
      </c>
      <c r="M323" s="18" t="s">
        <v>257</v>
      </c>
      <c r="N323" s="135">
        <v>0</v>
      </c>
      <c r="O323" s="135">
        <v>0</v>
      </c>
      <c r="P323" s="135">
        <v>0</v>
      </c>
      <c r="Q323" s="135">
        <v>39217388.313770071</v>
      </c>
      <c r="R323" s="135">
        <f t="shared" si="44"/>
        <v>0</v>
      </c>
      <c r="S323" s="135">
        <f t="shared" si="44"/>
        <v>0</v>
      </c>
    </row>
    <row r="324" spans="2:19" x14ac:dyDescent="0.25">
      <c r="B324" s="18">
        <v>2033</v>
      </c>
      <c r="C324" s="18" t="s">
        <v>117</v>
      </c>
      <c r="D324" s="173">
        <f t="shared" si="43"/>
        <v>0</v>
      </c>
      <c r="E324" s="173">
        <f t="shared" si="43"/>
        <v>1.9395615882151255E-3</v>
      </c>
      <c r="F324" s="173">
        <f t="shared" si="43"/>
        <v>5.8942369032864272E-4</v>
      </c>
      <c r="G324" s="173">
        <f t="shared" si="43"/>
        <v>0</v>
      </c>
      <c r="H324" s="173">
        <f t="shared" si="43"/>
        <v>0</v>
      </c>
      <c r="I324" s="173">
        <f t="shared" si="43"/>
        <v>5.6299733400059547E-3</v>
      </c>
      <c r="K324" s="18">
        <v>2037</v>
      </c>
      <c r="L324" s="18" t="s">
        <v>372</v>
      </c>
      <c r="M324" s="18" t="s">
        <v>365</v>
      </c>
      <c r="N324" s="135">
        <v>120781.9159938629</v>
      </c>
      <c r="O324" s="135">
        <v>17389371.256804027</v>
      </c>
      <c r="P324" s="135">
        <v>2902386.8161226236</v>
      </c>
      <c r="Q324" s="135">
        <v>62656720.853131197</v>
      </c>
      <c r="R324" s="135">
        <f t="shared" si="44"/>
        <v>0</v>
      </c>
      <c r="S324" s="135">
        <f t="shared" si="44"/>
        <v>0</v>
      </c>
    </row>
    <row r="325" spans="2:19" x14ac:dyDescent="0.25">
      <c r="B325" s="18">
        <v>2033</v>
      </c>
      <c r="C325" s="18" t="s">
        <v>83</v>
      </c>
      <c r="D325" s="173">
        <f t="shared" si="43"/>
        <v>1</v>
      </c>
      <c r="E325" s="173">
        <f t="shared" si="43"/>
        <v>1</v>
      </c>
      <c r="F325" s="173">
        <f t="shared" si="43"/>
        <v>1</v>
      </c>
      <c r="G325" s="173">
        <f t="shared" si="43"/>
        <v>1</v>
      </c>
      <c r="H325" s="173">
        <f t="shared" si="43"/>
        <v>1</v>
      </c>
      <c r="I325" s="173">
        <f t="shared" si="43"/>
        <v>1</v>
      </c>
      <c r="K325" s="18">
        <v>2037</v>
      </c>
      <c r="L325" s="18" t="s">
        <v>372</v>
      </c>
      <c r="M325" s="18" t="s">
        <v>257</v>
      </c>
      <c r="N325" s="135">
        <v>6705673.7623796389</v>
      </c>
      <c r="O325" s="135">
        <v>69048224.728724837</v>
      </c>
      <c r="P325" s="135">
        <v>11403224.992011305</v>
      </c>
      <c r="Q325" s="135">
        <v>23807952.239922751</v>
      </c>
      <c r="R325" s="135">
        <f t="shared" si="44"/>
        <v>0</v>
      </c>
      <c r="S325" s="135">
        <f t="shared" si="44"/>
        <v>0</v>
      </c>
    </row>
    <row r="326" spans="2:19" x14ac:dyDescent="0.25">
      <c r="B326" s="18">
        <v>2034</v>
      </c>
      <c r="C326" s="18" t="s">
        <v>205</v>
      </c>
      <c r="D326" s="173">
        <f t="shared" ref="D326:I335" si="45">D130/D$139</f>
        <v>0.75865696529562165</v>
      </c>
      <c r="E326" s="173">
        <f t="shared" si="45"/>
        <v>0.43369926880016257</v>
      </c>
      <c r="F326" s="173">
        <f t="shared" si="45"/>
        <v>0.55212161830929918</v>
      </c>
      <c r="G326" s="173">
        <f t="shared" si="45"/>
        <v>0.73802195470740184</v>
      </c>
      <c r="H326" s="173">
        <f t="shared" si="45"/>
        <v>0.81899887147542594</v>
      </c>
      <c r="I326" s="173">
        <f t="shared" si="45"/>
        <v>0.18082091550067556</v>
      </c>
      <c r="K326" s="18">
        <v>2037</v>
      </c>
      <c r="L326" s="18" t="s">
        <v>373</v>
      </c>
      <c r="M326" s="18" t="s">
        <v>365</v>
      </c>
      <c r="N326" s="135">
        <v>1692765.8840593002</v>
      </c>
      <c r="O326" s="135">
        <v>8640292.5963604655</v>
      </c>
      <c r="P326" s="135">
        <v>2220513.8317238963</v>
      </c>
      <c r="Q326" s="135">
        <v>18651126.026191801</v>
      </c>
      <c r="R326" s="135">
        <f t="shared" si="44"/>
        <v>0</v>
      </c>
      <c r="S326" s="135">
        <f t="shared" si="44"/>
        <v>0</v>
      </c>
    </row>
    <row r="327" spans="2:19" x14ac:dyDescent="0.25">
      <c r="B327" s="18">
        <v>2034</v>
      </c>
      <c r="C327" s="18" t="s">
        <v>68</v>
      </c>
      <c r="D327" s="173">
        <f t="shared" si="45"/>
        <v>0.22514592068763223</v>
      </c>
      <c r="E327" s="173">
        <f t="shared" si="45"/>
        <v>0.20445568243796861</v>
      </c>
      <c r="F327" s="173">
        <f t="shared" si="45"/>
        <v>0.17796758271421467</v>
      </c>
      <c r="G327" s="173">
        <f t="shared" si="45"/>
        <v>0.19855729765020722</v>
      </c>
      <c r="H327" s="173">
        <f t="shared" si="45"/>
        <v>0.16587558729961474</v>
      </c>
      <c r="I327" s="173">
        <f t="shared" si="45"/>
        <v>0.3160101186428203</v>
      </c>
      <c r="K327" s="18">
        <v>2037</v>
      </c>
      <c r="L327" s="18" t="s">
        <v>373</v>
      </c>
      <c r="M327" s="18" t="s">
        <v>257</v>
      </c>
      <c r="N327" s="135">
        <v>4667135.7121022111</v>
      </c>
      <c r="O327" s="135">
        <v>51410499.14103514</v>
      </c>
      <c r="P327" s="135">
        <v>3028161.3900730349</v>
      </c>
      <c r="Q327" s="135">
        <v>91906498.431259289</v>
      </c>
      <c r="R327" s="135">
        <f t="shared" si="44"/>
        <v>0</v>
      </c>
      <c r="S327" s="135">
        <f t="shared" si="44"/>
        <v>0</v>
      </c>
    </row>
    <row r="328" spans="2:19" x14ac:dyDescent="0.25">
      <c r="B328" s="18">
        <v>2034</v>
      </c>
      <c r="C328" s="18" t="s">
        <v>69</v>
      </c>
      <c r="D328" s="173">
        <f t="shared" si="45"/>
        <v>1.61971140167462E-2</v>
      </c>
      <c r="E328" s="173">
        <f t="shared" si="45"/>
        <v>1.7598105774037521E-2</v>
      </c>
      <c r="F328" s="173">
        <f t="shared" si="45"/>
        <v>8.1343199310202289E-3</v>
      </c>
      <c r="G328" s="173">
        <f t="shared" si="45"/>
        <v>8.6954966802091239E-3</v>
      </c>
      <c r="H328" s="173">
        <f t="shared" si="45"/>
        <v>2.3238779527393377E-3</v>
      </c>
      <c r="I328" s="173">
        <f t="shared" si="45"/>
        <v>2.6493072310559355E-2</v>
      </c>
      <c r="K328" s="18">
        <v>2037</v>
      </c>
      <c r="L328" s="18" t="s">
        <v>374</v>
      </c>
      <c r="M328" s="18" t="s">
        <v>365</v>
      </c>
      <c r="N328" s="135">
        <v>8587138.1388457175</v>
      </c>
      <c r="O328" s="135">
        <v>25242988.116723102</v>
      </c>
      <c r="P328" s="135">
        <v>-190.78748666781081</v>
      </c>
      <c r="Q328" s="135">
        <v>246873259.68295532</v>
      </c>
      <c r="R328" s="135">
        <f t="shared" si="44"/>
        <v>0</v>
      </c>
      <c r="S328" s="135">
        <f t="shared" si="44"/>
        <v>0</v>
      </c>
    </row>
    <row r="329" spans="2:19" x14ac:dyDescent="0.25">
      <c r="B329" s="18">
        <v>2034</v>
      </c>
      <c r="C329" s="18" t="s">
        <v>72</v>
      </c>
      <c r="D329" s="173">
        <f t="shared" si="45"/>
        <v>0</v>
      </c>
      <c r="E329" s="173">
        <f t="shared" si="45"/>
        <v>3.2666085574654849E-2</v>
      </c>
      <c r="F329" s="173">
        <f t="shared" si="45"/>
        <v>1.0196748917730694E-2</v>
      </c>
      <c r="G329" s="173">
        <f t="shared" si="45"/>
        <v>3.9081485257487537E-2</v>
      </c>
      <c r="H329" s="173">
        <f t="shared" si="45"/>
        <v>8.4008443801296025E-3</v>
      </c>
      <c r="I329" s="173">
        <f t="shared" si="45"/>
        <v>7.2314219255975878E-2</v>
      </c>
      <c r="K329" s="18">
        <v>2037</v>
      </c>
      <c r="L329" s="18" t="s">
        <v>374</v>
      </c>
      <c r="M329" s="18" t="s">
        <v>257</v>
      </c>
      <c r="N329" s="135">
        <v>0</v>
      </c>
      <c r="O329" s="135">
        <v>0</v>
      </c>
      <c r="P329" s="135">
        <v>0</v>
      </c>
      <c r="Q329" s="135">
        <v>15174005.590017192</v>
      </c>
      <c r="R329" s="135">
        <f t="shared" si="44"/>
        <v>0</v>
      </c>
      <c r="S329" s="135">
        <f t="shared" si="44"/>
        <v>0</v>
      </c>
    </row>
    <row r="330" spans="2:19" x14ac:dyDescent="0.25">
      <c r="B330" s="18">
        <v>2034</v>
      </c>
      <c r="C330" s="18" t="s">
        <v>213</v>
      </c>
      <c r="D330" s="173">
        <f t="shared" si="45"/>
        <v>0</v>
      </c>
      <c r="E330" s="173">
        <f t="shared" si="45"/>
        <v>0.19516429021372983</v>
      </c>
      <c r="F330" s="173">
        <f t="shared" si="45"/>
        <v>6.2104955364455934E-2</v>
      </c>
      <c r="G330" s="173">
        <f t="shared" si="45"/>
        <v>1.4234183934387972E-2</v>
      </c>
      <c r="H330" s="173">
        <f t="shared" si="45"/>
        <v>1.7117938049264008E-3</v>
      </c>
      <c r="I330" s="173">
        <f t="shared" si="45"/>
        <v>0.22693834583141498</v>
      </c>
      <c r="K330" s="18">
        <v>2038</v>
      </c>
      <c r="L330" s="18" t="s">
        <v>364</v>
      </c>
      <c r="M330" s="18" t="s">
        <v>365</v>
      </c>
      <c r="N330" s="135">
        <v>0</v>
      </c>
      <c r="O330" s="135">
        <v>0</v>
      </c>
      <c r="P330" s="135">
        <v>0</v>
      </c>
      <c r="Q330" s="135">
        <v>1199528731.6816843</v>
      </c>
      <c r="R330" s="135">
        <f t="shared" ref="R330:S339" si="46">R310*1.03</f>
        <v>0</v>
      </c>
      <c r="S330" s="135">
        <f t="shared" si="46"/>
        <v>0</v>
      </c>
    </row>
    <row r="331" spans="2:19" x14ac:dyDescent="0.25">
      <c r="B331" s="18">
        <v>2034</v>
      </c>
      <c r="C331" s="18" t="s">
        <v>214</v>
      </c>
      <c r="D331" s="173">
        <f t="shared" si="45"/>
        <v>0</v>
      </c>
      <c r="E331" s="173">
        <f t="shared" si="45"/>
        <v>0.11000000014982503</v>
      </c>
      <c r="F331" s="173">
        <f t="shared" si="45"/>
        <v>0.18487145851078024</v>
      </c>
      <c r="G331" s="173">
        <f t="shared" si="45"/>
        <v>9.5494203676026472E-4</v>
      </c>
      <c r="H331" s="173">
        <f t="shared" si="45"/>
        <v>2.6318228622360389E-3</v>
      </c>
      <c r="I331" s="173">
        <f t="shared" si="45"/>
        <v>0.16963788924003037</v>
      </c>
      <c r="K331" s="18">
        <v>2038</v>
      </c>
      <c r="L331" s="18" t="s">
        <v>364</v>
      </c>
      <c r="M331" s="18" t="s">
        <v>257</v>
      </c>
      <c r="N331" s="135">
        <v>0</v>
      </c>
      <c r="O331" s="135">
        <v>0</v>
      </c>
      <c r="P331" s="135">
        <v>0</v>
      </c>
      <c r="Q331" s="135">
        <v>41094329.893244833</v>
      </c>
      <c r="R331" s="135">
        <f t="shared" si="46"/>
        <v>0</v>
      </c>
      <c r="S331" s="135">
        <f t="shared" si="46"/>
        <v>0</v>
      </c>
    </row>
    <row r="332" spans="2:19" x14ac:dyDescent="0.25">
      <c r="B332" s="18">
        <v>2034</v>
      </c>
      <c r="C332" s="18" t="s">
        <v>215</v>
      </c>
      <c r="D332" s="173">
        <f t="shared" si="45"/>
        <v>0</v>
      </c>
      <c r="E332" s="173">
        <f t="shared" si="45"/>
        <v>4.4770054614064218E-3</v>
      </c>
      <c r="F332" s="173">
        <f t="shared" si="45"/>
        <v>4.0084020762115591E-3</v>
      </c>
      <c r="G332" s="173">
        <f t="shared" si="45"/>
        <v>4.546397335459531E-4</v>
      </c>
      <c r="H332" s="173">
        <f t="shared" si="45"/>
        <v>5.7202224928127324E-5</v>
      </c>
      <c r="I332" s="173">
        <f t="shared" si="45"/>
        <v>2.2239557160843855E-3</v>
      </c>
      <c r="K332" s="18">
        <v>2038</v>
      </c>
      <c r="L332" s="18" t="s">
        <v>366</v>
      </c>
      <c r="M332" s="18" t="s">
        <v>365</v>
      </c>
      <c r="N332" s="135">
        <v>119344934.27706805</v>
      </c>
      <c r="O332" s="135">
        <v>588789392.05478704</v>
      </c>
      <c r="P332" s="135">
        <v>7895091.6898001954</v>
      </c>
      <c r="Q332" s="135">
        <v>0</v>
      </c>
      <c r="R332" s="135">
        <f t="shared" si="46"/>
        <v>0</v>
      </c>
      <c r="S332" s="135">
        <f t="shared" si="46"/>
        <v>0</v>
      </c>
    </row>
    <row r="333" spans="2:19" x14ac:dyDescent="0.25">
      <c r="B333" s="18">
        <v>2034</v>
      </c>
      <c r="C333" s="18" t="s">
        <v>258</v>
      </c>
      <c r="D333" s="173">
        <f t="shared" si="45"/>
        <v>0</v>
      </c>
      <c r="E333" s="173">
        <f t="shared" si="45"/>
        <v>0</v>
      </c>
      <c r="F333" s="173">
        <f t="shared" si="45"/>
        <v>0</v>
      </c>
      <c r="G333" s="173">
        <f t="shared" si="45"/>
        <v>0</v>
      </c>
      <c r="H333" s="173">
        <f t="shared" si="45"/>
        <v>0</v>
      </c>
      <c r="I333" s="173">
        <f t="shared" si="45"/>
        <v>0</v>
      </c>
      <c r="K333" s="18">
        <v>2038</v>
      </c>
      <c r="L333" s="18" t="s">
        <v>366</v>
      </c>
      <c r="M333" s="18" t="s">
        <v>257</v>
      </c>
      <c r="N333" s="135">
        <v>8919452.3293561023</v>
      </c>
      <c r="O333" s="135">
        <v>463770537.28388613</v>
      </c>
      <c r="P333" s="135">
        <v>2711210.5785336853</v>
      </c>
      <c r="Q333" s="135">
        <v>0</v>
      </c>
      <c r="R333" s="135">
        <f t="shared" si="46"/>
        <v>0</v>
      </c>
      <c r="S333" s="135">
        <f t="shared" si="46"/>
        <v>0</v>
      </c>
    </row>
    <row r="334" spans="2:19" x14ac:dyDescent="0.25">
      <c r="B334" s="18">
        <v>2034</v>
      </c>
      <c r="C334" s="18" t="s">
        <v>117</v>
      </c>
      <c r="D334" s="173">
        <f t="shared" si="45"/>
        <v>0</v>
      </c>
      <c r="E334" s="173">
        <f t="shared" si="45"/>
        <v>1.9395615882151253E-3</v>
      </c>
      <c r="F334" s="173">
        <f t="shared" si="45"/>
        <v>5.9491417628754412E-4</v>
      </c>
      <c r="G334" s="173">
        <f t="shared" si="45"/>
        <v>0</v>
      </c>
      <c r="H334" s="173">
        <f t="shared" si="45"/>
        <v>0</v>
      </c>
      <c r="I334" s="173">
        <f t="shared" si="45"/>
        <v>5.5614835024391848E-3</v>
      </c>
      <c r="K334" s="18">
        <v>2038</v>
      </c>
      <c r="L334" s="18" t="s">
        <v>367</v>
      </c>
      <c r="M334" s="18" t="s">
        <v>365</v>
      </c>
      <c r="N334" s="135">
        <v>123046529.00118124</v>
      </c>
      <c r="O334" s="135">
        <v>162864264.7117224</v>
      </c>
      <c r="P334" s="135">
        <v>40152922.725643367</v>
      </c>
      <c r="Q334" s="135">
        <v>173985234.6800538</v>
      </c>
      <c r="R334" s="135">
        <f t="shared" si="46"/>
        <v>0</v>
      </c>
      <c r="S334" s="135">
        <f t="shared" si="46"/>
        <v>0</v>
      </c>
    </row>
    <row r="335" spans="2:19" x14ac:dyDescent="0.25">
      <c r="B335" s="18">
        <v>2034</v>
      </c>
      <c r="C335" s="18" t="s">
        <v>83</v>
      </c>
      <c r="D335" s="173">
        <f t="shared" si="45"/>
        <v>1</v>
      </c>
      <c r="E335" s="173">
        <f t="shared" si="45"/>
        <v>1</v>
      </c>
      <c r="F335" s="173">
        <f t="shared" si="45"/>
        <v>1</v>
      </c>
      <c r="G335" s="173">
        <f t="shared" si="45"/>
        <v>1</v>
      </c>
      <c r="H335" s="173">
        <f t="shared" si="45"/>
        <v>1</v>
      </c>
      <c r="I335" s="173">
        <f t="shared" si="45"/>
        <v>1</v>
      </c>
      <c r="K335" s="18">
        <v>2038</v>
      </c>
      <c r="L335" s="18" t="s">
        <v>367</v>
      </c>
      <c r="M335" s="18" t="s">
        <v>257</v>
      </c>
      <c r="N335" s="135">
        <v>10837474.705795154</v>
      </c>
      <c r="O335" s="135">
        <v>15415830.42823321</v>
      </c>
      <c r="P335" s="135">
        <v>3520084.7500715079</v>
      </c>
      <c r="Q335" s="135">
        <v>6803211.8150967127</v>
      </c>
      <c r="R335" s="135">
        <f t="shared" si="46"/>
        <v>0</v>
      </c>
      <c r="S335" s="135">
        <f t="shared" si="46"/>
        <v>0</v>
      </c>
    </row>
    <row r="336" spans="2:19" x14ac:dyDescent="0.25">
      <c r="B336" s="18">
        <v>2035</v>
      </c>
      <c r="C336" s="18" t="s">
        <v>205</v>
      </c>
      <c r="D336" s="173">
        <f t="shared" ref="D336:I345" si="47">D140/D$149</f>
        <v>0.75865696529562154</v>
      </c>
      <c r="E336" s="173">
        <f t="shared" si="47"/>
        <v>0.43369926880016269</v>
      </c>
      <c r="F336" s="173">
        <f t="shared" si="47"/>
        <v>0.54994676973167722</v>
      </c>
      <c r="G336" s="173">
        <f t="shared" si="47"/>
        <v>0.73803393557008712</v>
      </c>
      <c r="H336" s="173">
        <f t="shared" si="47"/>
        <v>0.81900102777180839</v>
      </c>
      <c r="I336" s="173">
        <f t="shared" si="47"/>
        <v>0.1957067856402217</v>
      </c>
      <c r="K336" s="18">
        <v>2038</v>
      </c>
      <c r="L336" s="18" t="s">
        <v>368</v>
      </c>
      <c r="M336" s="18" t="s">
        <v>365</v>
      </c>
      <c r="N336" s="135">
        <v>-4266738.3700167062</v>
      </c>
      <c r="O336" s="135">
        <v>14514836.961048219</v>
      </c>
      <c r="P336" s="135">
        <v>187095323.02575588</v>
      </c>
      <c r="Q336" s="135">
        <v>0</v>
      </c>
      <c r="R336" s="135">
        <f t="shared" si="46"/>
        <v>0</v>
      </c>
      <c r="S336" s="135">
        <f t="shared" si="46"/>
        <v>0</v>
      </c>
    </row>
    <row r="337" spans="2:19" x14ac:dyDescent="0.25">
      <c r="B337" s="18">
        <v>2035</v>
      </c>
      <c r="C337" s="18" t="s">
        <v>68</v>
      </c>
      <c r="D337" s="173">
        <f t="shared" si="47"/>
        <v>0.22514592068763226</v>
      </c>
      <c r="E337" s="173">
        <f t="shared" si="47"/>
        <v>0.20445568243796863</v>
      </c>
      <c r="F337" s="173">
        <f t="shared" si="47"/>
        <v>0.17778973102672396</v>
      </c>
      <c r="G337" s="173">
        <f t="shared" si="47"/>
        <v>0.19853118596810274</v>
      </c>
      <c r="H337" s="173">
        <f t="shared" si="47"/>
        <v>0.16587267650647086</v>
      </c>
      <c r="I337" s="173">
        <f t="shared" si="47"/>
        <v>0.30281205302080194</v>
      </c>
      <c r="K337" s="18">
        <v>2038</v>
      </c>
      <c r="L337" s="18" t="s">
        <v>368</v>
      </c>
      <c r="M337" s="18" t="s">
        <v>257</v>
      </c>
      <c r="N337" s="135">
        <v>0</v>
      </c>
      <c r="O337" s="135">
        <v>18166888.027190462</v>
      </c>
      <c r="P337" s="135">
        <v>14014809.065467462</v>
      </c>
      <c r="Q337" s="135">
        <v>0</v>
      </c>
      <c r="R337" s="135">
        <f t="shared" si="46"/>
        <v>0</v>
      </c>
      <c r="S337" s="135">
        <f t="shared" si="46"/>
        <v>0</v>
      </c>
    </row>
    <row r="338" spans="2:19" x14ac:dyDescent="0.25">
      <c r="B338" s="18">
        <v>2035</v>
      </c>
      <c r="C338" s="18" t="s">
        <v>69</v>
      </c>
      <c r="D338" s="173">
        <f t="shared" si="47"/>
        <v>1.61971140167462E-2</v>
      </c>
      <c r="E338" s="173">
        <f t="shared" si="47"/>
        <v>1.7598105774037524E-2</v>
      </c>
      <c r="F338" s="173">
        <f t="shared" si="47"/>
        <v>8.097965235710913E-3</v>
      </c>
      <c r="G338" s="173">
        <f t="shared" si="47"/>
        <v>8.6972932810755604E-3</v>
      </c>
      <c r="H338" s="173">
        <f t="shared" si="47"/>
        <v>2.323875410860995E-3</v>
      </c>
      <c r="I338" s="173">
        <f t="shared" si="47"/>
        <v>2.5416488632779302E-2</v>
      </c>
      <c r="K338" s="18">
        <v>2038</v>
      </c>
      <c r="L338" s="18" t="s">
        <v>369</v>
      </c>
      <c r="M338" s="18" t="s">
        <v>365</v>
      </c>
      <c r="N338" s="135">
        <v>0</v>
      </c>
      <c r="O338" s="135">
        <v>541645.56582801417</v>
      </c>
      <c r="P338" s="135">
        <v>0</v>
      </c>
      <c r="Q338" s="135">
        <v>134229599.59478354</v>
      </c>
      <c r="R338" s="135">
        <f t="shared" si="46"/>
        <v>0</v>
      </c>
      <c r="S338" s="135">
        <f t="shared" si="46"/>
        <v>0</v>
      </c>
    </row>
    <row r="339" spans="2:19" x14ac:dyDescent="0.25">
      <c r="B339" s="18">
        <v>2035</v>
      </c>
      <c r="C339" s="18" t="s">
        <v>72</v>
      </c>
      <c r="D339" s="173">
        <f t="shared" si="47"/>
        <v>0</v>
      </c>
      <c r="E339" s="173">
        <f t="shared" si="47"/>
        <v>3.2666085574654849E-2</v>
      </c>
      <c r="F339" s="173">
        <f t="shared" si="47"/>
        <v>1.0289807674082331E-2</v>
      </c>
      <c r="G339" s="173">
        <f t="shared" si="47"/>
        <v>3.9090030864666232E-2</v>
      </c>
      <c r="H339" s="173">
        <f t="shared" si="47"/>
        <v>8.4008351912114119E-3</v>
      </c>
      <c r="I339" s="173">
        <f t="shared" si="47"/>
        <v>6.9376736146574317E-2</v>
      </c>
      <c r="K339" s="18">
        <v>2038</v>
      </c>
      <c r="L339" s="18" t="s">
        <v>369</v>
      </c>
      <c r="M339" s="18" t="s">
        <v>257</v>
      </c>
      <c r="N339" s="135">
        <v>12234513.182481444</v>
      </c>
      <c r="O339" s="135">
        <v>116241618.24541414</v>
      </c>
      <c r="P339" s="135">
        <v>7169491.5361380158</v>
      </c>
      <c r="Q339" s="135">
        <v>337368579.9798339</v>
      </c>
      <c r="R339" s="135">
        <f t="shared" si="46"/>
        <v>0</v>
      </c>
      <c r="S339" s="135">
        <f t="shared" si="46"/>
        <v>0</v>
      </c>
    </row>
    <row r="340" spans="2:19" x14ac:dyDescent="0.25">
      <c r="B340" s="18">
        <v>2035</v>
      </c>
      <c r="C340" s="18" t="s">
        <v>213</v>
      </c>
      <c r="D340" s="173">
        <f t="shared" si="47"/>
        <v>0</v>
      </c>
      <c r="E340" s="173">
        <f t="shared" si="47"/>
        <v>0.19516429021372986</v>
      </c>
      <c r="F340" s="173">
        <f t="shared" si="47"/>
        <v>6.2671744833934853E-2</v>
      </c>
      <c r="G340" s="173">
        <f t="shared" si="47"/>
        <v>1.4237927093170233E-2</v>
      </c>
      <c r="H340" s="173">
        <f t="shared" si="47"/>
        <v>1.7121985061980488E-3</v>
      </c>
      <c r="I340" s="173">
        <f t="shared" si="47"/>
        <v>0.22636598904997812</v>
      </c>
      <c r="K340" s="18">
        <v>2038</v>
      </c>
      <c r="L340" s="18" t="s">
        <v>370</v>
      </c>
      <c r="M340" s="18" t="s">
        <v>365</v>
      </c>
      <c r="N340" s="135">
        <v>26491743.748816647</v>
      </c>
      <c r="O340" s="135">
        <v>91564899.165427133</v>
      </c>
      <c r="P340" s="135">
        <v>1312412.7327698967</v>
      </c>
      <c r="Q340" s="135">
        <v>66720860.147137679</v>
      </c>
      <c r="R340" s="135">
        <f t="shared" ref="R340:S349" si="48">R320*1.03</f>
        <v>0</v>
      </c>
      <c r="S340" s="135">
        <f t="shared" si="48"/>
        <v>0</v>
      </c>
    </row>
    <row r="341" spans="2:19" x14ac:dyDescent="0.25">
      <c r="B341" s="18">
        <v>2035</v>
      </c>
      <c r="C341" s="18" t="s">
        <v>214</v>
      </c>
      <c r="D341" s="173">
        <f t="shared" si="47"/>
        <v>0</v>
      </c>
      <c r="E341" s="173">
        <f t="shared" si="47"/>
        <v>0.11000000014982506</v>
      </c>
      <c r="F341" s="173">
        <f t="shared" si="47"/>
        <v>0.18655865392499812</v>
      </c>
      <c r="G341" s="173">
        <f t="shared" si="47"/>
        <v>9.5486556065849158E-4</v>
      </c>
      <c r="H341" s="173">
        <f t="shared" si="47"/>
        <v>2.632167712691715E-3</v>
      </c>
      <c r="I341" s="173">
        <f t="shared" si="47"/>
        <v>0.17263942198988103</v>
      </c>
      <c r="K341" s="18">
        <v>2038</v>
      </c>
      <c r="L341" s="18" t="s">
        <v>370</v>
      </c>
      <c r="M341" s="18" t="s">
        <v>257</v>
      </c>
      <c r="N341" s="135">
        <v>15169242.872206246</v>
      </c>
      <c r="O341" s="135">
        <v>37846800.1100372</v>
      </c>
      <c r="P341" s="135">
        <v>888120.80535780173</v>
      </c>
      <c r="Q341" s="135">
        <v>35305043.024722181</v>
      </c>
      <c r="R341" s="135">
        <f t="shared" si="48"/>
        <v>0</v>
      </c>
      <c r="S341" s="135">
        <f t="shared" si="48"/>
        <v>0</v>
      </c>
    </row>
    <row r="342" spans="2:19" x14ac:dyDescent="0.25">
      <c r="B342" s="18">
        <v>2035</v>
      </c>
      <c r="C342" s="18" t="s">
        <v>215</v>
      </c>
      <c r="D342" s="173">
        <f t="shared" si="47"/>
        <v>0</v>
      </c>
      <c r="E342" s="173">
        <f t="shared" si="47"/>
        <v>4.4770054614064235E-3</v>
      </c>
      <c r="F342" s="173">
        <f t="shared" si="47"/>
        <v>4.0449840216119142E-3</v>
      </c>
      <c r="G342" s="173">
        <f t="shared" si="47"/>
        <v>4.5476166223968614E-4</v>
      </c>
      <c r="H342" s="173">
        <f t="shared" si="47"/>
        <v>5.7218900758687555E-5</v>
      </c>
      <c r="I342" s="173">
        <f t="shared" si="47"/>
        <v>2.3446622115142991E-3</v>
      </c>
      <c r="K342" s="18">
        <v>2038</v>
      </c>
      <c r="L342" s="18" t="s">
        <v>371</v>
      </c>
      <c r="M342" s="18" t="s">
        <v>365</v>
      </c>
      <c r="N342" s="135">
        <v>-919884.95097807178</v>
      </c>
      <c r="O342" s="135">
        <v>0</v>
      </c>
      <c r="P342" s="135">
        <v>0</v>
      </c>
      <c r="Q342" s="135">
        <v>24793922.708293937</v>
      </c>
      <c r="R342" s="135">
        <f t="shared" si="48"/>
        <v>0</v>
      </c>
      <c r="S342" s="135">
        <f t="shared" si="48"/>
        <v>0</v>
      </c>
    </row>
    <row r="343" spans="2:19" x14ac:dyDescent="0.25">
      <c r="B343" s="18">
        <v>2035</v>
      </c>
      <c r="C343" s="18" t="s">
        <v>258</v>
      </c>
      <c r="D343" s="173">
        <f t="shared" si="47"/>
        <v>0</v>
      </c>
      <c r="E343" s="173">
        <f t="shared" si="47"/>
        <v>0</v>
      </c>
      <c r="F343" s="173">
        <f t="shared" si="47"/>
        <v>0</v>
      </c>
      <c r="G343" s="173">
        <f t="shared" si="47"/>
        <v>0</v>
      </c>
      <c r="H343" s="173">
        <f t="shared" si="47"/>
        <v>0</v>
      </c>
      <c r="I343" s="173">
        <f t="shared" si="47"/>
        <v>0</v>
      </c>
      <c r="K343" s="18">
        <v>2038</v>
      </c>
      <c r="L343" s="18" t="s">
        <v>371</v>
      </c>
      <c r="M343" s="18" t="s">
        <v>257</v>
      </c>
      <c r="N343" s="135">
        <v>0</v>
      </c>
      <c r="O343" s="135">
        <v>0</v>
      </c>
      <c r="P343" s="135">
        <v>0</v>
      </c>
      <c r="Q343" s="135">
        <v>40393909.963183172</v>
      </c>
      <c r="R343" s="135">
        <f t="shared" si="48"/>
        <v>0</v>
      </c>
      <c r="S343" s="135">
        <f t="shared" si="48"/>
        <v>0</v>
      </c>
    </row>
    <row r="344" spans="2:19" x14ac:dyDescent="0.25">
      <c r="B344" s="18">
        <v>2035</v>
      </c>
      <c r="C344" s="18" t="s">
        <v>117</v>
      </c>
      <c r="D344" s="173">
        <f t="shared" si="47"/>
        <v>0</v>
      </c>
      <c r="E344" s="173">
        <f t="shared" si="47"/>
        <v>1.9395615882151255E-3</v>
      </c>
      <c r="F344" s="173">
        <f t="shared" si="47"/>
        <v>6.0034355126068004E-4</v>
      </c>
      <c r="G344" s="173">
        <f t="shared" si="47"/>
        <v>0</v>
      </c>
      <c r="H344" s="173">
        <f t="shared" si="47"/>
        <v>0</v>
      </c>
      <c r="I344" s="173">
        <f t="shared" si="47"/>
        <v>5.3378633082493401E-3</v>
      </c>
      <c r="K344" s="18">
        <v>2038</v>
      </c>
      <c r="L344" s="18" t="s">
        <v>372</v>
      </c>
      <c r="M344" s="18" t="s">
        <v>365</v>
      </c>
      <c r="N344" s="135">
        <v>124405.37347367879</v>
      </c>
      <c r="O344" s="135">
        <v>17911052.394508149</v>
      </c>
      <c r="P344" s="135">
        <v>2989458.4206063026</v>
      </c>
      <c r="Q344" s="135">
        <v>64536422.478725135</v>
      </c>
      <c r="R344" s="135">
        <f t="shared" si="48"/>
        <v>0</v>
      </c>
      <c r="S344" s="135">
        <f t="shared" si="48"/>
        <v>0</v>
      </c>
    </row>
    <row r="345" spans="2:19" x14ac:dyDescent="0.25">
      <c r="B345" s="18">
        <v>2035</v>
      </c>
      <c r="C345" s="18" t="s">
        <v>83</v>
      </c>
      <c r="D345" s="173">
        <f t="shared" si="47"/>
        <v>1</v>
      </c>
      <c r="E345" s="173">
        <f t="shared" si="47"/>
        <v>1</v>
      </c>
      <c r="F345" s="173">
        <f t="shared" si="47"/>
        <v>1</v>
      </c>
      <c r="G345" s="173">
        <f t="shared" si="47"/>
        <v>1</v>
      </c>
      <c r="H345" s="173">
        <f t="shared" si="47"/>
        <v>1</v>
      </c>
      <c r="I345" s="173">
        <f t="shared" si="47"/>
        <v>1</v>
      </c>
      <c r="K345" s="18">
        <v>2038</v>
      </c>
      <c r="L345" s="18" t="s">
        <v>372</v>
      </c>
      <c r="M345" s="18" t="s">
        <v>257</v>
      </c>
      <c r="N345" s="135">
        <v>6906843.9752510283</v>
      </c>
      <c r="O345" s="135">
        <v>71119671.470586583</v>
      </c>
      <c r="P345" s="135">
        <v>11745321.741771644</v>
      </c>
      <c r="Q345" s="135">
        <v>24522190.807120435</v>
      </c>
      <c r="R345" s="135">
        <f t="shared" si="48"/>
        <v>0</v>
      </c>
      <c r="S345" s="135">
        <f t="shared" si="48"/>
        <v>0</v>
      </c>
    </row>
    <row r="346" spans="2:19" x14ac:dyDescent="0.25">
      <c r="B346" s="18">
        <v>2036</v>
      </c>
      <c r="C346" s="18" t="s">
        <v>205</v>
      </c>
      <c r="D346" s="173">
        <f t="shared" ref="D346:I355" si="49">D150/D$159</f>
        <v>0.75865696529562154</v>
      </c>
      <c r="E346" s="173">
        <f t="shared" si="49"/>
        <v>0.43369926880016269</v>
      </c>
      <c r="F346" s="173">
        <f t="shared" si="49"/>
        <v>0.54769712792940695</v>
      </c>
      <c r="G346" s="173">
        <f t="shared" si="49"/>
        <v>0.73804661969108187</v>
      </c>
      <c r="H346" s="173">
        <f t="shared" si="49"/>
        <v>0.81900331211688959</v>
      </c>
      <c r="I346" s="173">
        <f t="shared" si="49"/>
        <v>0.20845834825177068</v>
      </c>
      <c r="K346" s="18">
        <v>2038</v>
      </c>
      <c r="L346" s="18" t="s">
        <v>373</v>
      </c>
      <c r="M346" s="18" t="s">
        <v>365</v>
      </c>
      <c r="N346" s="135">
        <v>1743548.8605810793</v>
      </c>
      <c r="O346" s="135">
        <v>8899501.37425128</v>
      </c>
      <c r="P346" s="135">
        <v>2287129.2466756133</v>
      </c>
      <c r="Q346" s="135">
        <v>19210659.806977555</v>
      </c>
      <c r="R346" s="135">
        <f t="shared" si="48"/>
        <v>0</v>
      </c>
      <c r="S346" s="135">
        <f t="shared" si="48"/>
        <v>0</v>
      </c>
    </row>
    <row r="347" spans="2:19" x14ac:dyDescent="0.25">
      <c r="B347" s="18">
        <v>2036</v>
      </c>
      <c r="C347" s="18" t="s">
        <v>68</v>
      </c>
      <c r="D347" s="173">
        <f t="shared" si="49"/>
        <v>0.22514592068763223</v>
      </c>
      <c r="E347" s="173">
        <f t="shared" si="49"/>
        <v>0.20445568243796863</v>
      </c>
      <c r="F347" s="173">
        <f t="shared" si="49"/>
        <v>0.17759137870816794</v>
      </c>
      <c r="G347" s="173">
        <f t="shared" si="49"/>
        <v>0.19850354567879674</v>
      </c>
      <c r="H347" s="173">
        <f t="shared" si="49"/>
        <v>0.16586959220916542</v>
      </c>
      <c r="I347" s="173">
        <f t="shared" si="49"/>
        <v>0.29824781407602408</v>
      </c>
      <c r="K347" s="18">
        <v>2038</v>
      </c>
      <c r="L347" s="18" t="s">
        <v>373</v>
      </c>
      <c r="M347" s="18" t="s">
        <v>257</v>
      </c>
      <c r="N347" s="135">
        <v>4807149.7834652774</v>
      </c>
      <c r="O347" s="135">
        <v>52952814.115266196</v>
      </c>
      <c r="P347" s="135">
        <v>3119006.2317752261</v>
      </c>
      <c r="Q347" s="135">
        <v>94663693.384197071</v>
      </c>
      <c r="R347" s="135">
        <f t="shared" si="48"/>
        <v>0</v>
      </c>
      <c r="S347" s="135">
        <f t="shared" si="48"/>
        <v>0</v>
      </c>
    </row>
    <row r="348" spans="2:19" x14ac:dyDescent="0.25">
      <c r="B348" s="18">
        <v>2036</v>
      </c>
      <c r="C348" s="18" t="s">
        <v>69</v>
      </c>
      <c r="D348" s="173">
        <f t="shared" si="49"/>
        <v>1.6197114016746197E-2</v>
      </c>
      <c r="E348" s="173">
        <f t="shared" si="49"/>
        <v>1.7598105774037524E-2</v>
      </c>
      <c r="F348" s="173">
        <f t="shared" si="49"/>
        <v>8.0605260165945731E-3</v>
      </c>
      <c r="G348" s="173">
        <f t="shared" si="49"/>
        <v>8.6991946806952106E-3</v>
      </c>
      <c r="H348" s="173">
        <f t="shared" si="49"/>
        <v>2.3238727158868522E-3</v>
      </c>
      <c r="I348" s="173">
        <f t="shared" si="49"/>
        <v>2.5035258703321232E-2</v>
      </c>
      <c r="K348" s="18">
        <v>2038</v>
      </c>
      <c r="L348" s="18" t="s">
        <v>374</v>
      </c>
      <c r="M348" s="18" t="s">
        <v>365</v>
      </c>
      <c r="N348" s="135">
        <v>8844752.28301109</v>
      </c>
      <c r="O348" s="135">
        <v>26000277.760224797</v>
      </c>
      <c r="P348" s="135">
        <v>-196.51111126784514</v>
      </c>
      <c r="Q348" s="135">
        <v>254279457.47344398</v>
      </c>
      <c r="R348" s="135">
        <f t="shared" si="48"/>
        <v>0</v>
      </c>
      <c r="S348" s="135">
        <f t="shared" si="48"/>
        <v>0</v>
      </c>
    </row>
    <row r="349" spans="2:19" x14ac:dyDescent="0.25">
      <c r="B349" s="18">
        <v>2036</v>
      </c>
      <c r="C349" s="18" t="s">
        <v>72</v>
      </c>
      <c r="D349" s="173">
        <f t="shared" si="49"/>
        <v>0</v>
      </c>
      <c r="E349" s="173">
        <f t="shared" si="49"/>
        <v>3.2666085574654849E-2</v>
      </c>
      <c r="F349" s="173">
        <f t="shared" si="49"/>
        <v>1.0386620572672631E-2</v>
      </c>
      <c r="G349" s="173">
        <f t="shared" si="49"/>
        <v>3.9099075266193349E-2</v>
      </c>
      <c r="H349" s="173">
        <f t="shared" si="49"/>
        <v>8.4008254488502198E-3</v>
      </c>
      <c r="I349" s="173">
        <f t="shared" si="49"/>
        <v>6.8328961952525399E-2</v>
      </c>
      <c r="K349" s="18">
        <v>2038</v>
      </c>
      <c r="L349" s="18" t="s">
        <v>374</v>
      </c>
      <c r="M349" s="18" t="s">
        <v>257</v>
      </c>
      <c r="N349" s="135">
        <v>0</v>
      </c>
      <c r="O349" s="135">
        <v>0</v>
      </c>
      <c r="P349" s="135">
        <v>0</v>
      </c>
      <c r="Q349" s="135">
        <v>15629225.757717708</v>
      </c>
      <c r="R349" s="135">
        <f t="shared" si="48"/>
        <v>0</v>
      </c>
      <c r="S349" s="135">
        <f t="shared" si="48"/>
        <v>0</v>
      </c>
    </row>
    <row r="350" spans="2:19" x14ac:dyDescent="0.25">
      <c r="B350" s="18">
        <v>2036</v>
      </c>
      <c r="C350" s="18" t="s">
        <v>213</v>
      </c>
      <c r="D350" s="173">
        <f t="shared" si="49"/>
        <v>0</v>
      </c>
      <c r="E350" s="173">
        <f t="shared" si="49"/>
        <v>0.19516429021372983</v>
      </c>
      <c r="F350" s="173">
        <f t="shared" si="49"/>
        <v>6.3261399516438457E-2</v>
      </c>
      <c r="G350" s="173">
        <f t="shared" si="49"/>
        <v>1.424188924900675E-2</v>
      </c>
      <c r="H350" s="173">
        <f t="shared" si="49"/>
        <v>1.7126276507215305E-3</v>
      </c>
      <c r="I350" s="173">
        <f t="shared" si="49"/>
        <v>0.22331266573564512</v>
      </c>
      <c r="K350" s="18">
        <v>2039</v>
      </c>
      <c r="L350" s="18" t="s">
        <v>364</v>
      </c>
      <c r="M350" s="18" t="s">
        <v>365</v>
      </c>
      <c r="N350" s="135">
        <v>0</v>
      </c>
      <c r="O350" s="135">
        <v>0</v>
      </c>
      <c r="P350" s="135">
        <v>0</v>
      </c>
      <c r="Q350" s="135">
        <v>1235514593.6321349</v>
      </c>
      <c r="R350" s="135">
        <f t="shared" ref="R350:S359" si="50">R330*1.03</f>
        <v>0</v>
      </c>
      <c r="S350" s="135">
        <f t="shared" si="50"/>
        <v>0</v>
      </c>
    </row>
    <row r="351" spans="2:19" x14ac:dyDescent="0.25">
      <c r="B351" s="18">
        <v>2036</v>
      </c>
      <c r="C351" s="18" t="s">
        <v>214</v>
      </c>
      <c r="D351" s="173">
        <f t="shared" si="49"/>
        <v>0</v>
      </c>
      <c r="E351" s="173">
        <f t="shared" si="49"/>
        <v>0.11000000014982504</v>
      </c>
      <c r="F351" s="173">
        <f t="shared" si="49"/>
        <v>0.1883139135581858</v>
      </c>
      <c r="G351" s="173">
        <f t="shared" si="49"/>
        <v>9.5478470774607732E-4</v>
      </c>
      <c r="H351" s="173">
        <f t="shared" si="49"/>
        <v>2.6325332716861235E-3</v>
      </c>
      <c r="I351" s="173">
        <f t="shared" si="49"/>
        <v>0.16906784015329898</v>
      </c>
      <c r="K351" s="18">
        <v>2039</v>
      </c>
      <c r="L351" s="18" t="s">
        <v>364</v>
      </c>
      <c r="M351" s="18" t="s">
        <v>257</v>
      </c>
      <c r="N351" s="135">
        <v>0</v>
      </c>
      <c r="O351" s="135">
        <v>0</v>
      </c>
      <c r="P351" s="135">
        <v>0</v>
      </c>
      <c r="Q351" s="135">
        <v>42327159.790042177</v>
      </c>
      <c r="R351" s="135">
        <f t="shared" si="50"/>
        <v>0</v>
      </c>
      <c r="S351" s="135">
        <f t="shared" si="50"/>
        <v>0</v>
      </c>
    </row>
    <row r="352" spans="2:19" x14ac:dyDescent="0.25">
      <c r="B352" s="18">
        <v>2036</v>
      </c>
      <c r="C352" s="18" t="s">
        <v>215</v>
      </c>
      <c r="D352" s="173">
        <f t="shared" si="49"/>
        <v>0</v>
      </c>
      <c r="E352" s="173">
        <f t="shared" si="49"/>
        <v>4.4770054614064218E-3</v>
      </c>
      <c r="F352" s="173">
        <f t="shared" si="49"/>
        <v>4.0830417424447384E-3</v>
      </c>
      <c r="G352" s="173">
        <f t="shared" si="49"/>
        <v>4.5489072648031818E-4</v>
      </c>
      <c r="H352" s="173">
        <f t="shared" si="49"/>
        <v>5.7236586800331185E-5</v>
      </c>
      <c r="I352" s="173">
        <f t="shared" si="49"/>
        <v>2.2913049331216235E-3</v>
      </c>
      <c r="K352" s="18">
        <v>2039</v>
      </c>
      <c r="L352" s="18" t="s">
        <v>366</v>
      </c>
      <c r="M352" s="18" t="s">
        <v>365</v>
      </c>
      <c r="N352" s="135">
        <v>122925282.30538009</v>
      </c>
      <c r="O352" s="135">
        <v>606453073.81643069</v>
      </c>
      <c r="P352" s="135">
        <v>8131944.4404942011</v>
      </c>
      <c r="Q352" s="135">
        <v>0</v>
      </c>
      <c r="R352" s="135">
        <f t="shared" si="50"/>
        <v>0</v>
      </c>
      <c r="S352" s="135">
        <f t="shared" si="50"/>
        <v>0</v>
      </c>
    </row>
    <row r="353" spans="2:19" x14ac:dyDescent="0.25">
      <c r="B353" s="18">
        <v>2036</v>
      </c>
      <c r="C353" s="18" t="s">
        <v>258</v>
      </c>
      <c r="D353" s="173">
        <f t="shared" si="49"/>
        <v>0</v>
      </c>
      <c r="E353" s="173">
        <f t="shared" si="49"/>
        <v>0</v>
      </c>
      <c r="F353" s="173">
        <f t="shared" si="49"/>
        <v>0</v>
      </c>
      <c r="G353" s="173">
        <f t="shared" si="49"/>
        <v>0</v>
      </c>
      <c r="H353" s="173">
        <f t="shared" si="49"/>
        <v>0</v>
      </c>
      <c r="I353" s="173">
        <f t="shared" si="49"/>
        <v>0</v>
      </c>
      <c r="K353" s="18">
        <v>2039</v>
      </c>
      <c r="L353" s="18" t="s">
        <v>366</v>
      </c>
      <c r="M353" s="18" t="s">
        <v>257</v>
      </c>
      <c r="N353" s="135">
        <v>9187035.8992367852</v>
      </c>
      <c r="O353" s="135">
        <v>477683653.40240276</v>
      </c>
      <c r="P353" s="135">
        <v>2792546.8958896957</v>
      </c>
      <c r="Q353" s="135">
        <v>0</v>
      </c>
      <c r="R353" s="135">
        <f t="shared" si="50"/>
        <v>0</v>
      </c>
      <c r="S353" s="135">
        <f t="shared" si="50"/>
        <v>0</v>
      </c>
    </row>
    <row r="354" spans="2:19" x14ac:dyDescent="0.25">
      <c r="B354" s="18">
        <v>2036</v>
      </c>
      <c r="C354" s="18" t="s">
        <v>117</v>
      </c>
      <c r="D354" s="173">
        <f t="shared" si="49"/>
        <v>0</v>
      </c>
      <c r="E354" s="173">
        <f t="shared" si="49"/>
        <v>1.9395615882151253E-3</v>
      </c>
      <c r="F354" s="173">
        <f t="shared" si="49"/>
        <v>6.0599195608887978E-4</v>
      </c>
      <c r="G354" s="173">
        <f t="shared" si="49"/>
        <v>0</v>
      </c>
      <c r="H354" s="173">
        <f t="shared" si="49"/>
        <v>0</v>
      </c>
      <c r="I354" s="173">
        <f t="shared" si="49"/>
        <v>5.2578061942928469E-3</v>
      </c>
      <c r="K354" s="18">
        <v>2039</v>
      </c>
      <c r="L354" s="18" t="s">
        <v>367</v>
      </c>
      <c r="M354" s="18" t="s">
        <v>365</v>
      </c>
      <c r="N354" s="135">
        <v>126737924.87121668</v>
      </c>
      <c r="O354" s="135">
        <v>167750192.65307409</v>
      </c>
      <c r="P354" s="135">
        <v>41357510.407412671</v>
      </c>
      <c r="Q354" s="135">
        <v>179204791.72045541</v>
      </c>
      <c r="R354" s="135">
        <f t="shared" si="50"/>
        <v>0</v>
      </c>
      <c r="S354" s="135">
        <f t="shared" si="50"/>
        <v>0</v>
      </c>
    </row>
    <row r="355" spans="2:19" x14ac:dyDescent="0.25">
      <c r="B355" s="18">
        <v>2036</v>
      </c>
      <c r="C355" s="18" t="s">
        <v>83</v>
      </c>
      <c r="D355" s="173">
        <f t="shared" si="49"/>
        <v>1</v>
      </c>
      <c r="E355" s="173">
        <f t="shared" si="49"/>
        <v>1</v>
      </c>
      <c r="F355" s="173">
        <f t="shared" si="49"/>
        <v>1</v>
      </c>
      <c r="G355" s="173">
        <f t="shared" si="49"/>
        <v>1</v>
      </c>
      <c r="H355" s="173">
        <f t="shared" si="49"/>
        <v>1</v>
      </c>
      <c r="I355" s="173">
        <f t="shared" si="49"/>
        <v>1</v>
      </c>
      <c r="K355" s="18">
        <v>2039</v>
      </c>
      <c r="L355" s="18" t="s">
        <v>367</v>
      </c>
      <c r="M355" s="18" t="s">
        <v>257</v>
      </c>
      <c r="N355" s="135">
        <v>11162598.946969008</v>
      </c>
      <c r="O355" s="135">
        <v>15878305.341080207</v>
      </c>
      <c r="P355" s="135">
        <v>3625687.2925736532</v>
      </c>
      <c r="Q355" s="135">
        <v>7007308.1695496142</v>
      </c>
      <c r="R355" s="135">
        <f t="shared" si="50"/>
        <v>0</v>
      </c>
      <c r="S355" s="135">
        <f t="shared" si="50"/>
        <v>0</v>
      </c>
    </row>
    <row r="356" spans="2:19" x14ac:dyDescent="0.25">
      <c r="B356" s="18">
        <v>2037</v>
      </c>
      <c r="C356" s="18" t="s">
        <v>205</v>
      </c>
      <c r="D356" s="173">
        <f t="shared" ref="D356:I365" si="51">D160/D$169</f>
        <v>0.75865696529562154</v>
      </c>
      <c r="E356" s="173">
        <f t="shared" si="51"/>
        <v>0.43369926880016257</v>
      </c>
      <c r="F356" s="173">
        <f t="shared" si="51"/>
        <v>0.54543869930584044</v>
      </c>
      <c r="G356" s="173">
        <f t="shared" si="51"/>
        <v>0.73805929833182882</v>
      </c>
      <c r="H356" s="173">
        <f t="shared" si="51"/>
        <v>0.81900559628199143</v>
      </c>
      <c r="I356" s="173">
        <f t="shared" si="51"/>
        <v>0.22181036897260376</v>
      </c>
      <c r="K356" s="18">
        <v>2039</v>
      </c>
      <c r="L356" s="18" t="s">
        <v>368</v>
      </c>
      <c r="M356" s="18" t="s">
        <v>365</v>
      </c>
      <c r="N356" s="135">
        <v>-4394740.5211172076</v>
      </c>
      <c r="O356" s="135">
        <v>14950282.069879666</v>
      </c>
      <c r="P356" s="135">
        <v>192708182.71652856</v>
      </c>
      <c r="Q356" s="135">
        <v>0</v>
      </c>
      <c r="R356" s="135">
        <f t="shared" si="50"/>
        <v>0</v>
      </c>
      <c r="S356" s="135">
        <f t="shared" si="50"/>
        <v>0</v>
      </c>
    </row>
    <row r="357" spans="2:19" x14ac:dyDescent="0.25">
      <c r="B357" s="18">
        <v>2037</v>
      </c>
      <c r="C357" s="18" t="s">
        <v>68</v>
      </c>
      <c r="D357" s="173">
        <f t="shared" si="51"/>
        <v>0.22514592068763223</v>
      </c>
      <c r="E357" s="173">
        <f t="shared" si="51"/>
        <v>0.20445568243796861</v>
      </c>
      <c r="F357" s="173">
        <f t="shared" si="51"/>
        <v>0.1773873971996455</v>
      </c>
      <c r="G357" s="173">
        <f t="shared" si="51"/>
        <v>0.19847590770533208</v>
      </c>
      <c r="H357" s="173">
        <f t="shared" si="51"/>
        <v>0.1658665079314704</v>
      </c>
      <c r="I357" s="173">
        <f t="shared" si="51"/>
        <v>0.29344757484273915</v>
      </c>
      <c r="K357" s="18">
        <v>2039</v>
      </c>
      <c r="L357" s="18" t="s">
        <v>368</v>
      </c>
      <c r="M357" s="18" t="s">
        <v>257</v>
      </c>
      <c r="N357" s="135">
        <v>0</v>
      </c>
      <c r="O357" s="135">
        <v>18711894.668006174</v>
      </c>
      <c r="P357" s="135">
        <v>14435253.337431487</v>
      </c>
      <c r="Q357" s="135">
        <v>0</v>
      </c>
      <c r="R357" s="135">
        <f t="shared" si="50"/>
        <v>0</v>
      </c>
      <c r="S357" s="135">
        <f t="shared" si="50"/>
        <v>0</v>
      </c>
    </row>
    <row r="358" spans="2:19" x14ac:dyDescent="0.25">
      <c r="B358" s="18">
        <v>2037</v>
      </c>
      <c r="C358" s="18" t="s">
        <v>69</v>
      </c>
      <c r="D358" s="173">
        <f t="shared" si="51"/>
        <v>1.6197114016746197E-2</v>
      </c>
      <c r="E358" s="173">
        <f t="shared" si="51"/>
        <v>1.7598105774037521E-2</v>
      </c>
      <c r="F358" s="173">
        <f t="shared" si="51"/>
        <v>8.0229952801982394E-3</v>
      </c>
      <c r="G358" s="173">
        <f t="shared" si="51"/>
        <v>8.7010964288208089E-3</v>
      </c>
      <c r="H358" s="173">
        <f t="shared" si="51"/>
        <v>2.3238700203870779E-3</v>
      </c>
      <c r="I358" s="173">
        <f t="shared" si="51"/>
        <v>2.463416010143453E-2</v>
      </c>
      <c r="K358" s="18">
        <v>2039</v>
      </c>
      <c r="L358" s="18" t="s">
        <v>369</v>
      </c>
      <c r="M358" s="18" t="s">
        <v>365</v>
      </c>
      <c r="N358" s="135">
        <v>0</v>
      </c>
      <c r="O358" s="135">
        <v>557894.93280285457</v>
      </c>
      <c r="P358" s="135">
        <v>0</v>
      </c>
      <c r="Q358" s="135">
        <v>138256487.58262706</v>
      </c>
      <c r="R358" s="135">
        <f t="shared" si="50"/>
        <v>0</v>
      </c>
      <c r="S358" s="135">
        <f t="shared" si="50"/>
        <v>0</v>
      </c>
    </row>
    <row r="359" spans="2:19" x14ac:dyDescent="0.25">
      <c r="B359" s="18">
        <v>2037</v>
      </c>
      <c r="C359" s="18" t="s">
        <v>72</v>
      </c>
      <c r="D359" s="173">
        <f t="shared" si="51"/>
        <v>0</v>
      </c>
      <c r="E359" s="173">
        <f t="shared" si="51"/>
        <v>3.2666085574654842E-2</v>
      </c>
      <c r="F359" s="173">
        <f t="shared" si="51"/>
        <v>1.048399857026076E-2</v>
      </c>
      <c r="G359" s="173">
        <f t="shared" si="51"/>
        <v>3.9108121458419139E-2</v>
      </c>
      <c r="H359" s="173">
        <f t="shared" si="51"/>
        <v>8.4008157045888602E-3</v>
      </c>
      <c r="I359" s="173">
        <f t="shared" si="51"/>
        <v>6.7227184824402847E-2</v>
      </c>
      <c r="K359" s="18">
        <v>2039</v>
      </c>
      <c r="L359" s="18" t="s">
        <v>369</v>
      </c>
      <c r="M359" s="18" t="s">
        <v>257</v>
      </c>
      <c r="N359" s="135">
        <v>12601548.577955887</v>
      </c>
      <c r="O359" s="135">
        <v>119728866.79277657</v>
      </c>
      <c r="P359" s="135">
        <v>7384576.2822221564</v>
      </c>
      <c r="Q359" s="135">
        <v>347489637.37922895</v>
      </c>
      <c r="R359" s="135">
        <f t="shared" si="50"/>
        <v>0</v>
      </c>
      <c r="S359" s="135">
        <f t="shared" si="50"/>
        <v>0</v>
      </c>
    </row>
    <row r="360" spans="2:19" x14ac:dyDescent="0.25">
      <c r="B360" s="18">
        <v>2037</v>
      </c>
      <c r="C360" s="18" t="s">
        <v>213</v>
      </c>
      <c r="D360" s="173">
        <f t="shared" si="51"/>
        <v>0</v>
      </c>
      <c r="E360" s="173">
        <f t="shared" si="51"/>
        <v>0.1951642902137298</v>
      </c>
      <c r="F360" s="173">
        <f t="shared" si="51"/>
        <v>6.3854496026167648E-2</v>
      </c>
      <c r="G360" s="173">
        <f t="shared" si="51"/>
        <v>1.4245852397452926E-2</v>
      </c>
      <c r="H360" s="173">
        <f t="shared" si="51"/>
        <v>1.71305690241579E-3</v>
      </c>
      <c r="I360" s="173">
        <f t="shared" si="51"/>
        <v>0.22007194398418037</v>
      </c>
      <c r="K360" s="18">
        <v>2039</v>
      </c>
      <c r="L360" s="18" t="s">
        <v>370</v>
      </c>
      <c r="M360" s="18" t="s">
        <v>365</v>
      </c>
      <c r="N360" s="135">
        <v>27286496.061281148</v>
      </c>
      <c r="O360" s="135">
        <v>94311846.140389949</v>
      </c>
      <c r="P360" s="135">
        <v>1351785.1147529937</v>
      </c>
      <c r="Q360" s="135">
        <v>68722485.95155181</v>
      </c>
      <c r="R360" s="135">
        <f t="shared" ref="R360:S369" si="52">R340*1.03</f>
        <v>0</v>
      </c>
      <c r="S360" s="135">
        <f t="shared" si="52"/>
        <v>0</v>
      </c>
    </row>
    <row r="361" spans="2:19" x14ac:dyDescent="0.25">
      <c r="B361" s="18">
        <v>2037</v>
      </c>
      <c r="C361" s="18" t="s">
        <v>214</v>
      </c>
      <c r="D361" s="173">
        <f t="shared" si="51"/>
        <v>0</v>
      </c>
      <c r="E361" s="173">
        <f t="shared" si="51"/>
        <v>0.11000000014982503</v>
      </c>
      <c r="F361" s="173">
        <f t="shared" si="51"/>
        <v>0.19007941868008532</v>
      </c>
      <c r="G361" s="173">
        <f t="shared" si="51"/>
        <v>9.5470385430899355E-4</v>
      </c>
      <c r="H361" s="173">
        <f t="shared" si="51"/>
        <v>2.6328988808507849E-3</v>
      </c>
      <c r="I361" s="173">
        <f t="shared" si="51"/>
        <v>0.16539835260301411</v>
      </c>
      <c r="K361" s="18">
        <v>2039</v>
      </c>
      <c r="L361" s="18" t="s">
        <v>370</v>
      </c>
      <c r="M361" s="18" t="s">
        <v>257</v>
      </c>
      <c r="N361" s="135">
        <v>15624320.158372434</v>
      </c>
      <c r="O361" s="135">
        <v>38982204.113338314</v>
      </c>
      <c r="P361" s="135">
        <v>914764.42951853585</v>
      </c>
      <c r="Q361" s="135">
        <v>36364194.315463848</v>
      </c>
      <c r="R361" s="135">
        <f t="shared" si="52"/>
        <v>0</v>
      </c>
      <c r="S361" s="135">
        <f t="shared" si="52"/>
        <v>0</v>
      </c>
    </row>
    <row r="362" spans="2:19" x14ac:dyDescent="0.25">
      <c r="B362" s="18">
        <v>2037</v>
      </c>
      <c r="C362" s="18" t="s">
        <v>215</v>
      </c>
      <c r="D362" s="173">
        <f t="shared" si="51"/>
        <v>0</v>
      </c>
      <c r="E362" s="173">
        <f t="shared" si="51"/>
        <v>4.4770054614064201E-3</v>
      </c>
      <c r="F362" s="173">
        <f t="shared" si="51"/>
        <v>4.1213216070230324E-3</v>
      </c>
      <c r="G362" s="173">
        <f t="shared" si="51"/>
        <v>4.5501982383718502E-4</v>
      </c>
      <c r="H362" s="173">
        <f t="shared" si="51"/>
        <v>5.7254278295603939E-5</v>
      </c>
      <c r="I362" s="173">
        <f t="shared" si="51"/>
        <v>2.2368385558333777E-3</v>
      </c>
      <c r="K362" s="18">
        <v>2039</v>
      </c>
      <c r="L362" s="18" t="s">
        <v>371</v>
      </c>
      <c r="M362" s="18" t="s">
        <v>365</v>
      </c>
      <c r="N362" s="135">
        <v>-947481.49950741394</v>
      </c>
      <c r="O362" s="135">
        <v>0</v>
      </c>
      <c r="P362" s="135">
        <v>0</v>
      </c>
      <c r="Q362" s="135">
        <v>25537740.389542755</v>
      </c>
      <c r="R362" s="135">
        <f t="shared" si="52"/>
        <v>0</v>
      </c>
      <c r="S362" s="135">
        <f t="shared" si="52"/>
        <v>0</v>
      </c>
    </row>
    <row r="363" spans="2:19" x14ac:dyDescent="0.25">
      <c r="B363" s="18">
        <v>2037</v>
      </c>
      <c r="C363" s="18" t="s">
        <v>258</v>
      </c>
      <c r="D363" s="173">
        <f t="shared" si="51"/>
        <v>0</v>
      </c>
      <c r="E363" s="173">
        <f t="shared" si="51"/>
        <v>0</v>
      </c>
      <c r="F363" s="173">
        <f t="shared" si="51"/>
        <v>0</v>
      </c>
      <c r="G363" s="173">
        <f t="shared" si="51"/>
        <v>0</v>
      </c>
      <c r="H363" s="173">
        <f t="shared" si="51"/>
        <v>0</v>
      </c>
      <c r="I363" s="173">
        <f t="shared" si="51"/>
        <v>0</v>
      </c>
      <c r="K363" s="18">
        <v>2039</v>
      </c>
      <c r="L363" s="18" t="s">
        <v>371</v>
      </c>
      <c r="M363" s="18" t="s">
        <v>257</v>
      </c>
      <c r="N363" s="135">
        <v>0</v>
      </c>
      <c r="O363" s="135">
        <v>0</v>
      </c>
      <c r="P363" s="135">
        <v>0</v>
      </c>
      <c r="Q363" s="135">
        <v>41605727.262078665</v>
      </c>
      <c r="R363" s="135">
        <f t="shared" si="52"/>
        <v>0</v>
      </c>
      <c r="S363" s="135">
        <f t="shared" si="52"/>
        <v>0</v>
      </c>
    </row>
    <row r="364" spans="2:19" x14ac:dyDescent="0.25">
      <c r="B364" s="18">
        <v>2037</v>
      </c>
      <c r="C364" s="18" t="s">
        <v>117</v>
      </c>
      <c r="D364" s="173">
        <f t="shared" si="51"/>
        <v>0</v>
      </c>
      <c r="E364" s="173">
        <f t="shared" si="51"/>
        <v>1.9395615882151251E-3</v>
      </c>
      <c r="F364" s="173">
        <f t="shared" si="51"/>
        <v>6.1167333077909484E-4</v>
      </c>
      <c r="G364" s="173">
        <f t="shared" si="51"/>
        <v>0</v>
      </c>
      <c r="H364" s="173">
        <f t="shared" si="51"/>
        <v>0</v>
      </c>
      <c r="I364" s="173">
        <f t="shared" si="51"/>
        <v>5.1735761157919438E-3</v>
      </c>
      <c r="K364" s="18">
        <v>2039</v>
      </c>
      <c r="L364" s="18" t="s">
        <v>372</v>
      </c>
      <c r="M364" s="18" t="s">
        <v>365</v>
      </c>
      <c r="N364" s="135">
        <v>128137.53467788915</v>
      </c>
      <c r="O364" s="135">
        <v>18448383.966343395</v>
      </c>
      <c r="P364" s="135">
        <v>3079142.1732244915</v>
      </c>
      <c r="Q364" s="135">
        <v>66472515.153086893</v>
      </c>
      <c r="R364" s="135">
        <f t="shared" si="52"/>
        <v>0</v>
      </c>
      <c r="S364" s="135">
        <f t="shared" si="52"/>
        <v>0</v>
      </c>
    </row>
    <row r="365" spans="2:19" x14ac:dyDescent="0.25">
      <c r="B365" s="18">
        <v>2037</v>
      </c>
      <c r="C365" s="18" t="s">
        <v>83</v>
      </c>
      <c r="D365" s="173">
        <f t="shared" si="51"/>
        <v>1</v>
      </c>
      <c r="E365" s="173">
        <f t="shared" si="51"/>
        <v>1</v>
      </c>
      <c r="F365" s="173">
        <f t="shared" si="51"/>
        <v>1</v>
      </c>
      <c r="G365" s="173">
        <f t="shared" si="51"/>
        <v>1</v>
      </c>
      <c r="H365" s="173">
        <f t="shared" si="51"/>
        <v>1</v>
      </c>
      <c r="I365" s="173">
        <f t="shared" si="51"/>
        <v>1</v>
      </c>
      <c r="K365" s="18">
        <v>2039</v>
      </c>
      <c r="L365" s="18" t="s">
        <v>372</v>
      </c>
      <c r="M365" s="18" t="s">
        <v>257</v>
      </c>
      <c r="N365" s="135">
        <v>7114049.2945085596</v>
      </c>
      <c r="O365" s="135">
        <v>73253261.614704177</v>
      </c>
      <c r="P365" s="135">
        <v>12097681.394024793</v>
      </c>
      <c r="Q365" s="135">
        <v>25257856.53133405</v>
      </c>
      <c r="R365" s="135">
        <f t="shared" si="52"/>
        <v>0</v>
      </c>
      <c r="S365" s="135">
        <f t="shared" si="52"/>
        <v>0</v>
      </c>
    </row>
    <row r="366" spans="2:19" x14ac:dyDescent="0.25">
      <c r="B366" s="18">
        <v>2038</v>
      </c>
      <c r="C366" s="18" t="s">
        <v>205</v>
      </c>
      <c r="D366" s="173">
        <f t="shared" ref="D366:I375" si="53">D170/D$179</f>
        <v>0.75865696529562154</v>
      </c>
      <c r="E366" s="173">
        <f t="shared" si="53"/>
        <v>0.43369926880016252</v>
      </c>
      <c r="F366" s="173">
        <f t="shared" si="53"/>
        <v>0.54317157204543876</v>
      </c>
      <c r="G366" s="173">
        <f t="shared" si="53"/>
        <v>0.7380719714917735</v>
      </c>
      <c r="H366" s="173">
        <f t="shared" si="53"/>
        <v>0.81900788026708415</v>
      </c>
      <c r="I366" s="173">
        <f t="shared" si="53"/>
        <v>0.23576157079012949</v>
      </c>
      <c r="K366" s="18">
        <v>2039</v>
      </c>
      <c r="L366" s="18" t="s">
        <v>373</v>
      </c>
      <c r="M366" s="18" t="s">
        <v>365</v>
      </c>
      <c r="N366" s="135">
        <v>1795855.3263985117</v>
      </c>
      <c r="O366" s="135">
        <v>9166486.4154788181</v>
      </c>
      <c r="P366" s="135">
        <v>2355743.1240758817</v>
      </c>
      <c r="Q366" s="135">
        <v>19786979.601186883</v>
      </c>
      <c r="R366" s="135">
        <f t="shared" si="52"/>
        <v>0</v>
      </c>
      <c r="S366" s="135">
        <f t="shared" si="52"/>
        <v>0</v>
      </c>
    </row>
    <row r="367" spans="2:19" x14ac:dyDescent="0.25">
      <c r="B367" s="18">
        <v>2038</v>
      </c>
      <c r="C367" s="18" t="s">
        <v>68</v>
      </c>
      <c r="D367" s="173">
        <f t="shared" si="53"/>
        <v>0.2251459206876322</v>
      </c>
      <c r="E367" s="173">
        <f t="shared" si="53"/>
        <v>0.20445568243796858</v>
      </c>
      <c r="F367" s="173">
        <f t="shared" si="53"/>
        <v>0.17717777486850866</v>
      </c>
      <c r="G367" s="173">
        <f t="shared" si="53"/>
        <v>0.1984482720477419</v>
      </c>
      <c r="H367" s="173">
        <f t="shared" si="53"/>
        <v>0.16586342367338117</v>
      </c>
      <c r="I367" s="173">
        <f t="shared" si="53"/>
        <v>0.28841138507064401</v>
      </c>
      <c r="K367" s="18">
        <v>2039</v>
      </c>
      <c r="L367" s="18" t="s">
        <v>373</v>
      </c>
      <c r="M367" s="18" t="s">
        <v>257</v>
      </c>
      <c r="N367" s="135">
        <v>4951364.2769692354</v>
      </c>
      <c r="O367" s="135">
        <v>54541398.538724184</v>
      </c>
      <c r="P367" s="135">
        <v>3212576.4187284829</v>
      </c>
      <c r="Q367" s="135">
        <v>97503604.185722992</v>
      </c>
      <c r="R367" s="135">
        <f t="shared" si="52"/>
        <v>0</v>
      </c>
      <c r="S367" s="135">
        <f t="shared" si="52"/>
        <v>0</v>
      </c>
    </row>
    <row r="368" spans="2:19" x14ac:dyDescent="0.25">
      <c r="B368" s="18">
        <v>2038</v>
      </c>
      <c r="C368" s="18" t="s">
        <v>69</v>
      </c>
      <c r="D368" s="173">
        <f t="shared" si="53"/>
        <v>1.6197114016746197E-2</v>
      </c>
      <c r="E368" s="173">
        <f t="shared" si="53"/>
        <v>1.7598105774037517E-2</v>
      </c>
      <c r="F368" s="173">
        <f t="shared" si="53"/>
        <v>7.9853745006796435E-3</v>
      </c>
      <c r="G368" s="173">
        <f t="shared" si="53"/>
        <v>8.7029985254960529E-3</v>
      </c>
      <c r="H368" s="173">
        <f t="shared" si="53"/>
        <v>2.3238673243615934E-3</v>
      </c>
      <c r="I368" s="173">
        <f t="shared" si="53"/>
        <v>2.4213192560333354E-2</v>
      </c>
      <c r="K368" s="18">
        <v>2039</v>
      </c>
      <c r="L368" s="18" t="s">
        <v>374</v>
      </c>
      <c r="M368" s="18" t="s">
        <v>365</v>
      </c>
      <c r="N368" s="135">
        <v>9110094.8515014239</v>
      </c>
      <c r="O368" s="135">
        <v>26780286.093031541</v>
      </c>
      <c r="P368" s="135">
        <v>-202.40644460588049</v>
      </c>
      <c r="Q368" s="135">
        <v>261907841.1976473</v>
      </c>
      <c r="R368" s="135">
        <f t="shared" si="52"/>
        <v>0</v>
      </c>
      <c r="S368" s="135">
        <f t="shared" si="52"/>
        <v>0</v>
      </c>
    </row>
    <row r="369" spans="2:19" x14ac:dyDescent="0.25">
      <c r="B369" s="18">
        <v>2038</v>
      </c>
      <c r="C369" s="18" t="s">
        <v>72</v>
      </c>
      <c r="D369" s="173">
        <f t="shared" si="53"/>
        <v>0</v>
      </c>
      <c r="E369" s="173">
        <f t="shared" si="53"/>
        <v>3.2666085574654835E-2</v>
      </c>
      <c r="F369" s="173">
        <f t="shared" si="53"/>
        <v>1.0581938627569726E-2</v>
      </c>
      <c r="G369" s="173">
        <f t="shared" si="53"/>
        <v>3.911716944160417E-2</v>
      </c>
      <c r="H369" s="173">
        <f t="shared" si="53"/>
        <v>8.4008059584270555E-3</v>
      </c>
      <c r="I369" s="173">
        <f t="shared" si="53"/>
        <v>6.6071421068655767E-2</v>
      </c>
      <c r="K369" s="18">
        <v>2039</v>
      </c>
      <c r="L369" s="18" t="s">
        <v>374</v>
      </c>
      <c r="M369" s="18" t="s">
        <v>257</v>
      </c>
      <c r="N369" s="135">
        <v>0</v>
      </c>
      <c r="O369" s="135">
        <v>0</v>
      </c>
      <c r="P369" s="135">
        <v>0</v>
      </c>
      <c r="Q369" s="135">
        <v>16098102.53044924</v>
      </c>
      <c r="R369" s="135">
        <f t="shared" si="52"/>
        <v>0</v>
      </c>
      <c r="S369" s="135">
        <f t="shared" si="52"/>
        <v>0</v>
      </c>
    </row>
    <row r="370" spans="2:19" x14ac:dyDescent="0.25">
      <c r="B370" s="18">
        <v>2038</v>
      </c>
      <c r="C370" s="18" t="s">
        <v>213</v>
      </c>
      <c r="D370" s="173">
        <f t="shared" si="53"/>
        <v>0</v>
      </c>
      <c r="E370" s="173">
        <f t="shared" si="53"/>
        <v>0.19516429021372977</v>
      </c>
      <c r="F370" s="173">
        <f t="shared" si="53"/>
        <v>6.4451015851912194E-2</v>
      </c>
      <c r="G370" s="173">
        <f t="shared" si="53"/>
        <v>1.4249816538718662E-2</v>
      </c>
      <c r="H370" s="173">
        <f t="shared" si="53"/>
        <v>1.7134862613074349E-3</v>
      </c>
      <c r="I370" s="173">
        <f t="shared" si="53"/>
        <v>0.21664298143365601</v>
      </c>
      <c r="K370" s="18">
        <v>2040</v>
      </c>
      <c r="L370" s="18" t="s">
        <v>364</v>
      </c>
      <c r="M370" s="18" t="s">
        <v>365</v>
      </c>
      <c r="N370" s="135">
        <v>0</v>
      </c>
      <c r="O370" s="135">
        <v>0</v>
      </c>
      <c r="P370" s="135">
        <v>0</v>
      </c>
      <c r="Q370" s="135">
        <v>1272580031.4410989</v>
      </c>
      <c r="R370" s="135">
        <f t="shared" ref="R370:S379" si="54">R350*1.03</f>
        <v>0</v>
      </c>
      <c r="S370" s="135">
        <f t="shared" si="54"/>
        <v>0</v>
      </c>
    </row>
    <row r="371" spans="2:19" x14ac:dyDescent="0.25">
      <c r="B371" s="18">
        <v>2038</v>
      </c>
      <c r="C371" s="18" t="s">
        <v>214</v>
      </c>
      <c r="D371" s="173">
        <f t="shared" si="53"/>
        <v>0</v>
      </c>
      <c r="E371" s="173">
        <f t="shared" si="53"/>
        <v>0.11000000014982501</v>
      </c>
      <c r="F371" s="173">
        <f t="shared" si="53"/>
        <v>0.19185511418729287</v>
      </c>
      <c r="G371" s="173">
        <f t="shared" si="53"/>
        <v>9.5462300034819092E-4</v>
      </c>
      <c r="H371" s="173">
        <f t="shared" si="53"/>
        <v>2.6332645401924114E-3</v>
      </c>
      <c r="I371" s="173">
        <f t="shared" si="53"/>
        <v>0.16163297803304941</v>
      </c>
      <c r="K371" s="18">
        <v>2040</v>
      </c>
      <c r="L371" s="18" t="s">
        <v>364</v>
      </c>
      <c r="M371" s="18" t="s">
        <v>257</v>
      </c>
      <c r="N371" s="135">
        <v>0</v>
      </c>
      <c r="O371" s="135">
        <v>0</v>
      </c>
      <c r="P371" s="135">
        <v>0</v>
      </c>
      <c r="Q371" s="135">
        <v>43596974.583743446</v>
      </c>
      <c r="R371" s="135">
        <f t="shared" si="54"/>
        <v>0</v>
      </c>
      <c r="S371" s="135">
        <f t="shared" si="54"/>
        <v>0</v>
      </c>
    </row>
    <row r="372" spans="2:19" x14ac:dyDescent="0.25">
      <c r="B372" s="18">
        <v>2038</v>
      </c>
      <c r="C372" s="18" t="s">
        <v>215</v>
      </c>
      <c r="D372" s="173">
        <f t="shared" si="53"/>
        <v>0</v>
      </c>
      <c r="E372" s="173">
        <f t="shared" si="53"/>
        <v>4.4770054614064183E-3</v>
      </c>
      <c r="F372" s="173">
        <f t="shared" si="53"/>
        <v>4.1598224205891005E-3</v>
      </c>
      <c r="G372" s="173">
        <f t="shared" si="53"/>
        <v>4.551489543175281E-4</v>
      </c>
      <c r="H372" s="173">
        <f t="shared" si="53"/>
        <v>5.7271975246181508E-5</v>
      </c>
      <c r="I372" s="173">
        <f t="shared" si="53"/>
        <v>2.1812980439132774E-3</v>
      </c>
      <c r="K372" s="18">
        <v>2040</v>
      </c>
      <c r="L372" s="18" t="s">
        <v>366</v>
      </c>
      <c r="M372" s="18" t="s">
        <v>365</v>
      </c>
      <c r="N372" s="135">
        <v>126613040.7745415</v>
      </c>
      <c r="O372" s="135">
        <v>624646666.0309236</v>
      </c>
      <c r="P372" s="135">
        <v>8375902.7737090271</v>
      </c>
      <c r="Q372" s="135">
        <v>0</v>
      </c>
      <c r="R372" s="135">
        <f t="shared" si="54"/>
        <v>0</v>
      </c>
      <c r="S372" s="135">
        <f t="shared" si="54"/>
        <v>0</v>
      </c>
    </row>
    <row r="373" spans="2:19" x14ac:dyDescent="0.25">
      <c r="B373" s="18">
        <v>2038</v>
      </c>
      <c r="C373" s="18" t="s">
        <v>258</v>
      </c>
      <c r="D373" s="173">
        <f t="shared" si="53"/>
        <v>0</v>
      </c>
      <c r="E373" s="173">
        <f t="shared" si="53"/>
        <v>0</v>
      </c>
      <c r="F373" s="173">
        <f t="shared" si="53"/>
        <v>0</v>
      </c>
      <c r="G373" s="173">
        <f t="shared" si="53"/>
        <v>0</v>
      </c>
      <c r="H373" s="173">
        <f t="shared" si="53"/>
        <v>0</v>
      </c>
      <c r="I373" s="173">
        <f t="shared" si="53"/>
        <v>0</v>
      </c>
      <c r="K373" s="18">
        <v>2040</v>
      </c>
      <c r="L373" s="18" t="s">
        <v>366</v>
      </c>
      <c r="M373" s="18" t="s">
        <v>257</v>
      </c>
      <c r="N373" s="135">
        <v>9462646.9762138892</v>
      </c>
      <c r="O373" s="135">
        <v>492014163.00447488</v>
      </c>
      <c r="P373" s="135">
        <v>2876323.3027663869</v>
      </c>
      <c r="Q373" s="135">
        <v>0</v>
      </c>
      <c r="R373" s="135">
        <f t="shared" si="54"/>
        <v>0</v>
      </c>
      <c r="S373" s="135">
        <f t="shared" si="54"/>
        <v>0</v>
      </c>
    </row>
    <row r="374" spans="2:19" x14ac:dyDescent="0.25">
      <c r="B374" s="18">
        <v>2038</v>
      </c>
      <c r="C374" s="18" t="s">
        <v>117</v>
      </c>
      <c r="D374" s="173">
        <f t="shared" si="53"/>
        <v>0</v>
      </c>
      <c r="E374" s="173">
        <f t="shared" si="53"/>
        <v>1.9395615882151246E-3</v>
      </c>
      <c r="F374" s="173">
        <f t="shared" si="53"/>
        <v>6.1738749800922072E-4</v>
      </c>
      <c r="G374" s="173">
        <f t="shared" si="53"/>
        <v>0</v>
      </c>
      <c r="H374" s="173">
        <f t="shared" si="53"/>
        <v>0</v>
      </c>
      <c r="I374" s="173">
        <f t="shared" si="53"/>
        <v>5.0851729996186368E-3</v>
      </c>
      <c r="K374" s="18">
        <v>2040</v>
      </c>
      <c r="L374" s="18" t="s">
        <v>367</v>
      </c>
      <c r="M374" s="18" t="s">
        <v>365</v>
      </c>
      <c r="N374" s="135">
        <v>130540062.61735319</v>
      </c>
      <c r="O374" s="135">
        <v>172782698.4326663</v>
      </c>
      <c r="P374" s="135">
        <v>42598235.719635054</v>
      </c>
      <c r="Q374" s="135">
        <v>184580935.47206908</v>
      </c>
      <c r="R374" s="135">
        <f t="shared" si="54"/>
        <v>0</v>
      </c>
      <c r="S374" s="135">
        <f t="shared" si="54"/>
        <v>0</v>
      </c>
    </row>
    <row r="375" spans="2:19" x14ac:dyDescent="0.25">
      <c r="B375" s="18">
        <v>2038</v>
      </c>
      <c r="C375" s="18" t="s">
        <v>83</v>
      </c>
      <c r="D375" s="173">
        <f t="shared" si="53"/>
        <v>1</v>
      </c>
      <c r="E375" s="173">
        <f t="shared" si="53"/>
        <v>1</v>
      </c>
      <c r="F375" s="173">
        <f t="shared" si="53"/>
        <v>1</v>
      </c>
      <c r="G375" s="173">
        <f t="shared" si="53"/>
        <v>1</v>
      </c>
      <c r="H375" s="173">
        <f t="shared" si="53"/>
        <v>1</v>
      </c>
      <c r="I375" s="173">
        <f t="shared" si="53"/>
        <v>1</v>
      </c>
      <c r="K375" s="18">
        <v>2040</v>
      </c>
      <c r="L375" s="18" t="s">
        <v>367</v>
      </c>
      <c r="M375" s="18" t="s">
        <v>257</v>
      </c>
      <c r="N375" s="135">
        <v>11497476.915378079</v>
      </c>
      <c r="O375" s="135">
        <v>16354654.501312613</v>
      </c>
      <c r="P375" s="135">
        <v>3734457.9113508631</v>
      </c>
      <c r="Q375" s="135">
        <v>7217527.4146361025</v>
      </c>
      <c r="R375" s="135">
        <f t="shared" si="54"/>
        <v>0</v>
      </c>
      <c r="S375" s="135">
        <f t="shared" si="54"/>
        <v>0</v>
      </c>
    </row>
    <row r="376" spans="2:19" x14ac:dyDescent="0.25">
      <c r="B376" s="18">
        <v>2039</v>
      </c>
      <c r="C376" s="18" t="s">
        <v>205</v>
      </c>
      <c r="D376" s="173">
        <f t="shared" ref="D376:I385" si="55">D180/D$189</f>
        <v>0.75865696529562154</v>
      </c>
      <c r="E376" s="173">
        <f t="shared" si="55"/>
        <v>0.43369926880016257</v>
      </c>
      <c r="F376" s="173">
        <f t="shared" si="55"/>
        <v>0.54089583663556917</v>
      </c>
      <c r="G376" s="173">
        <f t="shared" si="55"/>
        <v>0.73808463917036038</v>
      </c>
      <c r="H376" s="173">
        <f t="shared" si="55"/>
        <v>0.81901016407213767</v>
      </c>
      <c r="I376" s="173">
        <f t="shared" si="55"/>
        <v>0.25030665831101601</v>
      </c>
      <c r="K376" s="18">
        <v>2040</v>
      </c>
      <c r="L376" s="18" t="s">
        <v>368</v>
      </c>
      <c r="M376" s="18" t="s">
        <v>365</v>
      </c>
      <c r="N376" s="135">
        <v>-4526582.7367507238</v>
      </c>
      <c r="O376" s="135">
        <v>15398790.531976057</v>
      </c>
      <c r="P376" s="135">
        <v>198489428.19802442</v>
      </c>
      <c r="Q376" s="135">
        <v>0</v>
      </c>
      <c r="R376" s="135">
        <f t="shared" si="54"/>
        <v>0</v>
      </c>
      <c r="S376" s="135">
        <f t="shared" si="54"/>
        <v>0</v>
      </c>
    </row>
    <row r="377" spans="2:19" x14ac:dyDescent="0.25">
      <c r="B377" s="18">
        <v>2039</v>
      </c>
      <c r="C377" s="18" t="s">
        <v>68</v>
      </c>
      <c r="D377" s="173">
        <f t="shared" si="55"/>
        <v>0.22514592068763217</v>
      </c>
      <c r="E377" s="173">
        <f t="shared" si="55"/>
        <v>0.20445568243796863</v>
      </c>
      <c r="F377" s="173">
        <f t="shared" si="55"/>
        <v>0.17696250096262894</v>
      </c>
      <c r="G377" s="173">
        <f t="shared" si="55"/>
        <v>0.19842063870605897</v>
      </c>
      <c r="H377" s="173">
        <f t="shared" si="55"/>
        <v>0.16586033943489295</v>
      </c>
      <c r="I377" s="173">
        <f t="shared" si="55"/>
        <v>0.28314082259034129</v>
      </c>
      <c r="K377" s="18">
        <v>2040</v>
      </c>
      <c r="L377" s="18" t="s">
        <v>368</v>
      </c>
      <c r="M377" s="18" t="s">
        <v>257</v>
      </c>
      <c r="N377" s="135">
        <v>0</v>
      </c>
      <c r="O377" s="135">
        <v>19273251.508046359</v>
      </c>
      <c r="P377" s="135">
        <v>14868310.937554432</v>
      </c>
      <c r="Q377" s="135">
        <v>0</v>
      </c>
      <c r="R377" s="135">
        <f t="shared" si="54"/>
        <v>0</v>
      </c>
      <c r="S377" s="135">
        <f t="shared" si="54"/>
        <v>0</v>
      </c>
    </row>
    <row r="378" spans="2:19" x14ac:dyDescent="0.25">
      <c r="B378" s="18">
        <v>2039</v>
      </c>
      <c r="C378" s="18" t="s">
        <v>69</v>
      </c>
      <c r="D378" s="173">
        <f t="shared" si="55"/>
        <v>1.6197114016746197E-2</v>
      </c>
      <c r="E378" s="173">
        <f t="shared" si="55"/>
        <v>1.7598105774037521E-2</v>
      </c>
      <c r="F378" s="173">
        <f t="shared" si="55"/>
        <v>7.9476651830599852E-3</v>
      </c>
      <c r="G378" s="173">
        <f t="shared" si="55"/>
        <v>8.7049009707646247E-3</v>
      </c>
      <c r="H378" s="173">
        <f t="shared" si="55"/>
        <v>2.3238646278103199E-3</v>
      </c>
      <c r="I378" s="173">
        <f t="shared" si="55"/>
        <v>2.3772484111384336E-2</v>
      </c>
      <c r="K378" s="18">
        <v>2040</v>
      </c>
      <c r="L378" s="18" t="s">
        <v>369</v>
      </c>
      <c r="M378" s="18" t="s">
        <v>365</v>
      </c>
      <c r="N378" s="135">
        <v>0</v>
      </c>
      <c r="O378" s="135">
        <v>574631.78078694025</v>
      </c>
      <c r="P378" s="135">
        <v>0</v>
      </c>
      <c r="Q378" s="135">
        <v>142404182.21010587</v>
      </c>
      <c r="R378" s="135">
        <f t="shared" si="54"/>
        <v>0</v>
      </c>
      <c r="S378" s="135">
        <f t="shared" si="54"/>
        <v>0</v>
      </c>
    </row>
    <row r="379" spans="2:19" x14ac:dyDescent="0.25">
      <c r="B379" s="18">
        <v>2039</v>
      </c>
      <c r="C379" s="18" t="s">
        <v>72</v>
      </c>
      <c r="D379" s="173">
        <f t="shared" si="55"/>
        <v>0</v>
      </c>
      <c r="E379" s="173">
        <f t="shared" si="55"/>
        <v>3.2666085574654842E-2</v>
      </c>
      <c r="F379" s="173">
        <f t="shared" si="55"/>
        <v>1.0680437580119129E-2</v>
      </c>
      <c r="G379" s="173">
        <f t="shared" si="55"/>
        <v>3.9126219216008978E-2</v>
      </c>
      <c r="H379" s="173">
        <f t="shared" si="55"/>
        <v>8.400796210364516E-3</v>
      </c>
      <c r="I379" s="173">
        <f t="shared" si="55"/>
        <v>6.4862037043570547E-2</v>
      </c>
      <c r="K379" s="18">
        <v>2040</v>
      </c>
      <c r="L379" s="18" t="s">
        <v>369</v>
      </c>
      <c r="M379" s="18" t="s">
        <v>257</v>
      </c>
      <c r="N379" s="135">
        <v>12979595.035294564</v>
      </c>
      <c r="O379" s="135">
        <v>123320732.79655987</v>
      </c>
      <c r="P379" s="135">
        <v>7606113.5706888214</v>
      </c>
      <c r="Q379" s="135">
        <v>357914326.50060582</v>
      </c>
      <c r="R379" s="135">
        <f t="shared" si="54"/>
        <v>0</v>
      </c>
      <c r="S379" s="135">
        <f t="shared" si="54"/>
        <v>0</v>
      </c>
    </row>
    <row r="380" spans="2:19" x14ac:dyDescent="0.25">
      <c r="B380" s="18">
        <v>2039</v>
      </c>
      <c r="C380" s="18" t="s">
        <v>213</v>
      </c>
      <c r="D380" s="173">
        <f t="shared" si="55"/>
        <v>0</v>
      </c>
      <c r="E380" s="173">
        <f t="shared" si="55"/>
        <v>0.1951642902137298</v>
      </c>
      <c r="F380" s="173">
        <f t="shared" si="55"/>
        <v>6.5050939719890274E-2</v>
      </c>
      <c r="G380" s="173">
        <f t="shared" si="55"/>
        <v>1.4253781673013869E-2</v>
      </c>
      <c r="H380" s="173">
        <f t="shared" si="55"/>
        <v>1.7139157274230774E-3</v>
      </c>
      <c r="I380" s="173">
        <f t="shared" si="55"/>
        <v>0.21302608283828503</v>
      </c>
      <c r="K380" s="18">
        <v>2040</v>
      </c>
      <c r="L380" s="18" t="s">
        <v>370</v>
      </c>
      <c r="M380" s="18" t="s">
        <v>365</v>
      </c>
      <c r="N380" s="135">
        <v>28105090.943119582</v>
      </c>
      <c r="O380" s="135">
        <v>97141201.524601653</v>
      </c>
      <c r="P380" s="135">
        <v>1392338.6681955836</v>
      </c>
      <c r="Q380" s="135">
        <v>70784160.530098364</v>
      </c>
      <c r="R380" s="135">
        <f t="shared" ref="R380:S389" si="56">R360*1.03</f>
        <v>0</v>
      </c>
      <c r="S380" s="135">
        <f t="shared" si="56"/>
        <v>0</v>
      </c>
    </row>
    <row r="381" spans="2:19" x14ac:dyDescent="0.25">
      <c r="B381" s="18">
        <v>2039</v>
      </c>
      <c r="C381" s="18" t="s">
        <v>214</v>
      </c>
      <c r="D381" s="173">
        <f t="shared" si="55"/>
        <v>0</v>
      </c>
      <c r="E381" s="173">
        <f t="shared" si="55"/>
        <v>0.11000000014982503</v>
      </c>
      <c r="F381" s="173">
        <f t="shared" si="55"/>
        <v>0.19364094270641313</v>
      </c>
      <c r="G381" s="173">
        <f t="shared" si="55"/>
        <v>9.5454214586461819E-4</v>
      </c>
      <c r="H381" s="173">
        <f t="shared" si="55"/>
        <v>2.6336302497177119E-3</v>
      </c>
      <c r="I381" s="173">
        <f t="shared" si="55"/>
        <v>0.15777456215283134</v>
      </c>
      <c r="K381" s="18">
        <v>2040</v>
      </c>
      <c r="L381" s="18" t="s">
        <v>370</v>
      </c>
      <c r="M381" s="18" t="s">
        <v>257</v>
      </c>
      <c r="N381" s="135">
        <v>16093049.763123607</v>
      </c>
      <c r="O381" s="135">
        <v>40151670.236738466</v>
      </c>
      <c r="P381" s="135">
        <v>942207.36240409198</v>
      </c>
      <c r="Q381" s="135">
        <v>37455120.144927762</v>
      </c>
      <c r="R381" s="135">
        <f t="shared" si="56"/>
        <v>0</v>
      </c>
      <c r="S381" s="135">
        <f t="shared" si="56"/>
        <v>0</v>
      </c>
    </row>
    <row r="382" spans="2:19" x14ac:dyDescent="0.25">
      <c r="B382" s="18">
        <v>2039</v>
      </c>
      <c r="C382" s="18" t="s">
        <v>215</v>
      </c>
      <c r="D382" s="173">
        <f t="shared" si="55"/>
        <v>0</v>
      </c>
      <c r="E382" s="173">
        <f t="shared" si="55"/>
        <v>4.4770054614064175E-3</v>
      </c>
      <c r="F382" s="173">
        <f t="shared" si="55"/>
        <v>4.1985429391670527E-3</v>
      </c>
      <c r="G382" s="173">
        <f t="shared" si="55"/>
        <v>4.5527811792858919E-4</v>
      </c>
      <c r="H382" s="173">
        <f t="shared" si="55"/>
        <v>5.728967765374002E-5</v>
      </c>
      <c r="I382" s="173">
        <f t="shared" si="55"/>
        <v>2.1247292351450702E-3</v>
      </c>
      <c r="K382" s="18">
        <v>2040</v>
      </c>
      <c r="L382" s="18" t="s">
        <v>371</v>
      </c>
      <c r="M382" s="18" t="s">
        <v>365</v>
      </c>
      <c r="N382" s="135">
        <v>-975905.94449263636</v>
      </c>
      <c r="O382" s="135">
        <v>0</v>
      </c>
      <c r="P382" s="135">
        <v>0</v>
      </c>
      <c r="Q382" s="135">
        <v>26303872.601229038</v>
      </c>
      <c r="R382" s="135">
        <f t="shared" si="56"/>
        <v>0</v>
      </c>
      <c r="S382" s="135">
        <f t="shared" si="56"/>
        <v>0</v>
      </c>
    </row>
    <row r="383" spans="2:19" x14ac:dyDescent="0.25">
      <c r="B383" s="18">
        <v>2039</v>
      </c>
      <c r="C383" s="18" t="s">
        <v>258</v>
      </c>
      <c r="D383" s="173">
        <f t="shared" si="55"/>
        <v>0</v>
      </c>
      <c r="E383" s="173">
        <f t="shared" si="55"/>
        <v>0</v>
      </c>
      <c r="F383" s="173">
        <f t="shared" si="55"/>
        <v>0</v>
      </c>
      <c r="G383" s="173">
        <f t="shared" si="55"/>
        <v>0</v>
      </c>
      <c r="H383" s="173">
        <f t="shared" si="55"/>
        <v>0</v>
      </c>
      <c r="I383" s="173">
        <f t="shared" si="55"/>
        <v>0</v>
      </c>
      <c r="K383" s="18">
        <v>2040</v>
      </c>
      <c r="L383" s="18" t="s">
        <v>371</v>
      </c>
      <c r="M383" s="18" t="s">
        <v>257</v>
      </c>
      <c r="N383" s="135">
        <v>0</v>
      </c>
      <c r="O383" s="135">
        <v>0</v>
      </c>
      <c r="P383" s="135">
        <v>0</v>
      </c>
      <c r="Q383" s="135">
        <v>42853899.079941027</v>
      </c>
      <c r="R383" s="135">
        <f t="shared" si="56"/>
        <v>0</v>
      </c>
      <c r="S383" s="135">
        <f t="shared" si="56"/>
        <v>0</v>
      </c>
    </row>
    <row r="384" spans="2:19" x14ac:dyDescent="0.25">
      <c r="B384" s="18">
        <v>2039</v>
      </c>
      <c r="C384" s="18" t="s">
        <v>117</v>
      </c>
      <c r="D384" s="173">
        <f t="shared" si="55"/>
        <v>0</v>
      </c>
      <c r="E384" s="173">
        <f t="shared" si="55"/>
        <v>1.9395615882151251E-3</v>
      </c>
      <c r="F384" s="173">
        <f t="shared" si="55"/>
        <v>6.23134273152347E-4</v>
      </c>
      <c r="G384" s="173">
        <f t="shared" si="55"/>
        <v>0</v>
      </c>
      <c r="H384" s="173">
        <f t="shared" si="55"/>
        <v>0</v>
      </c>
      <c r="I384" s="173">
        <f t="shared" si="55"/>
        <v>4.9926237174264506E-3</v>
      </c>
      <c r="K384" s="18">
        <v>2040</v>
      </c>
      <c r="L384" s="18" t="s">
        <v>372</v>
      </c>
      <c r="M384" s="18" t="s">
        <v>365</v>
      </c>
      <c r="N384" s="135">
        <v>131981.66071822584</v>
      </c>
      <c r="O384" s="135">
        <v>19001835.485333696</v>
      </c>
      <c r="P384" s="135">
        <v>3171516.4384212266</v>
      </c>
      <c r="Q384" s="135">
        <v>68466690.607679501</v>
      </c>
      <c r="R384" s="135">
        <f t="shared" si="56"/>
        <v>0</v>
      </c>
      <c r="S384" s="135">
        <f t="shared" si="56"/>
        <v>0</v>
      </c>
    </row>
    <row r="385" spans="2:19" x14ac:dyDescent="0.25">
      <c r="B385" s="18">
        <v>2039</v>
      </c>
      <c r="C385" s="18" t="s">
        <v>83</v>
      </c>
      <c r="D385" s="173">
        <f t="shared" si="55"/>
        <v>1</v>
      </c>
      <c r="E385" s="173">
        <f t="shared" si="55"/>
        <v>1</v>
      </c>
      <c r="F385" s="173">
        <f t="shared" si="55"/>
        <v>1</v>
      </c>
      <c r="G385" s="173">
        <f t="shared" si="55"/>
        <v>1</v>
      </c>
      <c r="H385" s="173">
        <f t="shared" si="55"/>
        <v>1</v>
      </c>
      <c r="I385" s="173">
        <f t="shared" si="55"/>
        <v>1</v>
      </c>
      <c r="K385" s="18">
        <v>2040</v>
      </c>
      <c r="L385" s="18" t="s">
        <v>372</v>
      </c>
      <c r="M385" s="18" t="s">
        <v>257</v>
      </c>
      <c r="N385" s="135">
        <v>7327470.7733438164</v>
      </c>
      <c r="O385" s="135">
        <v>75450859.463145301</v>
      </c>
      <c r="P385" s="135">
        <v>12460611.835845537</v>
      </c>
      <c r="Q385" s="135">
        <v>26015592.227274071</v>
      </c>
      <c r="R385" s="135">
        <f t="shared" si="56"/>
        <v>0</v>
      </c>
      <c r="S385" s="135">
        <f t="shared" si="56"/>
        <v>0</v>
      </c>
    </row>
    <row r="386" spans="2:19" x14ac:dyDescent="0.25">
      <c r="B386" s="18">
        <v>2040</v>
      </c>
      <c r="C386" s="18" t="s">
        <v>205</v>
      </c>
      <c r="D386" s="173">
        <f t="shared" ref="D386:I395" si="57">D190/D$199</f>
        <v>0.75865696529562154</v>
      </c>
      <c r="E386" s="173">
        <f t="shared" si="57"/>
        <v>0.43369926880016263</v>
      </c>
      <c r="F386" s="173">
        <f t="shared" si="57"/>
        <v>0.53861158586601798</v>
      </c>
      <c r="G386" s="173">
        <f t="shared" si="57"/>
        <v>0.73809730136703411</v>
      </c>
      <c r="H386" s="173">
        <f t="shared" si="57"/>
        <v>0.819012447697122</v>
      </c>
      <c r="I386" s="173">
        <f t="shared" si="57"/>
        <v>0.26543601940536926</v>
      </c>
      <c r="K386" s="18">
        <v>2040</v>
      </c>
      <c r="L386" s="18" t="s">
        <v>373</v>
      </c>
      <c r="M386" s="18" t="s">
        <v>365</v>
      </c>
      <c r="N386" s="135">
        <v>1849730.9861904671</v>
      </c>
      <c r="O386" s="135">
        <v>9441481.0079431832</v>
      </c>
      <c r="P386" s="135">
        <v>2426415.4177981582</v>
      </c>
      <c r="Q386" s="135">
        <v>20380588.989222489</v>
      </c>
      <c r="R386" s="135">
        <f t="shared" si="56"/>
        <v>0</v>
      </c>
      <c r="S386" s="135">
        <f t="shared" si="56"/>
        <v>0</v>
      </c>
    </row>
    <row r="387" spans="2:19" x14ac:dyDescent="0.25">
      <c r="B387" s="18">
        <v>2040</v>
      </c>
      <c r="C387" s="18" t="s">
        <v>68</v>
      </c>
      <c r="D387" s="173">
        <f t="shared" si="57"/>
        <v>0.2251459206876322</v>
      </c>
      <c r="E387" s="173">
        <f t="shared" si="57"/>
        <v>0.20445568243796863</v>
      </c>
      <c r="F387" s="173">
        <f t="shared" si="57"/>
        <v>0.17674156562304785</v>
      </c>
      <c r="G387" s="173">
        <f t="shared" si="57"/>
        <v>0.19839300768031623</v>
      </c>
      <c r="H387" s="173">
        <f t="shared" si="57"/>
        <v>0.16585725521600103</v>
      </c>
      <c r="I387" s="173">
        <f t="shared" si="57"/>
        <v>0.277639111835838</v>
      </c>
      <c r="K387" s="18">
        <v>2040</v>
      </c>
      <c r="L387" s="18" t="s">
        <v>373</v>
      </c>
      <c r="M387" s="18" t="s">
        <v>257</v>
      </c>
      <c r="N387" s="135">
        <v>5099905.2052783128</v>
      </c>
      <c r="O387" s="135">
        <v>56177640.494885914</v>
      </c>
      <c r="P387" s="135">
        <v>3308953.7112903376</v>
      </c>
      <c r="Q387" s="135">
        <v>100428712.31129469</v>
      </c>
      <c r="R387" s="135">
        <f t="shared" si="56"/>
        <v>0</v>
      </c>
      <c r="S387" s="135">
        <f t="shared" si="56"/>
        <v>0</v>
      </c>
    </row>
    <row r="388" spans="2:19" x14ac:dyDescent="0.25">
      <c r="B388" s="18">
        <v>2040</v>
      </c>
      <c r="C388" s="18" t="s">
        <v>69</v>
      </c>
      <c r="D388" s="173">
        <f t="shared" si="57"/>
        <v>1.6197114016746197E-2</v>
      </c>
      <c r="E388" s="173">
        <f t="shared" si="57"/>
        <v>1.7598105774037521E-2</v>
      </c>
      <c r="F388" s="173">
        <f t="shared" si="57"/>
        <v>7.9098688631301858E-3</v>
      </c>
      <c r="G388" s="173">
        <f t="shared" si="57"/>
        <v>8.7068037646702134E-3</v>
      </c>
      <c r="H388" s="173">
        <f t="shared" si="57"/>
        <v>2.323861930733178E-3</v>
      </c>
      <c r="I388" s="173">
        <f t="shared" si="57"/>
        <v>2.3312301083880323E-2</v>
      </c>
      <c r="K388" s="18">
        <v>2040</v>
      </c>
      <c r="L388" s="18" t="s">
        <v>374</v>
      </c>
      <c r="M388" s="18" t="s">
        <v>365</v>
      </c>
      <c r="N388" s="135">
        <v>9383397.6970464662</v>
      </c>
      <c r="O388" s="135">
        <v>27583694.675822489</v>
      </c>
      <c r="P388" s="135">
        <v>-208.47863794405691</v>
      </c>
      <c r="Q388" s="135">
        <v>269765076.4335767</v>
      </c>
      <c r="R388" s="135">
        <f t="shared" si="56"/>
        <v>0</v>
      </c>
      <c r="S388" s="135">
        <f t="shared" si="56"/>
        <v>0</v>
      </c>
    </row>
    <row r="389" spans="2:19" x14ac:dyDescent="0.25">
      <c r="B389" s="18">
        <v>2040</v>
      </c>
      <c r="C389" s="18" t="s">
        <v>72</v>
      </c>
      <c r="D389" s="173">
        <f t="shared" si="57"/>
        <v>0</v>
      </c>
      <c r="E389" s="173">
        <f t="shared" si="57"/>
        <v>3.2666085574654849E-2</v>
      </c>
      <c r="F389" s="173">
        <f t="shared" si="57"/>
        <v>1.0779492137755085E-2</v>
      </c>
      <c r="G389" s="173">
        <f t="shared" si="57"/>
        <v>3.9135270781894119E-2</v>
      </c>
      <c r="H389" s="173">
        <f t="shared" si="57"/>
        <v>8.4007864604009573E-3</v>
      </c>
      <c r="I389" s="173">
        <f t="shared" si="57"/>
        <v>6.359977625663242E-2</v>
      </c>
      <c r="K389" s="18">
        <v>2040</v>
      </c>
      <c r="L389" s="18" t="s">
        <v>374</v>
      </c>
      <c r="M389" s="18" t="s">
        <v>257</v>
      </c>
      <c r="N389" s="135">
        <v>0</v>
      </c>
      <c r="O389" s="135">
        <v>0</v>
      </c>
      <c r="P389" s="135">
        <v>0</v>
      </c>
      <c r="Q389" s="135">
        <v>16581045.606362717</v>
      </c>
      <c r="R389" s="135">
        <f t="shared" si="56"/>
        <v>0</v>
      </c>
      <c r="S389" s="135">
        <f t="shared" si="56"/>
        <v>0</v>
      </c>
    </row>
    <row r="390" spans="2:19" x14ac:dyDescent="0.25">
      <c r="B390" s="18">
        <v>2040</v>
      </c>
      <c r="C390" s="18" t="s">
        <v>213</v>
      </c>
      <c r="D390" s="173">
        <f t="shared" si="57"/>
        <v>0</v>
      </c>
      <c r="E390" s="173">
        <f t="shared" si="57"/>
        <v>0.19516429021372983</v>
      </c>
      <c r="F390" s="173">
        <f t="shared" si="57"/>
        <v>6.5654247590885298E-2</v>
      </c>
      <c r="G390" s="173">
        <f t="shared" si="57"/>
        <v>1.42577478005485E-2</v>
      </c>
      <c r="H390" s="173">
        <f t="shared" si="57"/>
        <v>1.7143453007893367E-3</v>
      </c>
      <c r="I390" s="173">
        <f t="shared" si="57"/>
        <v>0.20922279862507059</v>
      </c>
    </row>
    <row r="391" spans="2:19" x14ac:dyDescent="0.25">
      <c r="B391" s="18">
        <v>2040</v>
      </c>
      <c r="C391" s="18" t="s">
        <v>214</v>
      </c>
      <c r="D391" s="173">
        <f t="shared" si="57"/>
        <v>0</v>
      </c>
      <c r="E391" s="173">
        <f t="shared" si="57"/>
        <v>0.11000000014982504</v>
      </c>
      <c r="F391" s="173">
        <f t="shared" si="57"/>
        <v>0.19543684458553626</v>
      </c>
      <c r="G391" s="173">
        <f t="shared" si="57"/>
        <v>9.5446129085922514E-4</v>
      </c>
      <c r="H391" s="173">
        <f t="shared" si="57"/>
        <v>2.6339960094333989E-3</v>
      </c>
      <c r="I391" s="173">
        <f t="shared" si="57"/>
        <v>0.15382681932319894</v>
      </c>
      <c r="K391" s="177" t="s">
        <v>375</v>
      </c>
      <c r="L391" s="174"/>
    </row>
    <row r="392" spans="2:19" x14ac:dyDescent="0.25">
      <c r="B392" s="18">
        <v>2040</v>
      </c>
      <c r="C392" s="18" t="s">
        <v>215</v>
      </c>
      <c r="D392" s="173">
        <f t="shared" si="57"/>
        <v>0</v>
      </c>
      <c r="E392" s="173">
        <f t="shared" si="57"/>
        <v>4.4770054614064175E-3</v>
      </c>
      <c r="F392" s="173">
        <f t="shared" si="57"/>
        <v>4.2374818693780136E-3</v>
      </c>
      <c r="G392" s="173">
        <f t="shared" si="57"/>
        <v>4.5540731467761162E-4</v>
      </c>
      <c r="H392" s="173">
        <f t="shared" si="57"/>
        <v>5.7307385519956161E-5</v>
      </c>
      <c r="I392" s="173">
        <f t="shared" si="57"/>
        <v>2.0671892840515849E-3</v>
      </c>
      <c r="K392" s="175" t="s">
        <v>376</v>
      </c>
      <c r="L392" s="174"/>
    </row>
    <row r="393" spans="2:19" x14ac:dyDescent="0.25">
      <c r="B393" s="18">
        <v>2040</v>
      </c>
      <c r="C393" s="18" t="s">
        <v>258</v>
      </c>
      <c r="D393" s="173">
        <f t="shared" si="57"/>
        <v>0</v>
      </c>
      <c r="E393" s="173">
        <f t="shared" si="57"/>
        <v>0</v>
      </c>
      <c r="F393" s="173">
        <f t="shared" si="57"/>
        <v>0</v>
      </c>
      <c r="G393" s="173">
        <f t="shared" si="57"/>
        <v>0</v>
      </c>
      <c r="H393" s="173">
        <f t="shared" si="57"/>
        <v>0</v>
      </c>
      <c r="I393" s="173">
        <f t="shared" si="57"/>
        <v>0</v>
      </c>
      <c r="K393" s="175" t="s">
        <v>383</v>
      </c>
      <c r="L393" s="174"/>
    </row>
    <row r="394" spans="2:19" x14ac:dyDescent="0.25">
      <c r="B394" s="18">
        <v>2040</v>
      </c>
      <c r="C394" s="18" t="s">
        <v>117</v>
      </c>
      <c r="D394" s="173">
        <f t="shared" si="57"/>
        <v>0</v>
      </c>
      <c r="E394" s="173">
        <f t="shared" si="57"/>
        <v>1.9395615882151253E-3</v>
      </c>
      <c r="F394" s="173">
        <f t="shared" si="57"/>
        <v>6.2891346424932999E-4</v>
      </c>
      <c r="G394" s="173">
        <f t="shared" si="57"/>
        <v>0</v>
      </c>
      <c r="H394" s="173">
        <f t="shared" si="57"/>
        <v>0</v>
      </c>
      <c r="I394" s="173">
        <f t="shared" si="57"/>
        <v>4.8959841859589157E-3</v>
      </c>
      <c r="K394" s="175"/>
      <c r="L394" s="174"/>
    </row>
    <row r="395" spans="2:19" x14ac:dyDescent="0.25">
      <c r="B395" s="18">
        <v>2040</v>
      </c>
      <c r="C395" s="18" t="s">
        <v>83</v>
      </c>
      <c r="D395" s="173">
        <f t="shared" si="57"/>
        <v>1</v>
      </c>
      <c r="E395" s="173">
        <f t="shared" si="57"/>
        <v>1</v>
      </c>
      <c r="F395" s="173">
        <f t="shared" si="57"/>
        <v>1</v>
      </c>
      <c r="G395" s="173">
        <f t="shared" si="57"/>
        <v>1</v>
      </c>
      <c r="H395" s="173">
        <f t="shared" si="57"/>
        <v>1</v>
      </c>
      <c r="I395" s="173">
        <f t="shared" si="57"/>
        <v>1</v>
      </c>
      <c r="K395" s="175" t="s">
        <v>377</v>
      </c>
      <c r="L395" s="174"/>
    </row>
    <row r="396" spans="2:19" x14ac:dyDescent="0.25">
      <c r="K396" s="175"/>
      <c r="L396" s="174"/>
    </row>
    <row r="397" spans="2:19" x14ac:dyDescent="0.25">
      <c r="K397" s="176" t="s">
        <v>378</v>
      </c>
      <c r="L397" s="174"/>
    </row>
    <row r="398" spans="2:19" x14ac:dyDescent="0.25">
      <c r="K398" s="176" t="s">
        <v>394</v>
      </c>
      <c r="L398" s="174"/>
    </row>
    <row r="399" spans="2:19" x14ac:dyDescent="0.25">
      <c r="K399" s="176" t="s">
        <v>379</v>
      </c>
      <c r="L399" s="174"/>
    </row>
    <row r="400" spans="2:19" x14ac:dyDescent="0.25">
      <c r="K400" s="176" t="s">
        <v>380</v>
      </c>
      <c r="L400" s="174"/>
    </row>
    <row r="401" spans="11:12" x14ac:dyDescent="0.25">
      <c r="K401" s="176" t="s">
        <v>401</v>
      </c>
      <c r="L401" s="174"/>
    </row>
    <row r="402" spans="11:12" x14ac:dyDescent="0.25">
      <c r="K402" s="176" t="s">
        <v>402</v>
      </c>
      <c r="L402" s="174"/>
    </row>
    <row r="403" spans="11:12" x14ac:dyDescent="0.25">
      <c r="K403" s="176" t="s">
        <v>393</v>
      </c>
      <c r="L403" s="174"/>
    </row>
    <row r="404" spans="11:12" x14ac:dyDescent="0.25">
      <c r="K404" s="176" t="s">
        <v>381</v>
      </c>
      <c r="L404" s="174"/>
    </row>
    <row r="405" spans="11:12" x14ac:dyDescent="0.25">
      <c r="K405" s="176" t="s">
        <v>382</v>
      </c>
      <c r="L405" s="174"/>
    </row>
    <row r="406" spans="11:12" x14ac:dyDescent="0.25">
      <c r="K406" s="176" t="s">
        <v>403</v>
      </c>
      <c r="L406" s="174"/>
    </row>
    <row r="407" spans="11:12" x14ac:dyDescent="0.25">
      <c r="K407" s="176" t="s">
        <v>404</v>
      </c>
      <c r="L407" s="174"/>
    </row>
    <row r="408" spans="11:12" x14ac:dyDescent="0.25">
      <c r="K408" s="176" t="s">
        <v>395</v>
      </c>
    </row>
    <row r="409" spans="11:12" x14ac:dyDescent="0.25">
      <c r="K409" s="176" t="s">
        <v>400</v>
      </c>
    </row>
  </sheetData>
  <mergeCells count="5">
    <mergeCell ref="K7:S7"/>
    <mergeCell ref="D3:O3"/>
    <mergeCell ref="B5:S5"/>
    <mergeCell ref="B1:T1"/>
    <mergeCell ref="B2:T2"/>
  </mergeCells>
  <pageMargins left="0.7" right="0.7" top="0.75" bottom="0.75" header="0.3" footer="0.3"/>
  <pageSetup scale="40" fitToHeight="0" orientation="landscape" r:id="rId1"/>
  <headerFooter>
    <oddFooter xml:space="preserve">&amp;C_x000D_&amp;1#&amp;"Calibri"&amp;10&amp;K000000 Internal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4"/>
  <sheetViews>
    <sheetView topLeftCell="A48" zoomScaleNormal="100" workbookViewId="0">
      <selection activeCell="B30" sqref="B30"/>
    </sheetView>
  </sheetViews>
  <sheetFormatPr defaultColWidth="9" defaultRowHeight="15.75" x14ac:dyDescent="0.25"/>
  <cols>
    <col min="1" max="1" width="2.25" style="57" customWidth="1"/>
    <col min="2" max="14" width="9.625" style="57" customWidth="1"/>
    <col min="15" max="16384" width="9" style="57"/>
  </cols>
  <sheetData>
    <row r="1" spans="2:35" s="6" customFormat="1" x14ac:dyDescent="0.25">
      <c r="B1" s="199" t="s">
        <v>260</v>
      </c>
      <c r="C1" s="199"/>
      <c r="D1" s="199"/>
      <c r="E1" s="199"/>
      <c r="F1" s="199"/>
      <c r="G1" s="199"/>
      <c r="H1" s="199"/>
      <c r="I1" s="199"/>
      <c r="J1" s="199"/>
      <c r="K1" s="199"/>
      <c r="L1" s="199"/>
      <c r="M1" s="199"/>
      <c r="N1" s="199"/>
      <c r="O1" s="199"/>
      <c r="P1" s="199"/>
    </row>
    <row r="2" spans="2:35" s="7" customFormat="1" ht="15.75" customHeight="1" x14ac:dyDescent="0.2">
      <c r="B2" s="218" t="str">
        <f>'Admin Info'!B6</f>
        <v>Pacific Gas and Electric Company</v>
      </c>
      <c r="C2" s="218"/>
      <c r="D2" s="218"/>
      <c r="E2" s="218"/>
      <c r="F2" s="218"/>
      <c r="G2" s="218"/>
      <c r="H2" s="218"/>
      <c r="I2" s="218"/>
      <c r="J2" s="218"/>
      <c r="K2" s="218"/>
      <c r="L2" s="218"/>
      <c r="M2" s="218"/>
      <c r="N2" s="218"/>
      <c r="O2" s="218"/>
      <c r="P2" s="218"/>
    </row>
    <row r="3" spans="2:35" s="7" customFormat="1" ht="12.75" x14ac:dyDescent="0.2">
      <c r="C3" s="218"/>
      <c r="D3" s="218"/>
      <c r="E3" s="218"/>
      <c r="F3" s="218"/>
      <c r="G3" s="218"/>
      <c r="H3" s="218"/>
      <c r="I3" s="218"/>
      <c r="J3" s="218"/>
      <c r="K3" s="218"/>
      <c r="L3" s="218"/>
    </row>
    <row r="4" spans="2:35" s="7" customFormat="1" ht="12.75" x14ac:dyDescent="0.2">
      <c r="C4" s="23"/>
      <c r="D4" s="23"/>
      <c r="E4" s="23"/>
      <c r="F4" s="23"/>
      <c r="G4" s="23"/>
      <c r="H4" s="23"/>
      <c r="I4" s="23"/>
      <c r="J4" s="23"/>
      <c r="K4" s="23"/>
      <c r="L4" s="23"/>
    </row>
    <row r="5" spans="2:35" s="6" customFormat="1" ht="30.75" customHeight="1" x14ac:dyDescent="0.2">
      <c r="B5" s="202" t="s">
        <v>261</v>
      </c>
      <c r="C5" s="202"/>
      <c r="D5" s="202"/>
      <c r="E5" s="202"/>
      <c r="F5" s="202"/>
      <c r="G5" s="202"/>
      <c r="H5" s="202"/>
      <c r="I5" s="202"/>
      <c r="J5" s="202"/>
      <c r="K5" s="202"/>
      <c r="L5" s="202"/>
      <c r="M5" s="202"/>
      <c r="N5" s="202"/>
      <c r="O5" s="202"/>
      <c r="P5" s="202"/>
    </row>
    <row r="6" spans="2:35" x14ac:dyDescent="0.25">
      <c r="B6" s="57" t="s">
        <v>350</v>
      </c>
    </row>
    <row r="7" spans="2:35" x14ac:dyDescent="0.25">
      <c r="B7" s="241" t="s">
        <v>262</v>
      </c>
      <c r="C7" s="242"/>
      <c r="D7" s="242"/>
      <c r="E7" s="242"/>
      <c r="F7" s="242"/>
      <c r="G7" s="242"/>
      <c r="H7" s="242"/>
      <c r="I7" s="242"/>
      <c r="J7" s="242"/>
      <c r="K7" s="242"/>
      <c r="L7" s="242"/>
      <c r="M7" s="242"/>
      <c r="N7" s="242"/>
      <c r="O7" s="242"/>
      <c r="P7" s="243"/>
      <c r="Q7" s="70"/>
      <c r="R7" s="240"/>
      <c r="S7" s="240"/>
      <c r="T7" s="240"/>
      <c r="U7" s="240"/>
      <c r="V7" s="240"/>
      <c r="W7" s="240"/>
      <c r="X7" s="240"/>
      <c r="Y7" s="240"/>
      <c r="Z7" s="240"/>
      <c r="AA7" s="240"/>
      <c r="AB7" s="240"/>
      <c r="AC7" s="240"/>
      <c r="AD7" s="240"/>
      <c r="AE7" s="240"/>
      <c r="AF7" s="240"/>
      <c r="AG7" s="240"/>
      <c r="AH7" s="240"/>
      <c r="AI7" s="240"/>
    </row>
    <row r="8" spans="2:35" ht="68.25" x14ac:dyDescent="0.25">
      <c r="B8" s="73" t="s">
        <v>65</v>
      </c>
      <c r="C8" s="60" t="s">
        <v>263</v>
      </c>
      <c r="D8" s="60" t="s">
        <v>264</v>
      </c>
      <c r="E8" s="60" t="s">
        <v>265</v>
      </c>
      <c r="F8" s="60" t="s">
        <v>266</v>
      </c>
      <c r="G8" s="60" t="s">
        <v>267</v>
      </c>
      <c r="H8" s="60" t="s">
        <v>268</v>
      </c>
      <c r="I8" s="60" t="s">
        <v>269</v>
      </c>
      <c r="J8" s="60" t="s">
        <v>270</v>
      </c>
      <c r="K8" s="60" t="s">
        <v>271</v>
      </c>
      <c r="L8" s="60" t="s">
        <v>272</v>
      </c>
      <c r="M8" s="60" t="s">
        <v>273</v>
      </c>
      <c r="N8" s="60" t="s">
        <v>274</v>
      </c>
      <c r="O8" s="60" t="s">
        <v>275</v>
      </c>
      <c r="P8" s="59" t="s">
        <v>276</v>
      </c>
      <c r="Q8" s="68"/>
      <c r="R8" s="68"/>
      <c r="S8" s="68"/>
      <c r="T8" s="68"/>
      <c r="U8" s="68"/>
      <c r="V8" s="68"/>
      <c r="W8" s="68"/>
      <c r="X8" s="68"/>
      <c r="Y8" s="68"/>
      <c r="Z8" s="68"/>
      <c r="AA8" s="68"/>
      <c r="AB8" s="68"/>
      <c r="AC8" s="68"/>
      <c r="AD8" s="68"/>
      <c r="AE8" s="68"/>
    </row>
    <row r="9" spans="2:35" x14ac:dyDescent="0.25">
      <c r="B9" s="75">
        <v>2023</v>
      </c>
      <c r="C9" s="163">
        <v>4383382</v>
      </c>
      <c r="D9" s="163">
        <v>226150</v>
      </c>
      <c r="E9" s="71"/>
      <c r="F9" s="163">
        <v>819</v>
      </c>
      <c r="G9" s="71"/>
      <c r="H9" s="163">
        <v>810</v>
      </c>
      <c r="I9" s="163">
        <v>409</v>
      </c>
      <c r="J9" s="71"/>
      <c r="K9" s="71"/>
      <c r="L9" s="71">
        <v>20</v>
      </c>
      <c r="M9" s="71"/>
      <c r="N9" s="71"/>
      <c r="O9" s="71"/>
      <c r="P9" s="163">
        <f t="shared" ref="P9:P26" si="0">SUM(C9:O9)</f>
        <v>4611590</v>
      </c>
    </row>
    <row r="10" spans="2:35" x14ac:dyDescent="0.25">
      <c r="B10" s="75">
        <v>2024</v>
      </c>
      <c r="C10" s="163">
        <v>4391590</v>
      </c>
      <c r="D10" s="163">
        <v>226788</v>
      </c>
      <c r="E10" s="71"/>
      <c r="F10" s="163">
        <v>819</v>
      </c>
      <c r="G10" s="71"/>
      <c r="H10" s="163">
        <v>812</v>
      </c>
      <c r="I10" s="163">
        <v>414</v>
      </c>
      <c r="J10" s="71"/>
      <c r="K10" s="71"/>
      <c r="L10" s="71">
        <v>21</v>
      </c>
      <c r="M10" s="71"/>
      <c r="N10" s="71"/>
      <c r="O10" s="71"/>
      <c r="P10" s="163">
        <f t="shared" si="0"/>
        <v>4620444</v>
      </c>
    </row>
    <row r="11" spans="2:35" x14ac:dyDescent="0.25">
      <c r="B11" s="72">
        <v>2025</v>
      </c>
      <c r="C11" s="163">
        <v>4397746</v>
      </c>
      <c r="D11" s="163">
        <v>227302</v>
      </c>
      <c r="E11" s="71"/>
      <c r="F11" s="163">
        <v>821</v>
      </c>
      <c r="G11" s="71"/>
      <c r="H11" s="163">
        <v>813</v>
      </c>
      <c r="I11" s="163">
        <v>414</v>
      </c>
      <c r="J11" s="71"/>
      <c r="K11" s="71"/>
      <c r="L11" s="71">
        <v>21</v>
      </c>
      <c r="M11" s="71"/>
      <c r="N11" s="71"/>
      <c r="O11" s="71"/>
      <c r="P11" s="163">
        <f t="shared" si="0"/>
        <v>4627117</v>
      </c>
    </row>
    <row r="12" spans="2:35" x14ac:dyDescent="0.25">
      <c r="B12" s="72">
        <v>2026</v>
      </c>
      <c r="C12" s="163">
        <v>4403083</v>
      </c>
      <c r="D12" s="163">
        <v>227749</v>
      </c>
      <c r="E12" s="71"/>
      <c r="F12" s="163">
        <v>823</v>
      </c>
      <c r="G12" s="71"/>
      <c r="H12" s="163">
        <v>815</v>
      </c>
      <c r="I12" s="163">
        <v>414</v>
      </c>
      <c r="J12" s="71"/>
      <c r="K12" s="71"/>
      <c r="L12" s="71">
        <v>21</v>
      </c>
      <c r="M12" s="71"/>
      <c r="N12" s="71"/>
      <c r="O12" s="71"/>
      <c r="P12" s="163">
        <f t="shared" si="0"/>
        <v>4632905</v>
      </c>
    </row>
    <row r="13" spans="2:35" x14ac:dyDescent="0.25">
      <c r="B13" s="72">
        <v>2027</v>
      </c>
      <c r="C13" s="163">
        <v>4405403</v>
      </c>
      <c r="D13" s="163">
        <v>228154</v>
      </c>
      <c r="E13" s="71"/>
      <c r="F13" s="163">
        <v>824</v>
      </c>
      <c r="G13" s="71"/>
      <c r="H13" s="163">
        <v>816</v>
      </c>
      <c r="I13" s="163">
        <v>414</v>
      </c>
      <c r="J13" s="71"/>
      <c r="K13" s="71"/>
      <c r="L13" s="71">
        <v>21</v>
      </c>
      <c r="M13" s="71"/>
      <c r="N13" s="71"/>
      <c r="O13" s="71"/>
      <c r="P13" s="163">
        <f t="shared" si="0"/>
        <v>4635632</v>
      </c>
    </row>
    <row r="14" spans="2:35" x14ac:dyDescent="0.25">
      <c r="B14" s="72">
        <v>2028</v>
      </c>
      <c r="C14" s="163">
        <v>4407521</v>
      </c>
      <c r="D14" s="163">
        <v>228546</v>
      </c>
      <c r="E14" s="71"/>
      <c r="F14" s="163">
        <v>826</v>
      </c>
      <c r="G14" s="71"/>
      <c r="H14" s="163">
        <v>818</v>
      </c>
      <c r="I14" s="163">
        <v>414</v>
      </c>
      <c r="J14" s="71"/>
      <c r="K14" s="71"/>
      <c r="L14" s="71">
        <v>21</v>
      </c>
      <c r="M14" s="71"/>
      <c r="N14" s="71"/>
      <c r="O14" s="71"/>
      <c r="P14" s="163">
        <f t="shared" si="0"/>
        <v>4638146</v>
      </c>
    </row>
    <row r="15" spans="2:35" x14ac:dyDescent="0.25">
      <c r="B15" s="72">
        <v>2029</v>
      </c>
      <c r="C15" s="163">
        <v>4409457</v>
      </c>
      <c r="D15" s="163">
        <v>228931</v>
      </c>
      <c r="E15" s="71"/>
      <c r="F15" s="163">
        <v>828</v>
      </c>
      <c r="G15" s="71"/>
      <c r="H15" s="163">
        <v>820</v>
      </c>
      <c r="I15" s="163">
        <v>414</v>
      </c>
      <c r="J15" s="71"/>
      <c r="K15" s="71"/>
      <c r="L15" s="71">
        <v>21</v>
      </c>
      <c r="M15" s="71"/>
      <c r="N15" s="71"/>
      <c r="O15" s="71"/>
      <c r="P15" s="163">
        <f t="shared" si="0"/>
        <v>4640471</v>
      </c>
    </row>
    <row r="16" spans="2:35" x14ac:dyDescent="0.25">
      <c r="B16" s="72">
        <v>2030</v>
      </c>
      <c r="C16" s="163">
        <v>4404855</v>
      </c>
      <c r="D16" s="163">
        <v>229309</v>
      </c>
      <c r="E16" s="71"/>
      <c r="F16" s="163">
        <v>830</v>
      </c>
      <c r="G16" s="71"/>
      <c r="H16" s="163">
        <v>821</v>
      </c>
      <c r="I16" s="163">
        <v>414</v>
      </c>
      <c r="J16" s="71"/>
      <c r="K16" s="71"/>
      <c r="L16" s="71">
        <v>21</v>
      </c>
      <c r="M16" s="71"/>
      <c r="N16" s="71"/>
      <c r="O16" s="71"/>
      <c r="P16" s="163">
        <f t="shared" si="0"/>
        <v>4636250</v>
      </c>
    </row>
    <row r="17" spans="2:16" x14ac:dyDescent="0.25">
      <c r="B17" s="72">
        <v>2031</v>
      </c>
      <c r="C17" s="163">
        <v>4399988</v>
      </c>
      <c r="D17" s="163">
        <v>229671</v>
      </c>
      <c r="E17" s="71"/>
      <c r="F17" s="163">
        <v>831</v>
      </c>
      <c r="G17" s="71"/>
      <c r="H17" s="163">
        <v>823</v>
      </c>
      <c r="I17" s="163">
        <v>414</v>
      </c>
      <c r="J17" s="71"/>
      <c r="K17" s="71"/>
      <c r="L17" s="71">
        <v>21</v>
      </c>
      <c r="M17" s="71"/>
      <c r="N17" s="71"/>
      <c r="O17" s="71"/>
      <c r="P17" s="163">
        <f t="shared" si="0"/>
        <v>4631748</v>
      </c>
    </row>
    <row r="18" spans="2:16" x14ac:dyDescent="0.25">
      <c r="B18" s="72">
        <v>2032</v>
      </c>
      <c r="C18" s="163">
        <v>4394641</v>
      </c>
      <c r="D18" s="163">
        <v>230005</v>
      </c>
      <c r="E18" s="71"/>
      <c r="F18" s="163">
        <v>833</v>
      </c>
      <c r="G18" s="71"/>
      <c r="H18" s="163">
        <v>824</v>
      </c>
      <c r="I18" s="163">
        <v>414</v>
      </c>
      <c r="J18" s="71"/>
      <c r="K18" s="71"/>
      <c r="L18" s="71">
        <v>21</v>
      </c>
      <c r="M18" s="71"/>
      <c r="N18" s="71"/>
      <c r="O18" s="71"/>
      <c r="P18" s="163">
        <f t="shared" si="0"/>
        <v>4626738</v>
      </c>
    </row>
    <row r="19" spans="2:16" x14ac:dyDescent="0.25">
      <c r="B19" s="72">
        <v>2033</v>
      </c>
      <c r="C19" s="163">
        <v>4380941</v>
      </c>
      <c r="D19" s="163">
        <v>230297</v>
      </c>
      <c r="E19" s="71"/>
      <c r="F19" s="163">
        <v>835</v>
      </c>
      <c r="G19" s="71"/>
      <c r="H19" s="163">
        <v>826</v>
      </c>
      <c r="I19" s="163">
        <v>414</v>
      </c>
      <c r="J19" s="71"/>
      <c r="K19" s="71"/>
      <c r="L19" s="71">
        <v>21</v>
      </c>
      <c r="M19" s="71"/>
      <c r="N19" s="71"/>
      <c r="O19" s="71"/>
      <c r="P19" s="163">
        <f t="shared" si="0"/>
        <v>4613334</v>
      </c>
    </row>
    <row r="20" spans="2:16" x14ac:dyDescent="0.25">
      <c r="B20" s="72">
        <v>2034</v>
      </c>
      <c r="C20" s="163">
        <v>4364779</v>
      </c>
      <c r="D20" s="163">
        <v>230541</v>
      </c>
      <c r="E20" s="71"/>
      <c r="F20" s="163">
        <v>836</v>
      </c>
      <c r="G20" s="71"/>
      <c r="H20" s="163">
        <v>828</v>
      </c>
      <c r="I20" s="163">
        <v>414</v>
      </c>
      <c r="J20" s="71"/>
      <c r="K20" s="71"/>
      <c r="L20" s="71">
        <v>21</v>
      </c>
      <c r="M20" s="71"/>
      <c r="N20" s="71"/>
      <c r="O20" s="71"/>
      <c r="P20" s="163">
        <f t="shared" si="0"/>
        <v>4597419</v>
      </c>
    </row>
    <row r="21" spans="2:16" x14ac:dyDescent="0.25">
      <c r="B21" s="72">
        <v>2035</v>
      </c>
      <c r="C21" s="163">
        <v>4348449</v>
      </c>
      <c r="D21" s="163">
        <v>230775</v>
      </c>
      <c r="E21" s="71"/>
      <c r="F21" s="163">
        <v>838</v>
      </c>
      <c r="G21" s="71"/>
      <c r="H21" s="163">
        <v>829</v>
      </c>
      <c r="I21" s="163">
        <v>414</v>
      </c>
      <c r="J21" s="71"/>
      <c r="K21" s="71"/>
      <c r="L21" s="71">
        <v>21</v>
      </c>
      <c r="M21" s="71"/>
      <c r="N21" s="71"/>
      <c r="O21" s="71"/>
      <c r="P21" s="163">
        <f t="shared" si="0"/>
        <v>4581326</v>
      </c>
    </row>
    <row r="22" spans="2:16" x14ac:dyDescent="0.25">
      <c r="B22" s="72">
        <v>2036</v>
      </c>
      <c r="C22" s="163">
        <v>4331139</v>
      </c>
      <c r="D22" s="163">
        <v>230985</v>
      </c>
      <c r="E22" s="71"/>
      <c r="F22" s="163">
        <v>840</v>
      </c>
      <c r="G22" s="71"/>
      <c r="H22" s="163">
        <v>831</v>
      </c>
      <c r="I22" s="163">
        <v>414</v>
      </c>
      <c r="J22" s="71"/>
      <c r="K22" s="71"/>
      <c r="L22" s="71">
        <v>21</v>
      </c>
      <c r="M22" s="71"/>
      <c r="N22" s="71"/>
      <c r="O22" s="71"/>
      <c r="P22" s="163">
        <f t="shared" si="0"/>
        <v>4564230</v>
      </c>
    </row>
    <row r="23" spans="2:16" x14ac:dyDescent="0.25">
      <c r="B23" s="72">
        <v>2037</v>
      </c>
      <c r="C23" s="163">
        <v>4313329</v>
      </c>
      <c r="D23" s="163">
        <v>231165</v>
      </c>
      <c r="E23" s="71"/>
      <c r="F23" s="163">
        <v>842</v>
      </c>
      <c r="G23" s="71"/>
      <c r="H23" s="163">
        <v>832</v>
      </c>
      <c r="I23" s="163">
        <v>414</v>
      </c>
      <c r="J23" s="71"/>
      <c r="K23" s="71"/>
      <c r="L23" s="71">
        <v>21</v>
      </c>
      <c r="M23" s="71"/>
      <c r="N23" s="71"/>
      <c r="O23" s="71"/>
      <c r="P23" s="163">
        <f t="shared" si="0"/>
        <v>4546603</v>
      </c>
    </row>
    <row r="24" spans="2:16" x14ac:dyDescent="0.25">
      <c r="B24" s="72">
        <v>2038</v>
      </c>
      <c r="C24" s="163">
        <v>4295155</v>
      </c>
      <c r="D24" s="163">
        <v>231323</v>
      </c>
      <c r="E24" s="71"/>
      <c r="F24" s="163">
        <v>843</v>
      </c>
      <c r="G24" s="71"/>
      <c r="H24" s="163">
        <v>834</v>
      </c>
      <c r="I24" s="163">
        <v>414</v>
      </c>
      <c r="J24" s="71"/>
      <c r="K24" s="71"/>
      <c r="L24" s="71">
        <v>21</v>
      </c>
      <c r="M24" s="71"/>
      <c r="N24" s="71"/>
      <c r="O24" s="71"/>
      <c r="P24" s="163">
        <f t="shared" si="0"/>
        <v>4528590</v>
      </c>
    </row>
    <row r="25" spans="2:16" x14ac:dyDescent="0.25">
      <c r="B25" s="72">
        <v>2039</v>
      </c>
      <c r="C25" s="163">
        <v>4276433</v>
      </c>
      <c r="D25" s="163">
        <v>231470</v>
      </c>
      <c r="E25" s="71"/>
      <c r="F25" s="163">
        <v>845</v>
      </c>
      <c r="G25" s="71"/>
      <c r="H25" s="163">
        <v>836</v>
      </c>
      <c r="I25" s="163">
        <v>414</v>
      </c>
      <c r="J25" s="71"/>
      <c r="K25" s="71"/>
      <c r="L25" s="71">
        <v>21</v>
      </c>
      <c r="M25" s="71"/>
      <c r="N25" s="71"/>
      <c r="O25" s="71"/>
      <c r="P25" s="163">
        <f t="shared" si="0"/>
        <v>4510019</v>
      </c>
    </row>
    <row r="26" spans="2:16" x14ac:dyDescent="0.25">
      <c r="B26" s="72">
        <v>2040</v>
      </c>
      <c r="C26" s="163">
        <v>4257367</v>
      </c>
      <c r="D26" s="163">
        <v>231598</v>
      </c>
      <c r="E26" s="71"/>
      <c r="F26" s="163">
        <v>847</v>
      </c>
      <c r="G26" s="71"/>
      <c r="H26" s="163">
        <v>837</v>
      </c>
      <c r="I26" s="163">
        <v>414</v>
      </c>
      <c r="J26" s="71"/>
      <c r="K26" s="71"/>
      <c r="L26" s="71">
        <v>21</v>
      </c>
      <c r="M26" s="71"/>
      <c r="N26" s="71"/>
      <c r="O26" s="71"/>
      <c r="P26" s="163">
        <f t="shared" si="0"/>
        <v>4491084</v>
      </c>
    </row>
    <row r="27" spans="2:16" x14ac:dyDescent="0.25">
      <c r="C27" s="67"/>
      <c r="D27" s="66"/>
      <c r="E27" s="66"/>
      <c r="F27" s="66"/>
      <c r="G27" s="66"/>
      <c r="H27" s="66"/>
      <c r="I27" s="66"/>
      <c r="J27" s="66"/>
      <c r="K27" s="66"/>
      <c r="L27" s="66"/>
      <c r="M27" s="66"/>
      <c r="N27" s="66"/>
      <c r="O27" s="66"/>
      <c r="P27" s="66"/>
    </row>
    <row r="28" spans="2:16" x14ac:dyDescent="0.25">
      <c r="B28" s="57" t="s">
        <v>351</v>
      </c>
      <c r="C28" s="67"/>
      <c r="D28" s="66"/>
      <c r="E28" s="66"/>
      <c r="F28" s="66"/>
      <c r="G28" s="66"/>
      <c r="H28" s="66"/>
      <c r="I28" s="66"/>
      <c r="J28" s="66"/>
      <c r="K28" s="66"/>
      <c r="L28" s="66"/>
      <c r="M28" s="66"/>
      <c r="N28" s="66"/>
      <c r="O28" s="66"/>
      <c r="P28" s="66"/>
    </row>
    <row r="29" spans="2:16" ht="49.5" customHeight="1" x14ac:dyDescent="0.25">
      <c r="B29" s="73" t="s">
        <v>65</v>
      </c>
      <c r="C29" s="59" t="s">
        <v>277</v>
      </c>
      <c r="D29" s="100"/>
      <c r="E29" s="66"/>
      <c r="F29" s="66"/>
      <c r="G29" s="66"/>
      <c r="H29" s="66"/>
      <c r="I29" s="66"/>
      <c r="J29" s="66"/>
      <c r="K29" s="66"/>
      <c r="L29" s="66"/>
      <c r="M29" s="66"/>
      <c r="N29" s="66"/>
      <c r="O29" s="66"/>
      <c r="P29" s="66"/>
    </row>
    <row r="30" spans="2:16" x14ac:dyDescent="0.25">
      <c r="B30" s="75">
        <v>2023</v>
      </c>
      <c r="C30" s="71"/>
      <c r="D30" s="101"/>
      <c r="E30" s="66"/>
      <c r="F30" s="66"/>
      <c r="G30" s="66"/>
      <c r="H30" s="66"/>
      <c r="I30" s="66"/>
      <c r="J30" s="66"/>
      <c r="K30" s="66"/>
      <c r="L30" s="66"/>
      <c r="M30" s="66"/>
      <c r="N30" s="66"/>
      <c r="O30" s="66"/>
      <c r="P30" s="66"/>
    </row>
    <row r="31" spans="2:16" x14ac:dyDescent="0.25">
      <c r="B31" s="75">
        <v>2024</v>
      </c>
      <c r="C31" s="71"/>
      <c r="D31" s="101"/>
      <c r="E31" s="66"/>
      <c r="F31" s="66"/>
      <c r="G31" s="66"/>
      <c r="H31" s="66"/>
      <c r="I31" s="66"/>
      <c r="J31" s="66"/>
      <c r="K31" s="66"/>
      <c r="L31" s="66"/>
      <c r="M31" s="66"/>
      <c r="N31" s="66"/>
      <c r="O31" s="66"/>
      <c r="P31" s="66"/>
    </row>
    <row r="32" spans="2:16" x14ac:dyDescent="0.25">
      <c r="B32" s="72">
        <v>2025</v>
      </c>
      <c r="C32" s="71"/>
      <c r="D32" s="101"/>
      <c r="E32" s="66"/>
      <c r="F32" s="66"/>
      <c r="G32" s="66"/>
      <c r="H32" s="66"/>
      <c r="I32" s="66"/>
      <c r="J32" s="66"/>
      <c r="K32" s="66"/>
      <c r="L32" s="66"/>
      <c r="M32" s="66"/>
      <c r="N32" s="66"/>
      <c r="O32" s="66"/>
      <c r="P32" s="66"/>
    </row>
    <row r="33" spans="2:16" x14ac:dyDescent="0.25">
      <c r="B33" s="72">
        <v>2026</v>
      </c>
      <c r="C33" s="71"/>
      <c r="D33" s="101"/>
    </row>
    <row r="34" spans="2:16" x14ac:dyDescent="0.25">
      <c r="B34" s="72">
        <v>2027</v>
      </c>
      <c r="C34" s="71"/>
      <c r="D34" s="101"/>
      <c r="E34" s="70"/>
      <c r="F34" s="70"/>
      <c r="G34" s="70"/>
      <c r="H34" s="70"/>
      <c r="I34" s="70"/>
      <c r="J34" s="70"/>
      <c r="K34" s="70"/>
      <c r="L34" s="70"/>
      <c r="M34" s="70"/>
      <c r="N34" s="70"/>
      <c r="O34" s="70"/>
      <c r="P34" s="70"/>
    </row>
    <row r="35" spans="2:16" x14ac:dyDescent="0.25">
      <c r="B35" s="72">
        <v>2028</v>
      </c>
      <c r="C35" s="71"/>
      <c r="D35" s="101"/>
      <c r="E35" s="68"/>
      <c r="F35" s="68"/>
      <c r="G35" s="68"/>
      <c r="H35" s="68"/>
      <c r="I35" s="68"/>
      <c r="J35" s="68"/>
      <c r="K35" s="68"/>
      <c r="L35" s="68"/>
      <c r="M35" s="68"/>
      <c r="N35" s="68"/>
      <c r="O35" s="68"/>
      <c r="P35" s="68"/>
    </row>
    <row r="36" spans="2:16" x14ac:dyDescent="0.25">
      <c r="B36" s="72">
        <v>2029</v>
      </c>
      <c r="C36" s="71"/>
      <c r="D36" s="101"/>
      <c r="E36" s="66"/>
      <c r="F36" s="66"/>
      <c r="G36" s="66"/>
      <c r="H36" s="66"/>
      <c r="I36" s="66"/>
      <c r="J36" s="66"/>
      <c r="K36" s="66"/>
      <c r="L36" s="66"/>
      <c r="M36" s="66"/>
      <c r="N36" s="66"/>
      <c r="O36" s="66"/>
      <c r="P36" s="66"/>
    </row>
    <row r="37" spans="2:16" x14ac:dyDescent="0.25">
      <c r="B37" s="72">
        <v>2030</v>
      </c>
      <c r="C37" s="71"/>
      <c r="D37" s="101"/>
      <c r="E37" s="66"/>
      <c r="F37" s="66"/>
      <c r="G37" s="66"/>
      <c r="H37" s="66"/>
      <c r="I37" s="66"/>
      <c r="J37" s="66"/>
      <c r="K37" s="66"/>
      <c r="L37" s="66"/>
      <c r="M37" s="66"/>
      <c r="N37" s="66"/>
      <c r="O37" s="66"/>
      <c r="P37" s="66"/>
    </row>
    <row r="38" spans="2:16" x14ac:dyDescent="0.25">
      <c r="B38" s="72">
        <v>2031</v>
      </c>
      <c r="C38" s="71"/>
      <c r="D38" s="101"/>
      <c r="E38" s="66"/>
      <c r="F38" s="66"/>
      <c r="G38" s="66"/>
      <c r="H38" s="66"/>
      <c r="I38" s="66"/>
      <c r="J38" s="66"/>
      <c r="K38" s="66"/>
      <c r="L38" s="66"/>
      <c r="M38" s="66"/>
      <c r="N38" s="66"/>
      <c r="O38" s="66"/>
      <c r="P38" s="66"/>
    </row>
    <row r="39" spans="2:16" x14ac:dyDescent="0.25">
      <c r="B39" s="72">
        <v>2032</v>
      </c>
      <c r="C39" s="71"/>
      <c r="D39" s="101"/>
      <c r="E39" s="66"/>
      <c r="F39" s="66"/>
      <c r="G39" s="66"/>
      <c r="H39" s="66"/>
      <c r="I39" s="66"/>
      <c r="J39" s="66"/>
      <c r="K39" s="66"/>
      <c r="L39" s="66"/>
      <c r="M39" s="66"/>
      <c r="N39" s="66"/>
      <c r="O39" s="66"/>
      <c r="P39" s="66"/>
    </row>
    <row r="40" spans="2:16" x14ac:dyDescent="0.25">
      <c r="B40" s="72">
        <v>2033</v>
      </c>
      <c r="C40" s="71"/>
      <c r="D40" s="101"/>
      <c r="E40" s="66"/>
      <c r="F40" s="66"/>
      <c r="G40" s="66"/>
      <c r="H40" s="66"/>
      <c r="I40" s="66"/>
      <c r="J40" s="66"/>
      <c r="K40" s="66"/>
      <c r="L40" s="66"/>
      <c r="M40" s="66"/>
      <c r="N40" s="66"/>
      <c r="O40" s="66"/>
      <c r="P40" s="66"/>
    </row>
    <row r="41" spans="2:16" x14ac:dyDescent="0.25">
      <c r="B41" s="72">
        <v>2034</v>
      </c>
      <c r="C41" s="71"/>
      <c r="D41" s="101"/>
      <c r="E41" s="66"/>
      <c r="F41" s="66"/>
      <c r="G41" s="66"/>
      <c r="H41" s="66"/>
      <c r="I41" s="66"/>
      <c r="J41" s="66"/>
      <c r="K41" s="66"/>
      <c r="L41" s="66"/>
      <c r="M41" s="66"/>
      <c r="N41" s="66"/>
      <c r="O41" s="66"/>
      <c r="P41" s="66"/>
    </row>
    <row r="42" spans="2:16" x14ac:dyDescent="0.25">
      <c r="B42" s="72">
        <v>2035</v>
      </c>
      <c r="C42" s="71"/>
      <c r="D42" s="101"/>
      <c r="E42" s="66"/>
      <c r="F42" s="66"/>
      <c r="G42" s="66"/>
      <c r="H42" s="66"/>
      <c r="I42" s="66"/>
      <c r="J42" s="66"/>
      <c r="K42" s="66"/>
      <c r="L42" s="66"/>
      <c r="M42" s="66"/>
      <c r="N42" s="66"/>
      <c r="O42" s="66"/>
      <c r="P42" s="66"/>
    </row>
    <row r="43" spans="2:16" x14ac:dyDescent="0.25">
      <c r="B43" s="72">
        <v>2036</v>
      </c>
      <c r="C43" s="71"/>
      <c r="D43" s="101"/>
      <c r="E43" s="66"/>
      <c r="F43" s="66"/>
      <c r="G43" s="66"/>
      <c r="H43" s="66"/>
      <c r="I43" s="66"/>
      <c r="J43" s="66"/>
      <c r="K43" s="66"/>
      <c r="L43" s="66"/>
      <c r="M43" s="66"/>
      <c r="N43" s="66"/>
      <c r="O43" s="66"/>
      <c r="P43" s="66"/>
    </row>
    <row r="44" spans="2:16" x14ac:dyDescent="0.25">
      <c r="B44" s="72">
        <v>2037</v>
      </c>
      <c r="C44" s="71"/>
      <c r="D44" s="101"/>
      <c r="E44" s="66"/>
      <c r="F44" s="66"/>
      <c r="G44" s="66"/>
      <c r="H44" s="66"/>
      <c r="I44" s="66"/>
      <c r="J44" s="66"/>
      <c r="K44" s="66"/>
      <c r="L44" s="66"/>
      <c r="M44" s="66"/>
      <c r="N44" s="66"/>
      <c r="O44" s="66"/>
      <c r="P44" s="66"/>
    </row>
    <row r="45" spans="2:16" x14ac:dyDescent="0.25">
      <c r="B45" s="72">
        <v>2038</v>
      </c>
      <c r="C45" s="71"/>
      <c r="D45" s="66"/>
      <c r="E45" s="66"/>
      <c r="F45" s="66"/>
      <c r="G45" s="66"/>
      <c r="H45" s="66"/>
      <c r="I45" s="66"/>
      <c r="J45" s="66"/>
      <c r="K45" s="66"/>
      <c r="L45" s="66"/>
      <c r="M45" s="66"/>
      <c r="N45" s="66"/>
      <c r="O45" s="66"/>
      <c r="P45" s="66"/>
    </row>
    <row r="46" spans="2:16" x14ac:dyDescent="0.25">
      <c r="B46" s="72">
        <v>2039</v>
      </c>
      <c r="C46" s="71"/>
      <c r="D46" s="66"/>
      <c r="E46" s="66"/>
      <c r="F46" s="66"/>
      <c r="G46" s="66"/>
      <c r="H46" s="66"/>
      <c r="I46" s="66"/>
      <c r="J46" s="66"/>
      <c r="K46" s="66"/>
      <c r="L46" s="66"/>
      <c r="M46" s="66"/>
      <c r="N46" s="66"/>
      <c r="O46" s="66"/>
      <c r="P46" s="66"/>
    </row>
    <row r="47" spans="2:16" x14ac:dyDescent="0.25">
      <c r="B47" s="72">
        <v>2040</v>
      </c>
      <c r="C47" s="71"/>
      <c r="D47" s="66"/>
      <c r="E47" s="66"/>
      <c r="F47" s="66"/>
      <c r="G47" s="66"/>
      <c r="H47" s="66"/>
      <c r="I47" s="66"/>
      <c r="J47" s="66"/>
      <c r="K47" s="66"/>
      <c r="L47" s="66"/>
      <c r="M47" s="66"/>
      <c r="N47" s="66"/>
      <c r="O47" s="66"/>
      <c r="P47" s="66"/>
    </row>
    <row r="48" spans="2:16" x14ac:dyDescent="0.25">
      <c r="C48" s="67"/>
      <c r="D48" s="66"/>
      <c r="E48" s="66"/>
      <c r="F48" s="66"/>
      <c r="G48" s="66"/>
      <c r="H48" s="66"/>
      <c r="I48" s="66"/>
      <c r="J48" s="66"/>
      <c r="K48" s="66"/>
      <c r="L48" s="66"/>
      <c r="M48" s="66"/>
      <c r="N48" s="66"/>
      <c r="O48" s="66"/>
      <c r="P48" s="66"/>
    </row>
    <row r="49" spans="3:16" x14ac:dyDescent="0.25">
      <c r="C49" s="58"/>
      <c r="D49" s="58"/>
    </row>
    <row r="50" spans="3:16" x14ac:dyDescent="0.25">
      <c r="C50" s="70"/>
      <c r="D50" s="70"/>
      <c r="E50" s="70"/>
      <c r="F50" s="70"/>
      <c r="G50" s="70"/>
      <c r="H50" s="70"/>
      <c r="I50" s="70"/>
      <c r="J50" s="70"/>
      <c r="K50" s="70"/>
      <c r="L50" s="70"/>
      <c r="M50" s="70"/>
      <c r="N50" s="70"/>
      <c r="O50" s="70"/>
      <c r="P50" s="70"/>
    </row>
    <row r="51" spans="3:16" x14ac:dyDescent="0.25">
      <c r="C51" s="69"/>
      <c r="D51" s="68"/>
      <c r="E51" s="68"/>
      <c r="F51" s="68"/>
      <c r="G51" s="68"/>
      <c r="H51" s="68"/>
      <c r="I51" s="68"/>
      <c r="J51" s="68"/>
      <c r="K51" s="68"/>
      <c r="L51" s="68"/>
      <c r="M51" s="68"/>
      <c r="N51" s="68"/>
      <c r="O51" s="68"/>
      <c r="P51" s="68"/>
    </row>
    <row r="52" spans="3:16" x14ac:dyDescent="0.25">
      <c r="C52" s="67"/>
      <c r="D52" s="66"/>
      <c r="E52" s="66"/>
      <c r="F52" s="66"/>
      <c r="G52" s="66"/>
      <c r="H52" s="66"/>
      <c r="I52" s="66"/>
      <c r="J52" s="66"/>
      <c r="K52" s="66"/>
      <c r="L52" s="66"/>
      <c r="M52" s="66"/>
      <c r="N52" s="66"/>
      <c r="O52" s="66"/>
      <c r="P52" s="66"/>
    </row>
    <row r="53" spans="3:16" x14ac:dyDescent="0.25">
      <c r="C53" s="67"/>
      <c r="D53" s="66"/>
      <c r="E53" s="66"/>
      <c r="F53" s="66"/>
      <c r="G53" s="66"/>
      <c r="H53" s="66"/>
      <c r="I53" s="66"/>
      <c r="J53" s="66"/>
      <c r="K53" s="66"/>
      <c r="L53" s="66"/>
      <c r="M53" s="66"/>
      <c r="N53" s="66"/>
      <c r="O53" s="66"/>
      <c r="P53" s="66"/>
    </row>
    <row r="54" spans="3:16" x14ac:dyDescent="0.25">
      <c r="C54" s="67"/>
      <c r="D54" s="66"/>
      <c r="E54" s="66"/>
      <c r="F54" s="66"/>
      <c r="G54" s="66"/>
      <c r="H54" s="66"/>
      <c r="I54" s="66"/>
      <c r="J54" s="66"/>
      <c r="K54" s="66"/>
      <c r="L54" s="66"/>
      <c r="M54" s="66"/>
      <c r="N54" s="66"/>
      <c r="O54" s="66"/>
      <c r="P54" s="66"/>
    </row>
    <row r="55" spans="3:16" x14ac:dyDescent="0.25">
      <c r="C55" s="67"/>
      <c r="D55" s="66"/>
      <c r="E55" s="66"/>
      <c r="F55" s="66"/>
      <c r="G55" s="66"/>
      <c r="H55" s="66"/>
      <c r="I55" s="66"/>
      <c r="J55" s="66"/>
      <c r="K55" s="66"/>
      <c r="L55" s="66"/>
      <c r="M55" s="66"/>
      <c r="N55" s="66"/>
      <c r="O55" s="66"/>
      <c r="P55" s="66"/>
    </row>
    <row r="56" spans="3:16" x14ac:dyDescent="0.25">
      <c r="C56" s="67"/>
      <c r="D56" s="66"/>
      <c r="E56" s="66"/>
      <c r="F56" s="66"/>
      <c r="G56" s="66"/>
      <c r="H56" s="66"/>
      <c r="I56" s="66"/>
      <c r="J56" s="66"/>
      <c r="K56" s="66"/>
      <c r="L56" s="66"/>
      <c r="M56" s="66"/>
      <c r="N56" s="66"/>
      <c r="O56" s="66"/>
      <c r="P56" s="66"/>
    </row>
    <row r="57" spans="3:16" x14ac:dyDescent="0.25">
      <c r="C57" s="67"/>
      <c r="D57" s="66"/>
      <c r="E57" s="66"/>
      <c r="F57" s="66"/>
      <c r="G57" s="66"/>
      <c r="H57" s="66"/>
      <c r="I57" s="66"/>
      <c r="J57" s="66"/>
      <c r="K57" s="66"/>
      <c r="L57" s="66"/>
      <c r="M57" s="66"/>
      <c r="N57" s="66"/>
      <c r="O57" s="66"/>
      <c r="P57" s="66"/>
    </row>
    <row r="58" spans="3:16" x14ac:dyDescent="0.25">
      <c r="C58" s="67"/>
      <c r="D58" s="66"/>
      <c r="E58" s="66"/>
      <c r="F58" s="66"/>
      <c r="G58" s="66"/>
      <c r="H58" s="66"/>
      <c r="I58" s="66"/>
      <c r="J58" s="66"/>
      <c r="K58" s="66"/>
      <c r="L58" s="66"/>
      <c r="M58" s="66"/>
      <c r="N58" s="66"/>
      <c r="O58" s="66"/>
      <c r="P58" s="66"/>
    </row>
    <row r="59" spans="3:16" x14ac:dyDescent="0.25">
      <c r="C59" s="67"/>
      <c r="D59" s="66"/>
      <c r="E59" s="66"/>
      <c r="F59" s="66"/>
      <c r="G59" s="66"/>
      <c r="H59" s="66"/>
      <c r="I59" s="66"/>
      <c r="J59" s="66"/>
      <c r="K59" s="66"/>
      <c r="L59" s="66"/>
      <c r="M59" s="66"/>
      <c r="N59" s="66"/>
      <c r="O59" s="66"/>
      <c r="P59" s="66"/>
    </row>
    <row r="60" spans="3:16" x14ac:dyDescent="0.25">
      <c r="C60" s="67"/>
      <c r="D60" s="66"/>
      <c r="E60" s="66"/>
      <c r="F60" s="66"/>
      <c r="G60" s="66"/>
      <c r="H60" s="66"/>
      <c r="I60" s="66"/>
      <c r="J60" s="66"/>
      <c r="K60" s="66"/>
      <c r="L60" s="66"/>
      <c r="M60" s="66"/>
      <c r="N60" s="66"/>
      <c r="O60" s="66"/>
      <c r="P60" s="66"/>
    </row>
    <row r="61" spans="3:16" x14ac:dyDescent="0.25">
      <c r="C61" s="67"/>
      <c r="D61" s="66"/>
      <c r="E61" s="66"/>
      <c r="F61" s="66"/>
      <c r="G61" s="66"/>
      <c r="H61" s="66"/>
      <c r="I61" s="66"/>
      <c r="J61" s="66"/>
      <c r="K61" s="66"/>
      <c r="L61" s="66"/>
      <c r="M61" s="66"/>
      <c r="N61" s="66"/>
      <c r="O61" s="66"/>
      <c r="P61" s="66"/>
    </row>
    <row r="62" spans="3:16" x14ac:dyDescent="0.25">
      <c r="C62" s="67"/>
      <c r="D62" s="66"/>
      <c r="E62" s="66"/>
      <c r="F62" s="66"/>
      <c r="G62" s="66"/>
      <c r="H62" s="66"/>
      <c r="I62" s="66"/>
      <c r="J62" s="66"/>
      <c r="K62" s="66"/>
      <c r="L62" s="66"/>
      <c r="M62" s="66"/>
      <c r="N62" s="66"/>
      <c r="O62" s="66"/>
      <c r="P62" s="66"/>
    </row>
    <row r="63" spans="3:16" x14ac:dyDescent="0.25">
      <c r="C63" s="67"/>
      <c r="D63" s="66"/>
      <c r="E63" s="66"/>
      <c r="F63" s="66"/>
      <c r="G63" s="66"/>
      <c r="H63" s="66"/>
      <c r="I63" s="66"/>
      <c r="J63" s="66"/>
      <c r="K63" s="66"/>
      <c r="L63" s="66"/>
      <c r="M63" s="66"/>
      <c r="N63" s="66"/>
      <c r="O63" s="66"/>
      <c r="P63" s="66"/>
    </row>
    <row r="64" spans="3:16" x14ac:dyDescent="0.25">
      <c r="C64" s="67"/>
      <c r="D64" s="66"/>
      <c r="E64" s="66"/>
      <c r="F64" s="66"/>
      <c r="G64" s="66"/>
      <c r="H64" s="66"/>
      <c r="I64" s="66"/>
      <c r="J64" s="66"/>
      <c r="K64" s="66"/>
      <c r="L64" s="66"/>
      <c r="M64" s="66"/>
      <c r="N64" s="66"/>
      <c r="O64" s="66"/>
      <c r="P64" s="66"/>
    </row>
    <row r="65" spans="3:16" x14ac:dyDescent="0.25">
      <c r="C65" s="58"/>
      <c r="D65" s="58"/>
    </row>
    <row r="66" spans="3:16" x14ac:dyDescent="0.25">
      <c r="C66" s="70"/>
      <c r="D66" s="70"/>
      <c r="E66" s="70"/>
      <c r="F66" s="70"/>
      <c r="G66" s="70"/>
      <c r="H66" s="70"/>
      <c r="I66" s="70"/>
      <c r="J66" s="70"/>
      <c r="K66" s="70"/>
      <c r="L66" s="70"/>
      <c r="M66" s="70"/>
      <c r="N66" s="70"/>
      <c r="O66" s="70"/>
      <c r="P66" s="70"/>
    </row>
    <row r="67" spans="3:16" x14ac:dyDescent="0.25">
      <c r="C67" s="69"/>
      <c r="D67" s="68"/>
      <c r="E67" s="68"/>
      <c r="F67" s="68"/>
      <c r="G67" s="68"/>
      <c r="H67" s="68"/>
      <c r="I67" s="68"/>
      <c r="J67" s="68"/>
      <c r="K67" s="68"/>
      <c r="L67" s="68"/>
      <c r="M67" s="68"/>
      <c r="N67" s="68"/>
      <c r="O67" s="68"/>
      <c r="P67" s="68"/>
    </row>
    <row r="68" spans="3:16" x14ac:dyDescent="0.25">
      <c r="C68" s="67"/>
      <c r="D68" s="66"/>
      <c r="E68" s="66"/>
      <c r="F68" s="66"/>
      <c r="G68" s="66"/>
      <c r="H68" s="66"/>
      <c r="I68" s="66"/>
      <c r="J68" s="66"/>
      <c r="K68" s="66"/>
      <c r="L68" s="66"/>
      <c r="M68" s="66"/>
      <c r="N68" s="66"/>
      <c r="O68" s="66"/>
      <c r="P68" s="66"/>
    </row>
    <row r="69" spans="3:16" x14ac:dyDescent="0.25">
      <c r="C69" s="67"/>
      <c r="D69" s="66"/>
      <c r="E69" s="66"/>
      <c r="F69" s="66"/>
      <c r="G69" s="66"/>
      <c r="H69" s="66"/>
      <c r="I69" s="66"/>
      <c r="J69" s="66"/>
      <c r="K69" s="66"/>
      <c r="L69" s="66"/>
      <c r="M69" s="66"/>
      <c r="N69" s="66"/>
      <c r="O69" s="66"/>
      <c r="P69" s="66"/>
    </row>
    <row r="70" spans="3:16" x14ac:dyDescent="0.25">
      <c r="C70" s="67"/>
      <c r="D70" s="66"/>
      <c r="E70" s="66"/>
      <c r="F70" s="66"/>
      <c r="G70" s="66"/>
      <c r="H70" s="66"/>
      <c r="I70" s="66"/>
      <c r="J70" s="66"/>
      <c r="K70" s="66"/>
      <c r="L70" s="66"/>
      <c r="M70" s="66"/>
      <c r="N70" s="66"/>
      <c r="O70" s="66"/>
      <c r="P70" s="66"/>
    </row>
    <row r="71" spans="3:16" x14ac:dyDescent="0.25">
      <c r="C71" s="67"/>
      <c r="D71" s="66"/>
      <c r="E71" s="66"/>
      <c r="F71" s="66"/>
      <c r="G71" s="66"/>
      <c r="H71" s="66"/>
      <c r="I71" s="66"/>
      <c r="J71" s="66"/>
      <c r="K71" s="66"/>
      <c r="L71" s="66"/>
      <c r="M71" s="66"/>
      <c r="N71" s="66"/>
      <c r="O71" s="66"/>
      <c r="P71" s="66"/>
    </row>
    <row r="72" spans="3:16" x14ac:dyDescent="0.25">
      <c r="C72" s="67"/>
      <c r="D72" s="66"/>
      <c r="E72" s="66"/>
      <c r="F72" s="66"/>
      <c r="G72" s="66"/>
      <c r="H72" s="66"/>
      <c r="I72" s="66"/>
      <c r="J72" s="66"/>
      <c r="K72" s="66"/>
      <c r="L72" s="66"/>
      <c r="M72" s="66"/>
      <c r="N72" s="66"/>
      <c r="O72" s="66"/>
      <c r="P72" s="66"/>
    </row>
    <row r="73" spans="3:16" x14ac:dyDescent="0.25">
      <c r="C73" s="67"/>
      <c r="D73" s="66"/>
      <c r="E73" s="66"/>
      <c r="F73" s="66"/>
      <c r="G73" s="66"/>
      <c r="H73" s="66"/>
      <c r="I73" s="66"/>
      <c r="J73" s="66"/>
      <c r="K73" s="66"/>
      <c r="L73" s="66"/>
      <c r="M73" s="66"/>
      <c r="N73" s="66"/>
      <c r="O73" s="66"/>
      <c r="P73" s="66"/>
    </row>
    <row r="74" spans="3:16" x14ac:dyDescent="0.25">
      <c r="C74" s="67"/>
      <c r="D74" s="66"/>
      <c r="E74" s="66"/>
      <c r="F74" s="66"/>
      <c r="G74" s="66"/>
      <c r="H74" s="66"/>
      <c r="I74" s="66"/>
      <c r="J74" s="66"/>
      <c r="K74" s="66"/>
      <c r="L74" s="66"/>
      <c r="M74" s="66"/>
      <c r="N74" s="66"/>
      <c r="O74" s="66"/>
      <c r="P74" s="66"/>
    </row>
    <row r="75" spans="3:16" x14ac:dyDescent="0.25">
      <c r="C75" s="67"/>
      <c r="D75" s="66"/>
      <c r="E75" s="66"/>
      <c r="F75" s="66"/>
      <c r="G75" s="66"/>
      <c r="H75" s="66"/>
      <c r="I75" s="66"/>
      <c r="J75" s="66"/>
      <c r="K75" s="66"/>
      <c r="L75" s="66"/>
      <c r="M75" s="66"/>
      <c r="N75" s="66"/>
      <c r="O75" s="66"/>
      <c r="P75" s="66"/>
    </row>
    <row r="76" spans="3:16" x14ac:dyDescent="0.25">
      <c r="C76" s="67"/>
      <c r="D76" s="66"/>
      <c r="E76" s="66"/>
      <c r="F76" s="66"/>
      <c r="G76" s="66"/>
      <c r="H76" s="66"/>
      <c r="I76" s="66"/>
      <c r="J76" s="66"/>
      <c r="K76" s="66"/>
      <c r="L76" s="66"/>
      <c r="M76" s="66"/>
      <c r="N76" s="66"/>
      <c r="O76" s="66"/>
      <c r="P76" s="66"/>
    </row>
    <row r="77" spans="3:16" x14ac:dyDescent="0.25">
      <c r="C77" s="67"/>
      <c r="D77" s="66"/>
      <c r="E77" s="66"/>
      <c r="F77" s="66"/>
      <c r="G77" s="66"/>
      <c r="H77" s="66"/>
      <c r="I77" s="66"/>
      <c r="J77" s="66"/>
      <c r="K77" s="66"/>
      <c r="L77" s="66"/>
      <c r="M77" s="66"/>
      <c r="N77" s="66"/>
      <c r="O77" s="66"/>
      <c r="P77" s="66"/>
    </row>
    <row r="78" spans="3:16" x14ac:dyDescent="0.25">
      <c r="C78" s="67"/>
      <c r="D78" s="66"/>
      <c r="E78" s="66"/>
      <c r="F78" s="66"/>
      <c r="G78" s="66"/>
      <c r="H78" s="66"/>
      <c r="I78" s="66"/>
      <c r="J78" s="66"/>
      <c r="K78" s="66"/>
      <c r="L78" s="66"/>
      <c r="M78" s="66"/>
      <c r="N78" s="66"/>
      <c r="O78" s="66"/>
      <c r="P78" s="66"/>
    </row>
    <row r="79" spans="3:16" x14ac:dyDescent="0.25">
      <c r="C79" s="67"/>
      <c r="D79" s="66"/>
      <c r="E79" s="66"/>
      <c r="F79" s="66"/>
      <c r="G79" s="66"/>
      <c r="H79" s="66"/>
      <c r="I79" s="66"/>
      <c r="J79" s="66"/>
      <c r="K79" s="66"/>
      <c r="L79" s="66"/>
      <c r="M79" s="66"/>
      <c r="N79" s="66"/>
      <c r="O79" s="66"/>
      <c r="P79" s="66"/>
    </row>
    <row r="80" spans="3:16" x14ac:dyDescent="0.25">
      <c r="C80" s="67"/>
      <c r="D80" s="66"/>
      <c r="E80" s="66"/>
      <c r="F80" s="66"/>
      <c r="G80" s="66"/>
      <c r="H80" s="66"/>
      <c r="I80" s="66"/>
      <c r="J80" s="66"/>
      <c r="K80" s="66"/>
      <c r="L80" s="66"/>
      <c r="M80" s="66"/>
      <c r="N80" s="66"/>
      <c r="O80" s="66"/>
      <c r="P80" s="66"/>
    </row>
    <row r="81" spans="3:16" x14ac:dyDescent="0.25">
      <c r="C81" s="58"/>
      <c r="D81" s="58"/>
    </row>
    <row r="82" spans="3:16" x14ac:dyDescent="0.25">
      <c r="C82" s="70"/>
      <c r="D82" s="70"/>
      <c r="E82" s="70"/>
      <c r="F82" s="70"/>
      <c r="G82" s="70"/>
      <c r="H82" s="70"/>
      <c r="I82" s="70"/>
      <c r="J82" s="70"/>
      <c r="K82" s="70"/>
      <c r="L82" s="70"/>
      <c r="M82" s="70"/>
      <c r="N82" s="70"/>
      <c r="O82" s="70"/>
      <c r="P82" s="70"/>
    </row>
    <row r="83" spans="3:16" x14ac:dyDescent="0.25">
      <c r="C83" s="69"/>
      <c r="D83" s="68"/>
      <c r="E83" s="68"/>
      <c r="F83" s="68"/>
      <c r="G83" s="68"/>
      <c r="H83" s="68"/>
      <c r="I83" s="68"/>
      <c r="J83" s="68"/>
      <c r="K83" s="68"/>
      <c r="L83" s="68"/>
      <c r="M83" s="68"/>
      <c r="N83" s="68"/>
      <c r="O83" s="68"/>
      <c r="P83" s="68"/>
    </row>
    <row r="84" spans="3:16" x14ac:dyDescent="0.25">
      <c r="C84" s="67"/>
      <c r="D84" s="66"/>
      <c r="E84" s="66"/>
      <c r="F84" s="66"/>
      <c r="G84" s="66"/>
      <c r="H84" s="66"/>
      <c r="I84" s="66"/>
      <c r="J84" s="66"/>
      <c r="K84" s="66"/>
      <c r="L84" s="66"/>
      <c r="M84" s="66"/>
      <c r="N84" s="66"/>
      <c r="O84" s="66"/>
      <c r="P84" s="66"/>
    </row>
    <row r="85" spans="3:16" x14ac:dyDescent="0.25">
      <c r="C85" s="67"/>
      <c r="D85" s="66"/>
      <c r="E85" s="66"/>
      <c r="F85" s="66"/>
      <c r="G85" s="66"/>
      <c r="H85" s="66"/>
      <c r="I85" s="66"/>
      <c r="J85" s="66"/>
      <c r="K85" s="66"/>
      <c r="L85" s="66"/>
      <c r="M85" s="66"/>
      <c r="N85" s="66"/>
      <c r="O85" s="66"/>
      <c r="P85" s="66"/>
    </row>
    <row r="86" spans="3:16" x14ac:dyDescent="0.25">
      <c r="C86" s="67"/>
      <c r="D86" s="66"/>
      <c r="E86" s="66"/>
      <c r="F86" s="66"/>
      <c r="G86" s="66"/>
      <c r="H86" s="66"/>
      <c r="I86" s="66"/>
      <c r="J86" s="66"/>
      <c r="K86" s="66"/>
      <c r="L86" s="66"/>
      <c r="M86" s="66"/>
      <c r="N86" s="66"/>
      <c r="O86" s="66"/>
      <c r="P86" s="66"/>
    </row>
    <row r="87" spans="3:16" x14ac:dyDescent="0.25">
      <c r="C87" s="67"/>
      <c r="D87" s="66"/>
      <c r="E87" s="66"/>
      <c r="F87" s="66"/>
      <c r="G87" s="66"/>
      <c r="H87" s="66"/>
      <c r="I87" s="66"/>
      <c r="J87" s="66"/>
      <c r="K87" s="66"/>
      <c r="L87" s="66"/>
      <c r="M87" s="66"/>
      <c r="N87" s="66"/>
      <c r="O87" s="66"/>
      <c r="P87" s="66"/>
    </row>
    <row r="88" spans="3:16" x14ac:dyDescent="0.25">
      <c r="C88" s="67"/>
      <c r="D88" s="66"/>
      <c r="E88" s="66"/>
      <c r="F88" s="66"/>
      <c r="G88" s="66"/>
      <c r="H88" s="66"/>
      <c r="I88" s="66"/>
      <c r="J88" s="66"/>
      <c r="K88" s="66"/>
      <c r="L88" s="66"/>
      <c r="M88" s="66"/>
      <c r="N88" s="66"/>
      <c r="O88" s="66"/>
      <c r="P88" s="66"/>
    </row>
    <row r="89" spans="3:16" x14ac:dyDescent="0.25">
      <c r="C89" s="67"/>
      <c r="D89" s="66"/>
      <c r="E89" s="66"/>
      <c r="F89" s="66"/>
      <c r="G89" s="66"/>
      <c r="H89" s="66"/>
      <c r="I89" s="66"/>
      <c r="J89" s="66"/>
      <c r="K89" s="66"/>
      <c r="L89" s="66"/>
      <c r="M89" s="66"/>
      <c r="N89" s="66"/>
      <c r="O89" s="66"/>
      <c r="P89" s="66"/>
    </row>
    <row r="90" spans="3:16" x14ac:dyDescent="0.25">
      <c r="C90" s="67"/>
      <c r="D90" s="66"/>
      <c r="E90" s="66"/>
      <c r="F90" s="66"/>
      <c r="G90" s="66"/>
      <c r="H90" s="66"/>
      <c r="I90" s="66"/>
      <c r="J90" s="66"/>
      <c r="K90" s="66"/>
      <c r="L90" s="66"/>
      <c r="M90" s="66"/>
      <c r="N90" s="66"/>
      <c r="O90" s="66"/>
      <c r="P90" s="66"/>
    </row>
    <row r="91" spans="3:16" x14ac:dyDescent="0.25">
      <c r="C91" s="67"/>
      <c r="D91" s="66"/>
      <c r="E91" s="66"/>
      <c r="F91" s="66"/>
      <c r="G91" s="66"/>
      <c r="H91" s="66"/>
      <c r="I91" s="66"/>
      <c r="J91" s="66"/>
      <c r="K91" s="66"/>
      <c r="L91" s="66"/>
      <c r="M91" s="66"/>
      <c r="N91" s="66"/>
      <c r="O91" s="66"/>
      <c r="P91" s="66"/>
    </row>
    <row r="92" spans="3:16" x14ac:dyDescent="0.25">
      <c r="C92" s="67"/>
      <c r="D92" s="66"/>
      <c r="E92" s="66"/>
      <c r="F92" s="66"/>
      <c r="G92" s="66"/>
      <c r="H92" s="66"/>
      <c r="I92" s="66"/>
      <c r="J92" s="66"/>
      <c r="K92" s="66"/>
      <c r="L92" s="66"/>
      <c r="M92" s="66"/>
      <c r="N92" s="66"/>
      <c r="O92" s="66"/>
      <c r="P92" s="66"/>
    </row>
    <row r="93" spans="3:16" x14ac:dyDescent="0.25">
      <c r="C93" s="67"/>
      <c r="D93" s="66"/>
      <c r="E93" s="66"/>
      <c r="F93" s="66"/>
      <c r="G93" s="66"/>
      <c r="H93" s="66"/>
      <c r="I93" s="66"/>
      <c r="J93" s="66"/>
      <c r="K93" s="66"/>
      <c r="L93" s="66"/>
      <c r="M93" s="66"/>
      <c r="N93" s="66"/>
      <c r="O93" s="66"/>
      <c r="P93" s="66"/>
    </row>
    <row r="94" spans="3:16" x14ac:dyDescent="0.25">
      <c r="C94" s="67"/>
      <c r="D94" s="66"/>
      <c r="E94" s="66"/>
      <c r="F94" s="66"/>
      <c r="G94" s="66"/>
      <c r="H94" s="66"/>
      <c r="I94" s="66"/>
      <c r="J94" s="66"/>
      <c r="K94" s="66"/>
      <c r="L94" s="66"/>
      <c r="M94" s="66"/>
      <c r="N94" s="66"/>
      <c r="O94" s="66"/>
      <c r="P94" s="66"/>
    </row>
    <row r="95" spans="3:16" x14ac:dyDescent="0.25">
      <c r="C95" s="67"/>
      <c r="D95" s="66"/>
      <c r="E95" s="66"/>
      <c r="F95" s="66"/>
      <c r="G95" s="66"/>
      <c r="H95" s="66"/>
      <c r="I95" s="66"/>
      <c r="J95" s="66"/>
      <c r="K95" s="66"/>
      <c r="L95" s="66"/>
      <c r="M95" s="66"/>
      <c r="N95" s="66"/>
      <c r="O95" s="66"/>
      <c r="P95" s="66"/>
    </row>
    <row r="96" spans="3:16" x14ac:dyDescent="0.25">
      <c r="C96" s="67"/>
      <c r="D96" s="66"/>
      <c r="E96" s="66"/>
      <c r="F96" s="66"/>
      <c r="G96" s="66"/>
      <c r="H96" s="66"/>
      <c r="I96" s="66"/>
      <c r="J96" s="66"/>
      <c r="K96" s="66"/>
      <c r="L96" s="66"/>
      <c r="M96" s="66"/>
      <c r="N96" s="66"/>
      <c r="O96" s="66"/>
      <c r="P96" s="66"/>
    </row>
    <row r="98" spans="3:16" x14ac:dyDescent="0.25">
      <c r="C98" s="70"/>
      <c r="D98" s="70"/>
      <c r="E98" s="70"/>
      <c r="F98" s="70"/>
      <c r="G98" s="70"/>
      <c r="H98" s="70"/>
      <c r="I98" s="70"/>
      <c r="J98" s="70"/>
      <c r="K98" s="70"/>
      <c r="L98" s="70"/>
      <c r="M98" s="70"/>
      <c r="N98" s="70"/>
      <c r="O98" s="70"/>
      <c r="P98" s="70"/>
    </row>
    <row r="99" spans="3:16" x14ac:dyDescent="0.25">
      <c r="C99" s="69"/>
      <c r="D99" s="68"/>
      <c r="E99" s="68"/>
      <c r="F99" s="68"/>
      <c r="G99" s="68"/>
      <c r="H99" s="68"/>
      <c r="I99" s="68"/>
      <c r="J99" s="68"/>
      <c r="K99" s="68"/>
      <c r="L99" s="68"/>
      <c r="M99" s="68"/>
      <c r="N99" s="68"/>
      <c r="O99" s="68"/>
      <c r="P99" s="68"/>
    </row>
    <row r="100" spans="3:16" x14ac:dyDescent="0.25">
      <c r="C100" s="67"/>
      <c r="D100" s="66"/>
      <c r="E100" s="66"/>
      <c r="F100" s="66"/>
      <c r="G100" s="66"/>
      <c r="H100" s="66"/>
      <c r="I100" s="66"/>
      <c r="J100" s="66"/>
      <c r="K100" s="66"/>
      <c r="L100" s="66"/>
      <c r="M100" s="66"/>
      <c r="N100" s="66"/>
      <c r="O100" s="66"/>
      <c r="P100" s="66"/>
    </row>
    <row r="101" spans="3:16" x14ac:dyDescent="0.25">
      <c r="C101" s="67"/>
      <c r="D101" s="66"/>
      <c r="E101" s="66"/>
      <c r="F101" s="66"/>
      <c r="G101" s="66"/>
      <c r="H101" s="66"/>
      <c r="I101" s="66"/>
      <c r="J101" s="66"/>
      <c r="K101" s="66"/>
      <c r="L101" s="66"/>
      <c r="M101" s="66"/>
      <c r="N101" s="66"/>
      <c r="O101" s="66"/>
      <c r="P101" s="66"/>
    </row>
    <row r="102" spans="3:16" x14ac:dyDescent="0.25">
      <c r="C102" s="67"/>
      <c r="D102" s="66"/>
      <c r="E102" s="66"/>
      <c r="F102" s="66"/>
      <c r="G102" s="66"/>
      <c r="H102" s="66"/>
      <c r="I102" s="66"/>
      <c r="J102" s="66"/>
      <c r="K102" s="66"/>
      <c r="L102" s="66"/>
      <c r="M102" s="66"/>
      <c r="N102" s="66"/>
      <c r="O102" s="66"/>
      <c r="P102" s="66"/>
    </row>
    <row r="103" spans="3:16" x14ac:dyDescent="0.25">
      <c r="C103" s="67"/>
      <c r="D103" s="66"/>
      <c r="E103" s="66"/>
      <c r="F103" s="66"/>
      <c r="G103" s="66"/>
      <c r="H103" s="66"/>
      <c r="I103" s="66"/>
      <c r="J103" s="66"/>
      <c r="K103" s="66"/>
      <c r="L103" s="66"/>
      <c r="M103" s="66"/>
      <c r="N103" s="66"/>
      <c r="O103" s="66"/>
      <c r="P103" s="66"/>
    </row>
    <row r="104" spans="3:16" x14ac:dyDescent="0.25">
      <c r="C104" s="67"/>
      <c r="D104" s="66"/>
      <c r="E104" s="66"/>
      <c r="F104" s="66"/>
      <c r="G104" s="66"/>
      <c r="H104" s="66"/>
      <c r="I104" s="66"/>
      <c r="J104" s="66"/>
      <c r="K104" s="66"/>
      <c r="L104" s="66"/>
      <c r="M104" s="66"/>
      <c r="N104" s="66"/>
      <c r="O104" s="66"/>
      <c r="P104" s="66"/>
    </row>
    <row r="105" spans="3:16" x14ac:dyDescent="0.25">
      <c r="C105" s="67"/>
      <c r="D105" s="66"/>
      <c r="E105" s="66"/>
      <c r="F105" s="66"/>
      <c r="G105" s="66"/>
      <c r="H105" s="66"/>
      <c r="I105" s="66"/>
      <c r="J105" s="66"/>
      <c r="K105" s="66"/>
      <c r="L105" s="66"/>
      <c r="M105" s="66"/>
      <c r="N105" s="66"/>
      <c r="O105" s="66"/>
      <c r="P105" s="66"/>
    </row>
    <row r="106" spans="3:16" x14ac:dyDescent="0.25">
      <c r="C106" s="67"/>
      <c r="D106" s="66"/>
      <c r="E106" s="66"/>
      <c r="F106" s="66"/>
      <c r="G106" s="66"/>
      <c r="H106" s="66"/>
      <c r="I106" s="66"/>
      <c r="J106" s="66"/>
      <c r="K106" s="66"/>
      <c r="L106" s="66"/>
      <c r="M106" s="66"/>
      <c r="N106" s="66"/>
      <c r="O106" s="66"/>
      <c r="P106" s="66"/>
    </row>
    <row r="107" spans="3:16" x14ac:dyDescent="0.25">
      <c r="C107" s="67"/>
      <c r="D107" s="66"/>
      <c r="E107" s="66"/>
      <c r="F107" s="66"/>
      <c r="G107" s="66"/>
      <c r="H107" s="66"/>
      <c r="I107" s="66"/>
      <c r="J107" s="66"/>
      <c r="K107" s="66"/>
      <c r="L107" s="66"/>
      <c r="M107" s="66"/>
      <c r="N107" s="66"/>
      <c r="O107" s="66"/>
      <c r="P107" s="66"/>
    </row>
    <row r="108" spans="3:16" x14ac:dyDescent="0.25">
      <c r="C108" s="67"/>
      <c r="D108" s="66"/>
      <c r="E108" s="66"/>
      <c r="F108" s="66"/>
      <c r="G108" s="66"/>
      <c r="H108" s="66"/>
      <c r="I108" s="66"/>
      <c r="J108" s="66"/>
      <c r="K108" s="66"/>
      <c r="L108" s="66"/>
      <c r="M108" s="66"/>
      <c r="N108" s="66"/>
      <c r="O108" s="66"/>
      <c r="P108" s="66"/>
    </row>
    <row r="109" spans="3:16" x14ac:dyDescent="0.25">
      <c r="C109" s="67"/>
      <c r="D109" s="66"/>
      <c r="E109" s="66"/>
      <c r="F109" s="66"/>
      <c r="G109" s="66"/>
      <c r="H109" s="66"/>
      <c r="I109" s="66"/>
      <c r="J109" s="66"/>
      <c r="K109" s="66"/>
      <c r="L109" s="66"/>
      <c r="M109" s="66"/>
      <c r="N109" s="66"/>
      <c r="O109" s="66"/>
      <c r="P109" s="66"/>
    </row>
    <row r="110" spans="3:16" x14ac:dyDescent="0.25">
      <c r="C110" s="67"/>
      <c r="D110" s="66"/>
      <c r="E110" s="66"/>
      <c r="F110" s="66"/>
      <c r="G110" s="66"/>
      <c r="H110" s="66"/>
      <c r="I110" s="66"/>
      <c r="J110" s="66"/>
      <c r="K110" s="66"/>
      <c r="L110" s="66"/>
      <c r="M110" s="66"/>
      <c r="N110" s="66"/>
      <c r="O110" s="66"/>
      <c r="P110" s="66"/>
    </row>
    <row r="111" spans="3:16" x14ac:dyDescent="0.25">
      <c r="C111" s="67"/>
      <c r="D111" s="66"/>
      <c r="E111" s="66"/>
      <c r="F111" s="66"/>
      <c r="G111" s="66"/>
      <c r="H111" s="66"/>
      <c r="I111" s="66"/>
      <c r="J111" s="66"/>
      <c r="K111" s="66"/>
      <c r="L111" s="66"/>
      <c r="M111" s="66"/>
      <c r="N111" s="66"/>
      <c r="O111" s="66"/>
      <c r="P111" s="66"/>
    </row>
    <row r="112" spans="3:16" x14ac:dyDescent="0.25">
      <c r="C112" s="67"/>
      <c r="D112" s="66"/>
      <c r="E112" s="66"/>
      <c r="F112" s="66"/>
      <c r="G112" s="66"/>
      <c r="H112" s="66"/>
      <c r="I112" s="66"/>
      <c r="J112" s="66"/>
      <c r="K112" s="66"/>
      <c r="L112" s="66"/>
      <c r="M112" s="66"/>
      <c r="N112" s="66"/>
      <c r="O112" s="66"/>
      <c r="P112" s="66"/>
    </row>
    <row r="114" spans="3:16" x14ac:dyDescent="0.25">
      <c r="C114" s="70"/>
      <c r="D114" s="70"/>
      <c r="E114" s="70"/>
      <c r="F114" s="70"/>
      <c r="G114" s="70"/>
      <c r="H114" s="70"/>
      <c r="I114" s="70"/>
      <c r="J114" s="70"/>
      <c r="K114" s="70"/>
      <c r="L114" s="70"/>
      <c r="M114" s="70"/>
      <c r="N114" s="70"/>
      <c r="O114" s="70"/>
      <c r="P114" s="70"/>
    </row>
    <row r="115" spans="3:16" x14ac:dyDescent="0.25">
      <c r="C115" s="69"/>
      <c r="D115" s="68"/>
      <c r="E115" s="68"/>
      <c r="F115" s="68"/>
      <c r="G115" s="68"/>
      <c r="H115" s="68"/>
      <c r="I115" s="68"/>
      <c r="J115" s="68"/>
      <c r="K115" s="68"/>
      <c r="L115" s="68"/>
      <c r="M115" s="68"/>
      <c r="N115" s="68"/>
      <c r="O115" s="68"/>
      <c r="P115" s="68"/>
    </row>
    <row r="116" spans="3:16" x14ac:dyDescent="0.25">
      <c r="C116" s="67"/>
      <c r="D116" s="66"/>
      <c r="E116" s="66"/>
      <c r="F116" s="66"/>
      <c r="G116" s="66"/>
      <c r="H116" s="66"/>
      <c r="I116" s="66"/>
      <c r="J116" s="66"/>
      <c r="K116" s="66"/>
      <c r="L116" s="66"/>
      <c r="M116" s="66"/>
      <c r="N116" s="66"/>
      <c r="O116" s="66"/>
      <c r="P116" s="66"/>
    </row>
    <row r="117" spans="3:16" x14ac:dyDescent="0.25">
      <c r="C117" s="67"/>
      <c r="D117" s="66"/>
      <c r="E117" s="66"/>
      <c r="F117" s="66"/>
      <c r="G117" s="66"/>
      <c r="H117" s="66"/>
      <c r="I117" s="66"/>
      <c r="J117" s="66"/>
      <c r="K117" s="66"/>
      <c r="L117" s="66"/>
      <c r="M117" s="66"/>
      <c r="N117" s="66"/>
      <c r="O117" s="66"/>
      <c r="P117" s="66"/>
    </row>
    <row r="118" spans="3:16" x14ac:dyDescent="0.25">
      <c r="C118" s="67"/>
      <c r="D118" s="66"/>
      <c r="E118" s="66"/>
      <c r="F118" s="66"/>
      <c r="G118" s="66"/>
      <c r="H118" s="66"/>
      <c r="I118" s="66"/>
      <c r="J118" s="66"/>
      <c r="K118" s="66"/>
      <c r="L118" s="66"/>
      <c r="M118" s="66"/>
      <c r="N118" s="66"/>
      <c r="O118" s="66"/>
      <c r="P118" s="66"/>
    </row>
    <row r="119" spans="3:16" x14ac:dyDescent="0.25">
      <c r="C119" s="67"/>
      <c r="D119" s="66"/>
      <c r="E119" s="66"/>
      <c r="F119" s="66"/>
      <c r="G119" s="66"/>
      <c r="H119" s="66"/>
      <c r="I119" s="66"/>
      <c r="J119" s="66"/>
      <c r="K119" s="66"/>
      <c r="L119" s="66"/>
      <c r="M119" s="66"/>
      <c r="N119" s="66"/>
      <c r="O119" s="66"/>
      <c r="P119" s="66"/>
    </row>
    <row r="120" spans="3:16" x14ac:dyDescent="0.25">
      <c r="C120" s="67"/>
      <c r="D120" s="66"/>
      <c r="E120" s="66"/>
      <c r="F120" s="66"/>
      <c r="G120" s="66"/>
      <c r="H120" s="66"/>
      <c r="I120" s="66"/>
      <c r="J120" s="66"/>
      <c r="K120" s="66"/>
      <c r="L120" s="66"/>
      <c r="M120" s="66"/>
      <c r="N120" s="66"/>
      <c r="O120" s="66"/>
      <c r="P120" s="66"/>
    </row>
    <row r="121" spans="3:16" x14ac:dyDescent="0.25">
      <c r="C121" s="67"/>
      <c r="D121" s="66"/>
      <c r="E121" s="66"/>
      <c r="F121" s="66"/>
      <c r="G121" s="66"/>
      <c r="H121" s="66"/>
      <c r="I121" s="66"/>
      <c r="J121" s="66"/>
      <c r="K121" s="66"/>
      <c r="L121" s="66"/>
      <c r="M121" s="66"/>
      <c r="N121" s="66"/>
      <c r="O121" s="66"/>
      <c r="P121" s="66"/>
    </row>
    <row r="122" spans="3:16" x14ac:dyDescent="0.25">
      <c r="C122" s="67"/>
      <c r="D122" s="66"/>
      <c r="E122" s="66"/>
      <c r="F122" s="66"/>
      <c r="G122" s="66"/>
      <c r="H122" s="66"/>
      <c r="I122" s="66"/>
      <c r="J122" s="66"/>
      <c r="K122" s="66"/>
      <c r="L122" s="66"/>
      <c r="M122" s="66"/>
      <c r="N122" s="66"/>
      <c r="O122" s="66"/>
      <c r="P122" s="66"/>
    </row>
    <row r="123" spans="3:16" x14ac:dyDescent="0.25">
      <c r="C123" s="67"/>
      <c r="D123" s="66"/>
      <c r="E123" s="66"/>
      <c r="F123" s="66"/>
      <c r="G123" s="66"/>
      <c r="H123" s="66"/>
      <c r="I123" s="66"/>
      <c r="J123" s="66"/>
      <c r="K123" s="66"/>
      <c r="L123" s="66"/>
      <c r="M123" s="66"/>
      <c r="N123" s="66"/>
      <c r="O123" s="66"/>
      <c r="P123" s="66"/>
    </row>
    <row r="124" spans="3:16" x14ac:dyDescent="0.25">
      <c r="C124" s="67"/>
      <c r="D124" s="66"/>
      <c r="E124" s="66"/>
      <c r="F124" s="66"/>
      <c r="G124" s="66"/>
      <c r="H124" s="66"/>
      <c r="I124" s="66"/>
      <c r="J124" s="66"/>
      <c r="K124" s="66"/>
      <c r="L124" s="66"/>
      <c r="M124" s="66"/>
      <c r="N124" s="66"/>
      <c r="O124" s="66"/>
      <c r="P124" s="66"/>
    </row>
    <row r="125" spans="3:16" x14ac:dyDescent="0.25">
      <c r="C125" s="67"/>
      <c r="D125" s="66"/>
      <c r="E125" s="66"/>
      <c r="F125" s="66"/>
      <c r="G125" s="66"/>
      <c r="H125" s="66"/>
      <c r="I125" s="66"/>
      <c r="J125" s="66"/>
      <c r="K125" s="66"/>
      <c r="L125" s="66"/>
      <c r="M125" s="66"/>
      <c r="N125" s="66"/>
      <c r="O125" s="66"/>
      <c r="P125" s="66"/>
    </row>
    <row r="126" spans="3:16" x14ac:dyDescent="0.25">
      <c r="C126" s="67"/>
      <c r="D126" s="66"/>
      <c r="E126" s="66"/>
      <c r="F126" s="66"/>
      <c r="G126" s="66"/>
      <c r="H126" s="66"/>
      <c r="I126" s="66"/>
      <c r="J126" s="66"/>
      <c r="K126" s="66"/>
      <c r="L126" s="66"/>
      <c r="M126" s="66"/>
      <c r="N126" s="66"/>
      <c r="O126" s="66"/>
      <c r="P126" s="66"/>
    </row>
    <row r="127" spans="3:16" x14ac:dyDescent="0.25">
      <c r="C127" s="67"/>
      <c r="D127" s="66"/>
      <c r="E127" s="66"/>
      <c r="F127" s="66"/>
      <c r="G127" s="66"/>
      <c r="H127" s="66"/>
      <c r="I127" s="66"/>
      <c r="J127" s="66"/>
      <c r="K127" s="66"/>
      <c r="L127" s="66"/>
      <c r="M127" s="66"/>
      <c r="N127" s="66"/>
      <c r="O127" s="66"/>
      <c r="P127" s="66"/>
    </row>
    <row r="128" spans="3:16" x14ac:dyDescent="0.25">
      <c r="C128" s="67"/>
      <c r="D128" s="66"/>
      <c r="E128" s="66"/>
      <c r="F128" s="66"/>
      <c r="G128" s="66"/>
      <c r="H128" s="66"/>
      <c r="I128" s="66"/>
      <c r="J128" s="66"/>
      <c r="K128" s="66"/>
      <c r="L128" s="66"/>
      <c r="M128" s="66"/>
      <c r="N128" s="66"/>
      <c r="O128" s="66"/>
      <c r="P128" s="66"/>
    </row>
    <row r="130" spans="3:16" x14ac:dyDescent="0.25">
      <c r="C130" s="70"/>
      <c r="D130" s="70"/>
      <c r="E130" s="70"/>
      <c r="F130" s="70"/>
      <c r="G130" s="70"/>
      <c r="H130" s="70"/>
      <c r="I130" s="70"/>
      <c r="J130" s="70"/>
      <c r="K130" s="70"/>
      <c r="L130" s="70"/>
      <c r="M130" s="70"/>
      <c r="N130" s="70"/>
      <c r="O130" s="70"/>
      <c r="P130" s="70"/>
    </row>
    <row r="131" spans="3:16" x14ac:dyDescent="0.25">
      <c r="C131" s="69"/>
      <c r="D131" s="68"/>
      <c r="E131" s="68"/>
      <c r="F131" s="68"/>
      <c r="G131" s="68"/>
      <c r="H131" s="68"/>
      <c r="I131" s="68"/>
      <c r="J131" s="68"/>
      <c r="K131" s="68"/>
      <c r="L131" s="68"/>
      <c r="M131" s="68"/>
      <c r="N131" s="68"/>
      <c r="O131" s="68"/>
      <c r="P131" s="68"/>
    </row>
    <row r="132" spans="3:16" x14ac:dyDescent="0.25">
      <c r="C132" s="67"/>
      <c r="D132" s="66"/>
      <c r="E132" s="66"/>
      <c r="F132" s="66"/>
      <c r="G132" s="66"/>
      <c r="H132" s="66"/>
      <c r="I132" s="66"/>
      <c r="J132" s="66"/>
      <c r="K132" s="66"/>
      <c r="L132" s="66"/>
      <c r="M132" s="66"/>
      <c r="N132" s="66"/>
      <c r="O132" s="66"/>
      <c r="P132" s="66"/>
    </row>
    <row r="133" spans="3:16" x14ac:dyDescent="0.25">
      <c r="C133" s="67"/>
      <c r="D133" s="66"/>
      <c r="E133" s="66"/>
      <c r="F133" s="66"/>
      <c r="G133" s="66"/>
      <c r="H133" s="66"/>
      <c r="I133" s="66"/>
      <c r="J133" s="66"/>
      <c r="K133" s="66"/>
      <c r="L133" s="66"/>
      <c r="M133" s="66"/>
      <c r="N133" s="66"/>
      <c r="O133" s="66"/>
      <c r="P133" s="66"/>
    </row>
    <row r="134" spans="3:16" x14ac:dyDescent="0.25">
      <c r="C134" s="67"/>
      <c r="D134" s="66"/>
      <c r="E134" s="66"/>
      <c r="F134" s="66"/>
      <c r="G134" s="66"/>
      <c r="H134" s="66"/>
      <c r="I134" s="66"/>
      <c r="J134" s="66"/>
      <c r="K134" s="66"/>
      <c r="L134" s="66"/>
      <c r="M134" s="66"/>
      <c r="N134" s="66"/>
      <c r="O134" s="66"/>
      <c r="P134" s="66"/>
    </row>
    <row r="135" spans="3:16" x14ac:dyDescent="0.25">
      <c r="C135" s="67"/>
      <c r="D135" s="66"/>
      <c r="E135" s="66"/>
      <c r="F135" s="66"/>
      <c r="G135" s="66"/>
      <c r="H135" s="66"/>
      <c r="I135" s="66"/>
      <c r="J135" s="66"/>
      <c r="K135" s="66"/>
      <c r="L135" s="66"/>
      <c r="M135" s="66"/>
      <c r="N135" s="66"/>
      <c r="O135" s="66"/>
      <c r="P135" s="66"/>
    </row>
    <row r="136" spans="3:16" x14ac:dyDescent="0.25">
      <c r="C136" s="67"/>
      <c r="D136" s="66"/>
      <c r="E136" s="66"/>
      <c r="F136" s="66"/>
      <c r="G136" s="66"/>
      <c r="H136" s="66"/>
      <c r="I136" s="66"/>
      <c r="J136" s="66"/>
      <c r="K136" s="66"/>
      <c r="L136" s="66"/>
      <c r="M136" s="66"/>
      <c r="N136" s="66"/>
      <c r="O136" s="66"/>
      <c r="P136" s="66"/>
    </row>
    <row r="137" spans="3:16" x14ac:dyDescent="0.25">
      <c r="C137" s="67"/>
      <c r="D137" s="66"/>
      <c r="E137" s="66"/>
      <c r="F137" s="66"/>
      <c r="G137" s="66"/>
      <c r="H137" s="66"/>
      <c r="I137" s="66"/>
      <c r="J137" s="66"/>
      <c r="K137" s="66"/>
      <c r="L137" s="66"/>
      <c r="M137" s="66"/>
      <c r="N137" s="66"/>
      <c r="O137" s="66"/>
      <c r="P137" s="66"/>
    </row>
    <row r="138" spans="3:16" x14ac:dyDescent="0.25">
      <c r="C138" s="67"/>
      <c r="D138" s="66"/>
      <c r="E138" s="66"/>
      <c r="F138" s="66"/>
      <c r="G138" s="66"/>
      <c r="H138" s="66"/>
      <c r="I138" s="66"/>
      <c r="J138" s="66"/>
      <c r="K138" s="66"/>
      <c r="L138" s="66"/>
      <c r="M138" s="66"/>
      <c r="N138" s="66"/>
      <c r="O138" s="66"/>
      <c r="P138" s="66"/>
    </row>
    <row r="139" spans="3:16" x14ac:dyDescent="0.25">
      <c r="C139" s="67"/>
      <c r="D139" s="66"/>
      <c r="E139" s="66"/>
      <c r="F139" s="66"/>
      <c r="G139" s="66"/>
      <c r="H139" s="66"/>
      <c r="I139" s="66"/>
      <c r="J139" s="66"/>
      <c r="K139" s="66"/>
      <c r="L139" s="66"/>
      <c r="M139" s="66"/>
      <c r="N139" s="66"/>
      <c r="O139" s="66"/>
      <c r="P139" s="66"/>
    </row>
    <row r="140" spans="3:16" x14ac:dyDescent="0.25">
      <c r="C140" s="67"/>
      <c r="D140" s="66"/>
      <c r="E140" s="66"/>
      <c r="F140" s="66"/>
      <c r="G140" s="66"/>
      <c r="H140" s="66"/>
      <c r="I140" s="66"/>
      <c r="J140" s="66"/>
      <c r="K140" s="66"/>
      <c r="L140" s="66"/>
      <c r="M140" s="66"/>
      <c r="N140" s="66"/>
      <c r="O140" s="66"/>
      <c r="P140" s="66"/>
    </row>
    <row r="141" spans="3:16" x14ac:dyDescent="0.25">
      <c r="C141" s="67"/>
      <c r="D141" s="66"/>
      <c r="E141" s="66"/>
      <c r="F141" s="66"/>
      <c r="G141" s="66"/>
      <c r="H141" s="66"/>
      <c r="I141" s="66"/>
      <c r="J141" s="66"/>
      <c r="K141" s="66"/>
      <c r="L141" s="66"/>
      <c r="M141" s="66"/>
      <c r="N141" s="66"/>
      <c r="O141" s="66"/>
      <c r="P141" s="66"/>
    </row>
    <row r="142" spans="3:16" x14ac:dyDescent="0.25">
      <c r="C142" s="67"/>
      <c r="D142" s="66"/>
      <c r="E142" s="66"/>
      <c r="F142" s="66"/>
      <c r="G142" s="66"/>
      <c r="H142" s="66"/>
      <c r="I142" s="66"/>
      <c r="J142" s="66"/>
      <c r="K142" s="66"/>
      <c r="L142" s="66"/>
      <c r="M142" s="66"/>
      <c r="N142" s="66"/>
      <c r="O142" s="66"/>
      <c r="P142" s="66"/>
    </row>
    <row r="143" spans="3:16" x14ac:dyDescent="0.25">
      <c r="C143" s="67"/>
      <c r="D143" s="66"/>
      <c r="E143" s="66"/>
      <c r="F143" s="66"/>
      <c r="G143" s="66"/>
      <c r="H143" s="66"/>
      <c r="I143" s="66"/>
      <c r="J143" s="66"/>
      <c r="K143" s="66"/>
      <c r="L143" s="66"/>
      <c r="M143" s="66"/>
      <c r="N143" s="66"/>
      <c r="O143" s="66"/>
      <c r="P143" s="66"/>
    </row>
    <row r="144" spans="3:16" x14ac:dyDescent="0.25">
      <c r="C144" s="67"/>
      <c r="D144" s="66"/>
      <c r="E144" s="66"/>
      <c r="F144" s="66"/>
      <c r="G144" s="66"/>
      <c r="H144" s="66"/>
      <c r="I144" s="66"/>
      <c r="J144" s="66"/>
      <c r="K144" s="66"/>
      <c r="L144" s="66"/>
      <c r="M144" s="66"/>
      <c r="N144" s="66"/>
      <c r="O144" s="66"/>
      <c r="P144" s="66"/>
    </row>
  </sheetData>
  <mergeCells count="6">
    <mergeCell ref="B1:P1"/>
    <mergeCell ref="R7:AI7"/>
    <mergeCell ref="C3:L3"/>
    <mergeCell ref="B5:P5"/>
    <mergeCell ref="B2:P2"/>
    <mergeCell ref="B7:P7"/>
  </mergeCells>
  <pageMargins left="0.7" right="0.7" top="0.75" bottom="0.75" header="0.3" footer="0.3"/>
  <pageSetup scale="62" fitToWidth="0" orientation="landscape" r:id="rId1"/>
  <headerFooter>
    <oddFooter xml:space="preserve">&amp;C_x000D_&amp;1#&amp;"Calibri"&amp;10&amp;K000000 Internal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Normal="100" workbookViewId="0">
      <selection activeCell="B30" sqref="B30"/>
    </sheetView>
  </sheetViews>
  <sheetFormatPr defaultColWidth="9" defaultRowHeight="15.75" x14ac:dyDescent="0.25"/>
  <cols>
    <col min="1" max="1" width="2.25" style="57" customWidth="1"/>
    <col min="2" max="2" width="55.625" style="57" bestFit="1" customWidth="1"/>
    <col min="3" max="4" width="16.625" style="57" bestFit="1" customWidth="1"/>
    <col min="5" max="5" width="16" style="57" bestFit="1" customWidth="1"/>
    <col min="6" max="6" width="17.125" style="57" bestFit="1" customWidth="1"/>
    <col min="7" max="16384" width="9" style="57"/>
  </cols>
  <sheetData>
    <row r="1" spans="2:9" s="6" customFormat="1" x14ac:dyDescent="0.25">
      <c r="B1" s="199" t="s">
        <v>278</v>
      </c>
      <c r="C1" s="199"/>
      <c r="D1" s="199"/>
      <c r="E1" s="199"/>
      <c r="F1" s="199"/>
      <c r="G1" s="199"/>
      <c r="H1" s="199"/>
      <c r="I1" s="199"/>
    </row>
    <row r="2" spans="2:9" s="7" customFormat="1" ht="12.75" x14ac:dyDescent="0.2">
      <c r="B2" s="218" t="str">
        <f>'Admin Info'!B6</f>
        <v>Pacific Gas and Electric Company</v>
      </c>
      <c r="C2" s="218"/>
      <c r="D2" s="218"/>
      <c r="E2" s="218"/>
      <c r="F2" s="218"/>
      <c r="G2" s="218"/>
      <c r="H2" s="218"/>
      <c r="I2" s="218"/>
    </row>
    <row r="3" spans="2:9" s="7" customFormat="1" ht="12.75" x14ac:dyDescent="0.2">
      <c r="B3" s="218"/>
      <c r="C3" s="218"/>
      <c r="D3" s="218"/>
      <c r="E3" s="218"/>
      <c r="F3" s="218"/>
      <c r="G3" s="218"/>
      <c r="H3" s="218"/>
      <c r="I3" s="218"/>
    </row>
    <row r="4" spans="2:9" s="7" customFormat="1" ht="12.75" x14ac:dyDescent="0.2">
      <c r="B4" s="218"/>
      <c r="C4" s="218"/>
      <c r="D4" s="218"/>
      <c r="E4" s="218"/>
      <c r="F4" s="218"/>
      <c r="G4" s="218"/>
      <c r="H4" s="218"/>
      <c r="I4" s="218"/>
    </row>
    <row r="5" spans="2:9" s="6" customFormat="1" ht="30.75" customHeight="1" x14ac:dyDescent="0.2">
      <c r="B5" s="202" t="s">
        <v>279</v>
      </c>
      <c r="C5" s="202"/>
      <c r="D5" s="202"/>
      <c r="E5" s="202"/>
      <c r="F5" s="202"/>
      <c r="G5" s="202"/>
      <c r="H5" s="202"/>
      <c r="I5" s="202"/>
    </row>
    <row r="8" spans="2:9" x14ac:dyDescent="0.25">
      <c r="B8" s="81" t="s">
        <v>280</v>
      </c>
      <c r="C8" s="76"/>
      <c r="D8" s="70"/>
      <c r="E8" s="70"/>
      <c r="F8" s="70"/>
      <c r="G8" s="70"/>
      <c r="H8" s="70"/>
      <c r="I8" s="70"/>
    </row>
    <row r="9" spans="2:9" x14ac:dyDescent="0.25">
      <c r="B9" s="59"/>
      <c r="C9" s="141" t="s">
        <v>245</v>
      </c>
      <c r="D9" s="141" t="s">
        <v>246</v>
      </c>
      <c r="E9" s="141" t="s">
        <v>247</v>
      </c>
      <c r="F9" s="141" t="s">
        <v>248</v>
      </c>
      <c r="G9" s="141" t="s">
        <v>281</v>
      </c>
      <c r="H9" s="141" t="s">
        <v>117</v>
      </c>
    </row>
    <row r="10" spans="2:9" x14ac:dyDescent="0.25">
      <c r="B10" s="75" t="s">
        <v>282</v>
      </c>
      <c r="C10" s="135">
        <v>-1342114271.6305363</v>
      </c>
      <c r="D10" s="135">
        <v>-1436907004.0399499</v>
      </c>
      <c r="E10" s="135">
        <v>-428024911.83131689</v>
      </c>
      <c r="F10" s="135">
        <v>-7639720060.572835</v>
      </c>
      <c r="G10" s="136">
        <v>0</v>
      </c>
      <c r="H10" s="136">
        <v>0</v>
      </c>
    </row>
    <row r="11" spans="2:9" x14ac:dyDescent="0.25">
      <c r="B11" s="75" t="s">
        <v>283</v>
      </c>
      <c r="C11" s="135">
        <v>2616114267.7526298</v>
      </c>
      <c r="D11" s="135">
        <v>6865904715.1053553</v>
      </c>
      <c r="E11" s="135">
        <v>1249278526.9671257</v>
      </c>
      <c r="F11" s="135">
        <v>18598789615.161045</v>
      </c>
      <c r="G11" s="136">
        <v>0</v>
      </c>
      <c r="H11" s="136">
        <v>0</v>
      </c>
    </row>
    <row r="12" spans="2:9" x14ac:dyDescent="0.25">
      <c r="B12" s="138" t="s">
        <v>83</v>
      </c>
      <c r="C12" s="139">
        <v>1273999996.1220934</v>
      </c>
      <c r="D12" s="139">
        <v>5428997711.0654049</v>
      </c>
      <c r="E12" s="139">
        <v>821253615.13580871</v>
      </c>
      <c r="F12" s="139">
        <v>10959069554.588211</v>
      </c>
      <c r="G12" s="140">
        <v>0</v>
      </c>
      <c r="H12" s="140">
        <v>0</v>
      </c>
    </row>
    <row r="13" spans="2:9" x14ac:dyDescent="0.25">
      <c r="B13" s="75" t="s">
        <v>284</v>
      </c>
      <c r="C13" s="136">
        <v>0</v>
      </c>
      <c r="D13" s="136">
        <v>0</v>
      </c>
      <c r="E13" s="136">
        <v>0</v>
      </c>
      <c r="F13" s="136">
        <v>0</v>
      </c>
      <c r="G13" s="136">
        <v>0</v>
      </c>
      <c r="H13" s="136">
        <v>0</v>
      </c>
    </row>
    <row r="15" spans="2:9" x14ac:dyDescent="0.25">
      <c r="B15" s="57" t="s">
        <v>285</v>
      </c>
    </row>
    <row r="16" spans="2:9" x14ac:dyDescent="0.25">
      <c r="B16" s="57" t="s">
        <v>286</v>
      </c>
    </row>
    <row r="17" spans="2:9" x14ac:dyDescent="0.25">
      <c r="B17" s="57" t="s">
        <v>287</v>
      </c>
    </row>
    <row r="18" spans="2:9" x14ac:dyDescent="0.25">
      <c r="B18" s="137" t="s">
        <v>288</v>
      </c>
    </row>
    <row r="19" spans="2:9" ht="18.75" x14ac:dyDescent="0.25">
      <c r="B19" s="57" t="s">
        <v>289</v>
      </c>
    </row>
    <row r="30" spans="2:9" x14ac:dyDescent="0.25">
      <c r="B30" s="74"/>
      <c r="C30" s="74"/>
      <c r="D30" s="66"/>
      <c r="E30" s="66"/>
      <c r="F30" s="66"/>
      <c r="G30" s="66"/>
      <c r="H30" s="66"/>
      <c r="I30" s="66"/>
    </row>
    <row r="31" spans="2:9" x14ac:dyDescent="0.25">
      <c r="B31" s="74"/>
      <c r="C31" s="74"/>
      <c r="D31" s="66"/>
      <c r="E31" s="66"/>
      <c r="F31" s="66"/>
      <c r="G31" s="66"/>
      <c r="H31" s="66"/>
      <c r="I31" s="66"/>
    </row>
  </sheetData>
  <mergeCells count="5">
    <mergeCell ref="B5:I5"/>
    <mergeCell ref="B1:I1"/>
    <mergeCell ref="B2:I2"/>
    <mergeCell ref="B3:I3"/>
    <mergeCell ref="B4:I4"/>
  </mergeCells>
  <pageMargins left="0.7" right="0.7" top="0.75" bottom="0.75" header="0.3" footer="0.3"/>
  <pageSetup orientation="landscape" r:id="rId1"/>
  <headerFooter>
    <oddFooter xml:space="preserve">&amp;C_x000D_&amp;1#&amp;"Calibri"&amp;10&amp;K000000 Internal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K169"/>
  <sheetViews>
    <sheetView topLeftCell="A6" zoomScaleNormal="100" workbookViewId="0">
      <selection activeCell="B30" sqref="B30"/>
    </sheetView>
  </sheetViews>
  <sheetFormatPr defaultColWidth="9" defaultRowHeight="15.75" x14ac:dyDescent="0.25"/>
  <cols>
    <col min="1" max="1" width="2.25" style="57" customWidth="1"/>
    <col min="2" max="2" width="9" style="57"/>
    <col min="3" max="3" width="31.125" style="57" bestFit="1" customWidth="1"/>
    <col min="4" max="4" width="24.75" style="57" customWidth="1"/>
    <col min="5" max="5" width="11.375" style="57" customWidth="1"/>
    <col min="6" max="6" width="12" style="57" customWidth="1"/>
    <col min="7" max="7" width="9.375" style="57" customWidth="1"/>
    <col min="8" max="8" width="8" style="57" bestFit="1" customWidth="1"/>
    <col min="9" max="9" width="10.125" style="57" bestFit="1" customWidth="1"/>
    <col min="10" max="16384" width="9" style="57"/>
  </cols>
  <sheetData>
    <row r="1" spans="2:11" s="6" customFormat="1" x14ac:dyDescent="0.25">
      <c r="B1" s="199" t="s">
        <v>290</v>
      </c>
      <c r="C1" s="199"/>
      <c r="D1" s="199"/>
      <c r="E1" s="199"/>
      <c r="F1" s="199"/>
      <c r="G1" s="199"/>
      <c r="H1" s="199"/>
      <c r="I1" s="199"/>
      <c r="J1" s="199"/>
    </row>
    <row r="2" spans="2:11" s="7" customFormat="1" ht="12.75" x14ac:dyDescent="0.2">
      <c r="B2" s="218" t="str">
        <f>'Admin Info'!B6</f>
        <v>Pacific Gas and Electric Company</v>
      </c>
      <c r="C2" s="218"/>
      <c r="D2" s="218"/>
      <c r="E2" s="218"/>
      <c r="F2" s="218"/>
      <c r="G2" s="218"/>
      <c r="H2" s="218"/>
      <c r="I2" s="218"/>
      <c r="J2" s="218"/>
    </row>
    <row r="3" spans="2:11" s="7" customFormat="1" ht="12.75" x14ac:dyDescent="0.2">
      <c r="B3" s="218"/>
      <c r="C3" s="218"/>
      <c r="D3" s="218"/>
      <c r="E3" s="218"/>
      <c r="F3" s="218"/>
      <c r="G3" s="218"/>
      <c r="H3" s="218"/>
      <c r="I3" s="218"/>
      <c r="J3" s="218"/>
    </row>
    <row r="4" spans="2:11" s="7" customFormat="1" ht="12.75" x14ac:dyDescent="0.2">
      <c r="B4" s="218"/>
      <c r="C4" s="218"/>
      <c r="D4" s="218"/>
      <c r="E4" s="218"/>
      <c r="F4" s="218"/>
      <c r="G4" s="218"/>
      <c r="H4" s="218"/>
      <c r="I4" s="218"/>
      <c r="J4" s="218"/>
    </row>
    <row r="5" spans="2:11" s="6" customFormat="1" ht="30.75" customHeight="1" x14ac:dyDescent="0.2">
      <c r="B5" s="202" t="s">
        <v>291</v>
      </c>
      <c r="C5" s="202"/>
      <c r="D5" s="202"/>
      <c r="E5" s="202"/>
      <c r="F5" s="202"/>
      <c r="G5" s="202"/>
      <c r="H5" s="202"/>
      <c r="I5" s="202"/>
      <c r="J5" s="202"/>
    </row>
    <row r="8" spans="2:11" x14ac:dyDescent="0.25">
      <c r="B8" s="76"/>
      <c r="C8" s="76"/>
      <c r="D8" s="76"/>
      <c r="E8" s="70"/>
      <c r="F8" s="70"/>
      <c r="G8" s="70"/>
      <c r="H8" s="70"/>
      <c r="I8" s="70"/>
      <c r="J8" s="70"/>
    </row>
    <row r="9" spans="2:11" ht="23.25" x14ac:dyDescent="0.25">
      <c r="B9" s="59"/>
      <c r="C9" s="152"/>
      <c r="D9" s="152"/>
      <c r="E9" s="153" t="s">
        <v>292</v>
      </c>
      <c r="F9" s="153" t="s">
        <v>293</v>
      </c>
      <c r="G9" s="152" t="s">
        <v>352</v>
      </c>
      <c r="H9" s="152" t="s">
        <v>294</v>
      </c>
      <c r="I9" s="152" t="s">
        <v>295</v>
      </c>
      <c r="J9" s="152" t="s">
        <v>117</v>
      </c>
      <c r="K9" s="68"/>
    </row>
    <row r="10" spans="2:11" x14ac:dyDescent="0.25">
      <c r="B10" s="150" t="s">
        <v>83</v>
      </c>
      <c r="C10" s="75" t="s">
        <v>296</v>
      </c>
      <c r="D10" s="75" t="s">
        <v>297</v>
      </c>
      <c r="E10" s="149">
        <v>26</v>
      </c>
      <c r="F10" s="149">
        <v>690</v>
      </c>
      <c r="G10" s="149" t="s">
        <v>298</v>
      </c>
      <c r="H10" s="178">
        <v>2286</v>
      </c>
      <c r="I10" s="179">
        <v>3530387</v>
      </c>
      <c r="J10" s="149" t="s">
        <v>298</v>
      </c>
      <c r="K10" s="66"/>
    </row>
    <row r="11" spans="2:11" x14ac:dyDescent="0.25">
      <c r="B11" s="150" t="s">
        <v>83</v>
      </c>
      <c r="C11" s="75" t="s">
        <v>386</v>
      </c>
      <c r="D11" s="75" t="s">
        <v>312</v>
      </c>
      <c r="E11" s="180"/>
      <c r="F11" s="180"/>
      <c r="G11" s="149" t="s">
        <v>298</v>
      </c>
      <c r="H11" s="180"/>
      <c r="I11" s="149" t="s">
        <v>298</v>
      </c>
      <c r="J11" s="149" t="s">
        <v>298</v>
      </c>
      <c r="K11" s="66"/>
    </row>
    <row r="12" spans="2:11" x14ac:dyDescent="0.25">
      <c r="B12" s="150" t="s">
        <v>83</v>
      </c>
      <c r="C12" s="75" t="s">
        <v>386</v>
      </c>
      <c r="D12" s="75" t="s">
        <v>313</v>
      </c>
      <c r="E12" s="180"/>
      <c r="F12" s="180"/>
      <c r="G12" s="149" t="s">
        <v>298</v>
      </c>
      <c r="H12" s="180"/>
      <c r="I12" s="149" t="s">
        <v>298</v>
      </c>
      <c r="J12" s="149" t="s">
        <v>298</v>
      </c>
      <c r="K12" s="66"/>
    </row>
    <row r="13" spans="2:11" x14ac:dyDescent="0.25">
      <c r="B13" s="150" t="s">
        <v>83</v>
      </c>
      <c r="C13" s="75" t="s">
        <v>387</v>
      </c>
      <c r="D13" s="75" t="s">
        <v>314</v>
      </c>
      <c r="E13" s="180"/>
      <c r="F13" s="180"/>
      <c r="G13" s="149" t="s">
        <v>298</v>
      </c>
      <c r="H13" s="180"/>
      <c r="I13" s="149" t="s">
        <v>298</v>
      </c>
      <c r="J13" s="149" t="s">
        <v>298</v>
      </c>
      <c r="K13" s="66"/>
    </row>
    <row r="14" spans="2:11" x14ac:dyDescent="0.25">
      <c r="B14" s="150" t="s">
        <v>83</v>
      </c>
      <c r="C14" s="75" t="s">
        <v>387</v>
      </c>
      <c r="D14" s="75" t="s">
        <v>315</v>
      </c>
      <c r="E14" s="180"/>
      <c r="F14" s="180"/>
      <c r="G14" s="149" t="s">
        <v>298</v>
      </c>
      <c r="H14" s="180"/>
      <c r="I14" s="149" t="s">
        <v>298</v>
      </c>
      <c r="J14" s="149" t="s">
        <v>298</v>
      </c>
      <c r="K14" s="66"/>
    </row>
    <row r="15" spans="2:11" x14ac:dyDescent="0.25">
      <c r="B15" s="150" t="s">
        <v>83</v>
      </c>
      <c r="C15" s="75" t="s">
        <v>317</v>
      </c>
      <c r="D15" s="75" t="s">
        <v>297</v>
      </c>
      <c r="E15" s="167">
        <v>0.05</v>
      </c>
      <c r="F15" s="167">
        <v>1.0620000000000001</v>
      </c>
      <c r="G15" s="167">
        <v>0.09</v>
      </c>
      <c r="H15" s="149">
        <v>145</v>
      </c>
      <c r="I15" s="149" t="s">
        <v>298</v>
      </c>
      <c r="J15" s="149" t="s">
        <v>298</v>
      </c>
      <c r="K15" s="66"/>
    </row>
    <row r="16" spans="2:11" x14ac:dyDescent="0.25">
      <c r="B16" s="150" t="s">
        <v>83</v>
      </c>
      <c r="C16" s="75" t="s">
        <v>299</v>
      </c>
      <c r="D16" s="75" t="s">
        <v>312</v>
      </c>
      <c r="E16" s="168">
        <v>6.0999999999999999E-2</v>
      </c>
      <c r="F16" s="168">
        <v>1.218</v>
      </c>
      <c r="G16" s="149">
        <v>0</v>
      </c>
      <c r="H16" s="149">
        <v>141</v>
      </c>
      <c r="I16" s="149" t="s">
        <v>298</v>
      </c>
      <c r="J16" s="149" t="s">
        <v>298</v>
      </c>
      <c r="K16" s="66"/>
    </row>
    <row r="17" spans="2:11" x14ac:dyDescent="0.25">
      <c r="B17" s="150" t="s">
        <v>83</v>
      </c>
      <c r="C17" s="75" t="s">
        <v>299</v>
      </c>
      <c r="D17" s="75" t="s">
        <v>313</v>
      </c>
      <c r="E17" s="168">
        <v>8.8999999999999996E-2</v>
      </c>
      <c r="F17" s="168">
        <v>1.1759999999999999</v>
      </c>
      <c r="G17" s="149">
        <v>0</v>
      </c>
      <c r="H17" s="149">
        <v>130</v>
      </c>
      <c r="I17" s="149" t="s">
        <v>298</v>
      </c>
      <c r="J17" s="149" t="s">
        <v>298</v>
      </c>
      <c r="K17" s="66"/>
    </row>
    <row r="18" spans="2:11" x14ac:dyDescent="0.25">
      <c r="B18" s="150" t="s">
        <v>83</v>
      </c>
      <c r="C18" s="75" t="s">
        <v>299</v>
      </c>
      <c r="D18" s="75" t="s">
        <v>314</v>
      </c>
      <c r="E18" s="168">
        <v>0</v>
      </c>
      <c r="F18" s="168">
        <f>0.89+0.05</f>
        <v>0.94000000000000006</v>
      </c>
      <c r="G18" s="149">
        <v>0</v>
      </c>
      <c r="H18" s="149">
        <v>194</v>
      </c>
      <c r="I18" s="149" t="s">
        <v>298</v>
      </c>
      <c r="J18" s="149" t="s">
        <v>298</v>
      </c>
      <c r="K18" s="66"/>
    </row>
    <row r="19" spans="2:11" ht="13.9" customHeight="1" x14ac:dyDescent="0.25">
      <c r="B19" s="165" t="s">
        <v>83</v>
      </c>
      <c r="C19" s="166" t="s">
        <v>299</v>
      </c>
      <c r="D19" s="166" t="s">
        <v>315</v>
      </c>
      <c r="E19" s="169">
        <v>0.24</v>
      </c>
      <c r="F19" s="169">
        <f>0.59+0.05</f>
        <v>0.64</v>
      </c>
      <c r="G19" s="181">
        <v>0</v>
      </c>
      <c r="H19" s="181">
        <v>194</v>
      </c>
      <c r="I19" s="181" t="s">
        <v>298</v>
      </c>
      <c r="J19" s="149" t="s">
        <v>298</v>
      </c>
      <c r="K19" s="66"/>
    </row>
    <row r="20" spans="2:11" x14ac:dyDescent="0.25">
      <c r="B20" s="165" t="s">
        <v>83</v>
      </c>
      <c r="C20" s="166" t="s">
        <v>316</v>
      </c>
      <c r="D20" s="166" t="s">
        <v>297</v>
      </c>
      <c r="E20" s="149">
        <v>0</v>
      </c>
      <c r="F20" s="149">
        <v>0</v>
      </c>
      <c r="G20" s="182">
        <v>0.53030303030303028</v>
      </c>
      <c r="H20" s="181" t="s">
        <v>298</v>
      </c>
      <c r="I20" s="181" t="s">
        <v>298</v>
      </c>
      <c r="J20" s="149" t="s">
        <v>298</v>
      </c>
      <c r="K20" s="66"/>
    </row>
    <row r="21" spans="2:11" x14ac:dyDescent="0.25">
      <c r="B21" s="150" t="s">
        <v>83</v>
      </c>
      <c r="C21" s="75" t="s">
        <v>300</v>
      </c>
      <c r="D21" s="75" t="s">
        <v>312</v>
      </c>
      <c r="E21" s="149">
        <v>0</v>
      </c>
      <c r="F21" s="149">
        <v>0</v>
      </c>
      <c r="G21" s="149">
        <v>0</v>
      </c>
      <c r="H21" s="149" t="s">
        <v>298</v>
      </c>
      <c r="I21" s="149" t="s">
        <v>298</v>
      </c>
      <c r="J21" s="149" t="s">
        <v>298</v>
      </c>
      <c r="K21" s="66"/>
    </row>
    <row r="22" spans="2:11" x14ac:dyDescent="0.25">
      <c r="B22" s="150" t="s">
        <v>83</v>
      </c>
      <c r="C22" s="75" t="s">
        <v>300</v>
      </c>
      <c r="D22" s="75" t="s">
        <v>313</v>
      </c>
      <c r="E22" s="149">
        <v>0</v>
      </c>
      <c r="F22" s="149">
        <v>0</v>
      </c>
      <c r="G22" s="149">
        <v>0</v>
      </c>
      <c r="H22" s="149" t="s">
        <v>298</v>
      </c>
      <c r="I22" s="149" t="s">
        <v>298</v>
      </c>
      <c r="J22" s="149" t="s">
        <v>298</v>
      </c>
      <c r="K22" s="66"/>
    </row>
    <row r="23" spans="2:11" x14ac:dyDescent="0.25">
      <c r="B23" s="150" t="s">
        <v>83</v>
      </c>
      <c r="C23" s="75" t="s">
        <v>300</v>
      </c>
      <c r="D23" s="75" t="s">
        <v>314</v>
      </c>
      <c r="E23" s="149">
        <v>0</v>
      </c>
      <c r="F23" s="149">
        <v>10</v>
      </c>
      <c r="G23" s="149">
        <v>0</v>
      </c>
      <c r="H23" s="149" t="s">
        <v>298</v>
      </c>
      <c r="I23" s="149" t="s">
        <v>298</v>
      </c>
      <c r="J23" s="149" t="s">
        <v>298</v>
      </c>
      <c r="K23" s="66"/>
    </row>
    <row r="24" spans="2:11" x14ac:dyDescent="0.25">
      <c r="B24" s="150" t="s">
        <v>83</v>
      </c>
      <c r="C24" s="75" t="s">
        <v>300</v>
      </c>
      <c r="D24" s="75" t="s">
        <v>315</v>
      </c>
      <c r="E24" s="149">
        <v>0</v>
      </c>
      <c r="F24" s="149">
        <v>10</v>
      </c>
      <c r="G24" s="149">
        <v>0</v>
      </c>
      <c r="H24" s="149" t="s">
        <v>298</v>
      </c>
      <c r="I24" s="149" t="s">
        <v>298</v>
      </c>
      <c r="J24" s="149" t="s">
        <v>298</v>
      </c>
      <c r="K24" s="66"/>
    </row>
    <row r="25" spans="2:11" x14ac:dyDescent="0.25">
      <c r="B25" s="151" t="s">
        <v>83</v>
      </c>
      <c r="C25" s="75" t="s">
        <v>301</v>
      </c>
      <c r="D25" s="75" t="s">
        <v>297</v>
      </c>
      <c r="E25" s="149" t="s">
        <v>298</v>
      </c>
      <c r="F25" s="149" t="s">
        <v>298</v>
      </c>
      <c r="G25" s="149" t="s">
        <v>298</v>
      </c>
      <c r="H25" s="167">
        <v>22.25</v>
      </c>
      <c r="I25" s="149" t="s">
        <v>298</v>
      </c>
      <c r="J25" s="149" t="s">
        <v>298</v>
      </c>
      <c r="K25" s="66"/>
    </row>
    <row r="26" spans="2:11" x14ac:dyDescent="0.25">
      <c r="K26" s="66"/>
    </row>
    <row r="27" spans="2:11" ht="40.15" customHeight="1" x14ac:dyDescent="0.25">
      <c r="B27" s="246" t="s">
        <v>318</v>
      </c>
      <c r="C27" s="247"/>
      <c r="D27" s="247"/>
      <c r="E27" s="247"/>
      <c r="F27" s="247"/>
      <c r="G27" s="247"/>
      <c r="H27" s="247"/>
      <c r="I27" s="247"/>
      <c r="J27" s="247"/>
      <c r="K27" s="66"/>
    </row>
    <row r="28" spans="2:11" ht="24" customHeight="1" x14ac:dyDescent="0.25">
      <c r="B28" s="134" t="s">
        <v>302</v>
      </c>
      <c r="K28" s="66"/>
    </row>
    <row r="29" spans="2:11" ht="15" customHeight="1" x14ac:dyDescent="0.25">
      <c r="B29" s="244" t="s">
        <v>303</v>
      </c>
      <c r="C29" s="244"/>
      <c r="D29" s="244"/>
      <c r="E29" s="244"/>
      <c r="F29" s="244"/>
      <c r="G29" s="244"/>
      <c r="H29" s="244"/>
      <c r="I29" s="244"/>
      <c r="J29" s="244"/>
      <c r="K29" s="66"/>
    </row>
    <row r="30" spans="2:11" x14ac:dyDescent="0.25">
      <c r="B30" s="244" t="s">
        <v>385</v>
      </c>
      <c r="C30" s="244"/>
      <c r="D30" s="244"/>
      <c r="E30" s="244"/>
      <c r="F30" s="244"/>
      <c r="G30" s="244"/>
      <c r="H30" s="244"/>
      <c r="I30" s="244"/>
      <c r="J30" s="244"/>
      <c r="K30" s="66"/>
    </row>
    <row r="31" spans="2:11" x14ac:dyDescent="0.25">
      <c r="B31" s="245" t="s">
        <v>304</v>
      </c>
      <c r="C31" s="244"/>
      <c r="D31" s="244"/>
      <c r="E31" s="244"/>
      <c r="F31" s="244"/>
      <c r="G31" s="244"/>
      <c r="H31" s="244"/>
      <c r="I31" s="244"/>
      <c r="J31" s="244"/>
      <c r="K31" s="66"/>
    </row>
    <row r="32" spans="2:11" x14ac:dyDescent="0.25">
      <c r="B32" s="164" t="s">
        <v>384</v>
      </c>
      <c r="K32" s="66"/>
    </row>
    <row r="33" spans="2:11" x14ac:dyDescent="0.25">
      <c r="B33" s="164" t="s">
        <v>388</v>
      </c>
      <c r="K33" s="66"/>
    </row>
    <row r="34" spans="2:11" x14ac:dyDescent="0.25">
      <c r="K34" s="66"/>
    </row>
    <row r="35" spans="2:11" x14ac:dyDescent="0.25">
      <c r="K35" s="66"/>
    </row>
    <row r="36" spans="2:11" x14ac:dyDescent="0.25">
      <c r="K36" s="66"/>
    </row>
    <row r="37" spans="2:11" x14ac:dyDescent="0.25">
      <c r="K37" s="66"/>
    </row>
    <row r="38" spans="2:11" x14ac:dyDescent="0.25">
      <c r="K38" s="66"/>
    </row>
    <row r="39" spans="2:11" x14ac:dyDescent="0.25">
      <c r="K39" s="66"/>
    </row>
    <row r="40" spans="2:11" x14ac:dyDescent="0.25">
      <c r="K40" s="66"/>
    </row>
    <row r="41" spans="2:11" x14ac:dyDescent="0.25">
      <c r="K41" s="66"/>
    </row>
    <row r="42" spans="2:11" x14ac:dyDescent="0.25">
      <c r="K42" s="66"/>
    </row>
    <row r="43" spans="2:11" x14ac:dyDescent="0.25">
      <c r="K43" s="66"/>
    </row>
    <row r="44" spans="2:11" x14ac:dyDescent="0.25">
      <c r="K44" s="66"/>
    </row>
    <row r="45" spans="2:11" x14ac:dyDescent="0.25">
      <c r="K45" s="66"/>
    </row>
    <row r="46" spans="2:11" x14ac:dyDescent="0.25">
      <c r="K46" s="66"/>
    </row>
    <row r="47" spans="2:11" x14ac:dyDescent="0.25">
      <c r="K47" s="66"/>
    </row>
    <row r="48" spans="2:11" x14ac:dyDescent="0.25">
      <c r="K48" s="66"/>
    </row>
    <row r="49" spans="11:11" x14ac:dyDescent="0.25">
      <c r="K49" s="66"/>
    </row>
    <row r="50" spans="11:11" x14ac:dyDescent="0.25">
      <c r="K50" s="66"/>
    </row>
    <row r="51" spans="11:11" x14ac:dyDescent="0.25">
      <c r="K51" s="66"/>
    </row>
    <row r="52" spans="11:11" x14ac:dyDescent="0.25">
      <c r="K52" s="66"/>
    </row>
    <row r="53" spans="11:11" x14ac:dyDescent="0.25">
      <c r="K53" s="66"/>
    </row>
    <row r="54" spans="11:11" x14ac:dyDescent="0.25">
      <c r="K54" s="66"/>
    </row>
    <row r="55" spans="11:11" x14ac:dyDescent="0.25">
      <c r="K55" s="66"/>
    </row>
    <row r="56" spans="11:11" x14ac:dyDescent="0.25">
      <c r="K56" s="66"/>
    </row>
    <row r="57" spans="11:11" x14ac:dyDescent="0.25">
      <c r="K57" s="66"/>
    </row>
    <row r="58" spans="11:11" x14ac:dyDescent="0.25">
      <c r="K58" s="66"/>
    </row>
    <row r="59" spans="11:11" x14ac:dyDescent="0.25">
      <c r="K59" s="66"/>
    </row>
    <row r="60" spans="11:11" x14ac:dyDescent="0.25">
      <c r="K60" s="66"/>
    </row>
    <row r="61" spans="11:11" x14ac:dyDescent="0.25">
      <c r="K61" s="66"/>
    </row>
    <row r="62" spans="11:11" x14ac:dyDescent="0.25">
      <c r="K62" s="66"/>
    </row>
    <row r="63" spans="11:11" x14ac:dyDescent="0.25">
      <c r="K63" s="66"/>
    </row>
    <row r="64" spans="11:11" x14ac:dyDescent="0.25">
      <c r="K64" s="66"/>
    </row>
    <row r="65" spans="11:11" x14ac:dyDescent="0.25">
      <c r="K65" s="66"/>
    </row>
    <row r="66" spans="11:11" x14ac:dyDescent="0.25">
      <c r="K66" s="66"/>
    </row>
    <row r="67" spans="11:11" x14ac:dyDescent="0.25">
      <c r="K67" s="66"/>
    </row>
    <row r="68" spans="11:11" x14ac:dyDescent="0.25">
      <c r="K68" s="66"/>
    </row>
    <row r="69" spans="11:11" x14ac:dyDescent="0.25">
      <c r="K69" s="66"/>
    </row>
    <row r="70" spans="11:11" x14ac:dyDescent="0.25">
      <c r="K70" s="66"/>
    </row>
    <row r="71" spans="11:11" x14ac:dyDescent="0.25">
      <c r="K71" s="66"/>
    </row>
    <row r="72" spans="11:11" x14ac:dyDescent="0.25">
      <c r="K72" s="66"/>
    </row>
    <row r="73" spans="11:11" x14ac:dyDescent="0.25">
      <c r="K73" s="66"/>
    </row>
    <row r="74" spans="11:11" x14ac:dyDescent="0.25">
      <c r="K74" s="66"/>
    </row>
    <row r="75" spans="11:11" x14ac:dyDescent="0.25">
      <c r="K75" s="66"/>
    </row>
    <row r="76" spans="11:11" x14ac:dyDescent="0.25">
      <c r="K76" s="66"/>
    </row>
    <row r="77" spans="11:11" x14ac:dyDescent="0.25">
      <c r="K77" s="66"/>
    </row>
    <row r="78" spans="11:11" x14ac:dyDescent="0.25">
      <c r="K78" s="66"/>
    </row>
    <row r="79" spans="11:11" x14ac:dyDescent="0.25">
      <c r="K79" s="66"/>
    </row>
    <row r="80" spans="11:11" x14ac:dyDescent="0.25">
      <c r="K80" s="66"/>
    </row>
    <row r="81" spans="11:11" x14ac:dyDescent="0.25">
      <c r="K81" s="66"/>
    </row>
    <row r="82" spans="11:11" x14ac:dyDescent="0.25">
      <c r="K82" s="66"/>
    </row>
    <row r="83" spans="11:11" x14ac:dyDescent="0.25">
      <c r="K83" s="66"/>
    </row>
    <row r="84" spans="11:11" x14ac:dyDescent="0.25">
      <c r="K84" s="66"/>
    </row>
    <row r="85" spans="11:11" x14ac:dyDescent="0.25">
      <c r="K85" s="66"/>
    </row>
    <row r="86" spans="11:11" x14ac:dyDescent="0.25">
      <c r="K86" s="66"/>
    </row>
    <row r="87" spans="11:11" x14ac:dyDescent="0.25">
      <c r="K87" s="66"/>
    </row>
    <row r="88" spans="11:11" x14ac:dyDescent="0.25">
      <c r="K88" s="66"/>
    </row>
    <row r="89" spans="11:11" x14ac:dyDescent="0.25">
      <c r="K89" s="66"/>
    </row>
    <row r="90" spans="11:11" x14ac:dyDescent="0.25">
      <c r="K90" s="66"/>
    </row>
    <row r="91" spans="11:11" x14ac:dyDescent="0.25">
      <c r="K91" s="66"/>
    </row>
    <row r="92" spans="11:11" x14ac:dyDescent="0.25">
      <c r="K92" s="66"/>
    </row>
    <row r="93" spans="11:11" x14ac:dyDescent="0.25">
      <c r="K93" s="66"/>
    </row>
    <row r="94" spans="11:11" x14ac:dyDescent="0.25">
      <c r="K94" s="66"/>
    </row>
    <row r="95" spans="11:11" x14ac:dyDescent="0.25">
      <c r="K95" s="66"/>
    </row>
    <row r="96" spans="11:11" x14ac:dyDescent="0.25">
      <c r="K96" s="66"/>
    </row>
    <row r="97" spans="11:11" x14ac:dyDescent="0.25">
      <c r="K97" s="66"/>
    </row>
    <row r="98" spans="11:11" x14ac:dyDescent="0.25">
      <c r="K98" s="66"/>
    </row>
    <row r="99" spans="11:11" x14ac:dyDescent="0.25">
      <c r="K99" s="66"/>
    </row>
    <row r="100" spans="11:11" x14ac:dyDescent="0.25">
      <c r="K100" s="66"/>
    </row>
    <row r="101" spans="11:11" x14ac:dyDescent="0.25">
      <c r="K101" s="66"/>
    </row>
    <row r="102" spans="11:11" x14ac:dyDescent="0.25">
      <c r="K102" s="66"/>
    </row>
    <row r="103" spans="11:11" x14ac:dyDescent="0.25">
      <c r="K103" s="66"/>
    </row>
    <row r="104" spans="11:11" x14ac:dyDescent="0.25">
      <c r="K104" s="66"/>
    </row>
    <row r="105" spans="11:11" x14ac:dyDescent="0.25">
      <c r="K105" s="66"/>
    </row>
    <row r="106" spans="11:11" x14ac:dyDescent="0.25">
      <c r="K106" s="66"/>
    </row>
    <row r="107" spans="11:11" x14ac:dyDescent="0.25">
      <c r="K107" s="66"/>
    </row>
    <row r="108" spans="11:11" x14ac:dyDescent="0.25">
      <c r="K108" s="66"/>
    </row>
    <row r="109" spans="11:11" x14ac:dyDescent="0.25">
      <c r="K109" s="66"/>
    </row>
    <row r="110" spans="11:11" x14ac:dyDescent="0.25">
      <c r="K110" s="66"/>
    </row>
    <row r="111" spans="11:11" x14ac:dyDescent="0.25">
      <c r="K111" s="66"/>
    </row>
    <row r="112" spans="11:11" x14ac:dyDescent="0.25">
      <c r="K112" s="66"/>
    </row>
    <row r="113" spans="11:11" x14ac:dyDescent="0.25">
      <c r="K113" s="66"/>
    </row>
    <row r="114" spans="11:11" x14ac:dyDescent="0.25">
      <c r="K114" s="66"/>
    </row>
    <row r="115" spans="11:11" x14ac:dyDescent="0.25">
      <c r="K115" s="66"/>
    </row>
    <row r="116" spans="11:11" x14ac:dyDescent="0.25">
      <c r="K116" s="66"/>
    </row>
    <row r="117" spans="11:11" x14ac:dyDescent="0.25">
      <c r="K117" s="66"/>
    </row>
    <row r="118" spans="11:11" x14ac:dyDescent="0.25">
      <c r="K118" s="66"/>
    </row>
    <row r="119" spans="11:11" x14ac:dyDescent="0.25">
      <c r="K119" s="66"/>
    </row>
    <row r="120" spans="11:11" x14ac:dyDescent="0.25">
      <c r="K120" s="66"/>
    </row>
    <row r="121" spans="11:11" x14ac:dyDescent="0.25">
      <c r="K121" s="66"/>
    </row>
    <row r="122" spans="11:11" x14ac:dyDescent="0.25">
      <c r="K122" s="66"/>
    </row>
    <row r="123" spans="11:11" x14ac:dyDescent="0.25">
      <c r="K123" s="66"/>
    </row>
    <row r="124" spans="11:11" x14ac:dyDescent="0.25">
      <c r="K124" s="66"/>
    </row>
    <row r="125" spans="11:11" x14ac:dyDescent="0.25">
      <c r="K125" s="66"/>
    </row>
    <row r="126" spans="11:11" x14ac:dyDescent="0.25">
      <c r="K126" s="66"/>
    </row>
    <row r="127" spans="11:11" x14ac:dyDescent="0.25">
      <c r="K127" s="66"/>
    </row>
    <row r="128" spans="11:11" x14ac:dyDescent="0.25">
      <c r="K128" s="66"/>
    </row>
    <row r="129" spans="11:11" x14ac:dyDescent="0.25">
      <c r="K129" s="66"/>
    </row>
    <row r="130" spans="11:11" x14ac:dyDescent="0.25">
      <c r="K130" s="66"/>
    </row>
    <row r="131" spans="11:11" x14ac:dyDescent="0.25">
      <c r="K131" s="66"/>
    </row>
    <row r="132" spans="11:11" x14ac:dyDescent="0.25">
      <c r="K132" s="66"/>
    </row>
    <row r="133" spans="11:11" x14ac:dyDescent="0.25">
      <c r="K133" s="66"/>
    </row>
    <row r="134" spans="11:11" x14ac:dyDescent="0.25">
      <c r="K134" s="66"/>
    </row>
    <row r="135" spans="11:11" x14ac:dyDescent="0.25">
      <c r="K135" s="66"/>
    </row>
    <row r="136" spans="11:11" x14ac:dyDescent="0.25">
      <c r="K136" s="66"/>
    </row>
    <row r="137" spans="11:11" x14ac:dyDescent="0.25">
      <c r="K137" s="66"/>
    </row>
    <row r="138" spans="11:11" x14ac:dyDescent="0.25">
      <c r="K138" s="66"/>
    </row>
    <row r="139" spans="11:11" x14ac:dyDescent="0.25">
      <c r="K139" s="66"/>
    </row>
    <row r="140" spans="11:11" x14ac:dyDescent="0.25">
      <c r="K140" s="66"/>
    </row>
    <row r="141" spans="11:11" x14ac:dyDescent="0.25">
      <c r="K141" s="66"/>
    </row>
    <row r="142" spans="11:11" x14ac:dyDescent="0.25">
      <c r="K142" s="66"/>
    </row>
    <row r="143" spans="11:11" x14ac:dyDescent="0.25">
      <c r="K143" s="66"/>
    </row>
    <row r="144" spans="11:11" x14ac:dyDescent="0.25">
      <c r="K144" s="66"/>
    </row>
    <row r="145" spans="11:11" x14ac:dyDescent="0.25">
      <c r="K145" s="66"/>
    </row>
    <row r="146" spans="11:11" x14ac:dyDescent="0.25">
      <c r="K146" s="66"/>
    </row>
    <row r="147" spans="11:11" x14ac:dyDescent="0.25">
      <c r="K147" s="66"/>
    </row>
    <row r="148" spans="11:11" x14ac:dyDescent="0.25">
      <c r="K148" s="66"/>
    </row>
    <row r="149" spans="11:11" x14ac:dyDescent="0.25">
      <c r="K149" s="66"/>
    </row>
    <row r="150" spans="11:11" x14ac:dyDescent="0.25">
      <c r="K150" s="66"/>
    </row>
    <row r="151" spans="11:11" x14ac:dyDescent="0.25">
      <c r="K151" s="66"/>
    </row>
    <row r="152" spans="11:11" x14ac:dyDescent="0.25">
      <c r="K152" s="66"/>
    </row>
    <row r="153" spans="11:11" x14ac:dyDescent="0.25">
      <c r="K153" s="66"/>
    </row>
    <row r="154" spans="11:11" x14ac:dyDescent="0.25">
      <c r="K154" s="66"/>
    </row>
    <row r="155" spans="11:11" x14ac:dyDescent="0.25">
      <c r="K155" s="66"/>
    </row>
    <row r="156" spans="11:11" x14ac:dyDescent="0.25">
      <c r="K156" s="66"/>
    </row>
    <row r="157" spans="11:11" x14ac:dyDescent="0.25">
      <c r="K157" s="66"/>
    </row>
    <row r="158" spans="11:11" x14ac:dyDescent="0.25">
      <c r="K158" s="66"/>
    </row>
    <row r="159" spans="11:11" x14ac:dyDescent="0.25">
      <c r="K159" s="66"/>
    </row>
    <row r="160" spans="11:11" x14ac:dyDescent="0.25">
      <c r="K160" s="66"/>
    </row>
    <row r="161" spans="11:11" x14ac:dyDescent="0.25">
      <c r="K161" s="66"/>
    </row>
    <row r="162" spans="11:11" x14ac:dyDescent="0.25">
      <c r="K162" s="66"/>
    </row>
    <row r="163" spans="11:11" x14ac:dyDescent="0.25">
      <c r="K163" s="66"/>
    </row>
    <row r="164" spans="11:11" x14ac:dyDescent="0.25">
      <c r="K164" s="66"/>
    </row>
    <row r="165" spans="11:11" x14ac:dyDescent="0.25">
      <c r="K165" s="66"/>
    </row>
    <row r="166" spans="11:11" x14ac:dyDescent="0.25">
      <c r="K166" s="66"/>
    </row>
    <row r="167" spans="11:11" x14ac:dyDescent="0.25">
      <c r="K167" s="66"/>
    </row>
    <row r="168" spans="11:11" x14ac:dyDescent="0.25">
      <c r="K168" s="66"/>
    </row>
    <row r="169" spans="11:11" x14ac:dyDescent="0.25">
      <c r="K169" s="66"/>
    </row>
  </sheetData>
  <mergeCells count="9">
    <mergeCell ref="B30:J30"/>
    <mergeCell ref="B31:J31"/>
    <mergeCell ref="B27:J27"/>
    <mergeCell ref="B29:J29"/>
    <mergeCell ref="B1:J1"/>
    <mergeCell ref="B2:J2"/>
    <mergeCell ref="B3:J3"/>
    <mergeCell ref="B4:J4"/>
    <mergeCell ref="B5:J5"/>
  </mergeCells>
  <phoneticPr fontId="17" type="noConversion"/>
  <pageMargins left="0.7" right="0.7" top="0.75" bottom="0.75" header="0.3" footer="0.3"/>
  <pageSetup orientation="landscape" r:id="rId1"/>
  <headerFooter>
    <oddFooter xml:space="preserve">&amp;C_x000D_&amp;1#&amp;"Calibri"&amp;10&amp;K000000 Internal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318-AA71-49EF-97FF-97F67681FABA}">
  <sheetPr>
    <tabColor theme="6" tint="0.79998168889431442"/>
    <pageSetUpPr fitToPage="1"/>
  </sheetPr>
  <dimension ref="B1:Q202"/>
  <sheetViews>
    <sheetView zoomScaleNormal="100" workbookViewId="0">
      <selection activeCell="B30" sqref="B30"/>
    </sheetView>
  </sheetViews>
  <sheetFormatPr defaultColWidth="9" defaultRowHeight="15.75" x14ac:dyDescent="0.25"/>
  <cols>
    <col min="1" max="1" width="1.75" style="55" customWidth="1"/>
    <col min="2" max="2" width="9" style="55"/>
    <col min="3" max="7" width="12.25" style="55" customWidth="1"/>
    <col min="8" max="17" width="10.625" style="55" customWidth="1"/>
    <col min="18" max="16384" width="9" style="55"/>
  </cols>
  <sheetData>
    <row r="1" spans="2:17" s="6" customFormat="1" x14ac:dyDescent="0.25">
      <c r="B1" s="249" t="s">
        <v>305</v>
      </c>
      <c r="C1" s="249"/>
      <c r="D1" s="249"/>
      <c r="E1" s="249"/>
      <c r="F1" s="249"/>
      <c r="G1" s="249"/>
      <c r="H1" s="249"/>
      <c r="I1" s="249"/>
      <c r="J1" s="249"/>
      <c r="K1" s="249"/>
      <c r="L1" s="249"/>
      <c r="M1" s="249"/>
      <c r="N1" s="249"/>
      <c r="O1" s="249"/>
      <c r="P1" s="249"/>
      <c r="Q1" s="249"/>
    </row>
    <row r="2" spans="2:17" s="7" customFormat="1" ht="15.75" customHeight="1" x14ac:dyDescent="0.2">
      <c r="B2" s="201" t="str">
        <f>'Admin Info'!B6</f>
        <v>Pacific Gas and Electric Company</v>
      </c>
      <c r="C2" s="201"/>
      <c r="D2" s="201"/>
      <c r="E2" s="201"/>
      <c r="F2" s="201"/>
      <c r="G2" s="201"/>
      <c r="H2" s="201"/>
      <c r="I2" s="201"/>
      <c r="J2" s="201"/>
      <c r="K2" s="201"/>
      <c r="L2" s="201"/>
      <c r="M2" s="201"/>
      <c r="N2" s="201"/>
      <c r="O2" s="201"/>
      <c r="P2" s="201"/>
      <c r="Q2" s="201"/>
    </row>
    <row r="3" spans="2:17" s="7" customFormat="1" ht="12.75" x14ac:dyDescent="0.2">
      <c r="C3" s="218"/>
      <c r="D3" s="218"/>
      <c r="E3" s="218"/>
      <c r="F3" s="218"/>
      <c r="G3" s="218"/>
      <c r="H3" s="218"/>
      <c r="I3" s="218"/>
      <c r="J3" s="218"/>
      <c r="K3" s="218"/>
      <c r="L3" s="218"/>
      <c r="M3" s="218"/>
      <c r="N3" s="218"/>
      <c r="O3" s="218"/>
      <c r="P3" s="218"/>
      <c r="Q3" s="218"/>
    </row>
    <row r="4" spans="2:17" s="7" customFormat="1" ht="12.75" x14ac:dyDescent="0.2">
      <c r="C4" s="23"/>
      <c r="D4" s="23"/>
      <c r="E4" s="23"/>
      <c r="F4" s="23"/>
      <c r="G4" s="23"/>
      <c r="H4" s="23"/>
      <c r="I4" s="23"/>
      <c r="J4" s="23"/>
      <c r="K4" s="23"/>
      <c r="L4" s="23"/>
      <c r="M4" s="23"/>
      <c r="N4" s="23"/>
      <c r="O4" s="23"/>
      <c r="P4" s="23"/>
      <c r="Q4" s="23"/>
    </row>
    <row r="5" spans="2:17" s="6" customFormat="1" ht="30.75" customHeight="1" x14ac:dyDescent="0.2">
      <c r="B5" s="248" t="s">
        <v>306</v>
      </c>
      <c r="C5" s="248"/>
      <c r="D5" s="248"/>
      <c r="E5" s="248"/>
      <c r="F5" s="248"/>
      <c r="G5" s="248"/>
      <c r="H5" s="248"/>
      <c r="I5" s="248"/>
      <c r="J5" s="248"/>
      <c r="K5" s="248"/>
      <c r="L5" s="248"/>
      <c r="M5" s="248"/>
      <c r="N5" s="248"/>
      <c r="O5" s="248"/>
      <c r="P5" s="248"/>
      <c r="Q5" s="248"/>
    </row>
    <row r="6" spans="2:17" x14ac:dyDescent="0.25">
      <c r="D6" s="193" t="s">
        <v>389</v>
      </c>
      <c r="E6" s="193"/>
    </row>
    <row r="8" spans="2:17" x14ac:dyDescent="0.25">
      <c r="B8" s="55" t="s">
        <v>399</v>
      </c>
    </row>
    <row r="9" spans="2:17" x14ac:dyDescent="0.25">
      <c r="B9" s="195" t="s">
        <v>307</v>
      </c>
      <c r="C9" s="196"/>
      <c r="D9" s="196"/>
      <c r="E9" s="196"/>
      <c r="F9" s="196"/>
      <c r="G9" s="196"/>
      <c r="H9" s="196"/>
      <c r="I9" s="196"/>
      <c r="J9" s="196"/>
      <c r="K9" s="196"/>
      <c r="L9" s="196"/>
      <c r="M9" s="196"/>
      <c r="N9" s="196"/>
      <c r="O9" s="196"/>
      <c r="P9" s="196"/>
      <c r="Q9" s="197"/>
    </row>
    <row r="10" spans="2:17" ht="45.75" x14ac:dyDescent="0.25">
      <c r="B10" s="21" t="s">
        <v>65</v>
      </c>
      <c r="C10" s="21" t="s">
        <v>66</v>
      </c>
      <c r="D10" s="186" t="s">
        <v>308</v>
      </c>
      <c r="E10" s="186" t="s">
        <v>392</v>
      </c>
      <c r="F10" s="186" t="s">
        <v>309</v>
      </c>
      <c r="G10" s="186" t="s">
        <v>310</v>
      </c>
      <c r="H10" s="186" t="s">
        <v>311</v>
      </c>
      <c r="I10" s="189" t="s">
        <v>355</v>
      </c>
      <c r="J10" s="189" t="s">
        <v>356</v>
      </c>
      <c r="K10" s="189" t="s">
        <v>357</v>
      </c>
      <c r="L10" s="189" t="s">
        <v>358</v>
      </c>
      <c r="M10" s="189" t="s">
        <v>359</v>
      </c>
      <c r="N10" s="189" t="s">
        <v>360</v>
      </c>
      <c r="O10" s="189" t="s">
        <v>361</v>
      </c>
      <c r="P10" s="189" t="s">
        <v>362</v>
      </c>
      <c r="Q10" s="189" t="s">
        <v>363</v>
      </c>
    </row>
    <row r="11" spans="2:17" x14ac:dyDescent="0.25">
      <c r="B11" s="190">
        <v>2025</v>
      </c>
      <c r="C11" s="190">
        <v>1</v>
      </c>
      <c r="D11" s="191"/>
      <c r="E11" s="191"/>
      <c r="F11" s="191"/>
      <c r="G11" s="191"/>
      <c r="H11" s="191"/>
      <c r="I11" s="191"/>
      <c r="J11" s="191"/>
      <c r="K11" s="191"/>
      <c r="L11" s="191"/>
      <c r="M11" s="191"/>
      <c r="N11" s="191"/>
      <c r="O11" s="191"/>
      <c r="P11" s="191"/>
      <c r="Q11" s="191"/>
    </row>
    <row r="12" spans="2:17" x14ac:dyDescent="0.25">
      <c r="B12" s="190">
        <v>2025</v>
      </c>
      <c r="C12" s="190">
        <v>2</v>
      </c>
      <c r="D12" s="191"/>
      <c r="E12" s="191"/>
      <c r="F12" s="191"/>
      <c r="G12" s="191"/>
      <c r="H12" s="191"/>
      <c r="I12" s="191"/>
      <c r="J12" s="191"/>
      <c r="K12" s="191"/>
      <c r="L12" s="191"/>
      <c r="M12" s="191"/>
      <c r="N12" s="191"/>
      <c r="O12" s="191"/>
      <c r="P12" s="191"/>
      <c r="Q12" s="191"/>
    </row>
    <row r="13" spans="2:17" x14ac:dyDescent="0.25">
      <c r="B13" s="190">
        <v>2025</v>
      </c>
      <c r="C13" s="190">
        <v>3</v>
      </c>
      <c r="D13" s="191"/>
      <c r="E13" s="191"/>
      <c r="F13" s="191"/>
      <c r="G13" s="191"/>
      <c r="H13" s="191"/>
      <c r="I13" s="191"/>
      <c r="J13" s="191"/>
      <c r="K13" s="191"/>
      <c r="L13" s="191"/>
      <c r="M13" s="191"/>
      <c r="N13" s="191"/>
      <c r="O13" s="191"/>
      <c r="P13" s="191"/>
      <c r="Q13" s="191"/>
    </row>
    <row r="14" spans="2:17" x14ac:dyDescent="0.25">
      <c r="B14" s="190">
        <v>2025</v>
      </c>
      <c r="C14" s="190">
        <v>4</v>
      </c>
      <c r="D14" s="191"/>
      <c r="E14" s="191"/>
      <c r="F14" s="191"/>
      <c r="G14" s="191"/>
      <c r="H14" s="191"/>
      <c r="I14" s="191"/>
      <c r="J14" s="191"/>
      <c r="K14" s="191"/>
      <c r="L14" s="191"/>
      <c r="M14" s="191"/>
      <c r="N14" s="191"/>
      <c r="O14" s="191"/>
      <c r="P14" s="191"/>
      <c r="Q14" s="191"/>
    </row>
    <row r="15" spans="2:17" x14ac:dyDescent="0.25">
      <c r="B15" s="190">
        <v>2025</v>
      </c>
      <c r="C15" s="190">
        <v>5</v>
      </c>
      <c r="D15" s="191"/>
      <c r="E15" s="191"/>
      <c r="F15" s="191"/>
      <c r="G15" s="191"/>
      <c r="H15" s="191"/>
      <c r="I15" s="191"/>
      <c r="J15" s="191"/>
      <c r="K15" s="191"/>
      <c r="L15" s="191"/>
      <c r="M15" s="191"/>
      <c r="N15" s="191"/>
      <c r="O15" s="191"/>
      <c r="P15" s="191"/>
      <c r="Q15" s="191"/>
    </row>
    <row r="16" spans="2:17" x14ac:dyDescent="0.25">
      <c r="B16" s="190">
        <v>2025</v>
      </c>
      <c r="C16" s="190">
        <v>6</v>
      </c>
      <c r="D16" s="191"/>
      <c r="E16" s="191"/>
      <c r="F16" s="191"/>
      <c r="G16" s="191"/>
      <c r="H16" s="191"/>
      <c r="I16" s="191"/>
      <c r="J16" s="191"/>
      <c r="K16" s="191"/>
      <c r="L16" s="191"/>
      <c r="M16" s="191"/>
      <c r="N16" s="191"/>
      <c r="O16" s="191"/>
      <c r="P16" s="191"/>
      <c r="Q16" s="191"/>
    </row>
    <row r="17" spans="2:17" x14ac:dyDescent="0.25">
      <c r="B17" s="190">
        <v>2025</v>
      </c>
      <c r="C17" s="190">
        <v>7</v>
      </c>
      <c r="D17" s="191"/>
      <c r="E17" s="191"/>
      <c r="F17" s="191"/>
      <c r="G17" s="191"/>
      <c r="H17" s="191"/>
      <c r="I17" s="191"/>
      <c r="J17" s="191"/>
      <c r="K17" s="191"/>
      <c r="L17" s="191"/>
      <c r="M17" s="191"/>
      <c r="N17" s="191"/>
      <c r="O17" s="191"/>
      <c r="P17" s="191"/>
      <c r="Q17" s="191"/>
    </row>
    <row r="18" spans="2:17" x14ac:dyDescent="0.25">
      <c r="B18" s="190">
        <v>2025</v>
      </c>
      <c r="C18" s="190">
        <v>8</v>
      </c>
      <c r="D18" s="191"/>
      <c r="E18" s="191"/>
      <c r="F18" s="191"/>
      <c r="G18" s="191"/>
      <c r="H18" s="191"/>
      <c r="I18" s="191"/>
      <c r="J18" s="191"/>
      <c r="K18" s="191"/>
      <c r="L18" s="191"/>
      <c r="M18" s="191"/>
      <c r="N18" s="191"/>
      <c r="O18" s="191"/>
      <c r="P18" s="191"/>
      <c r="Q18" s="191"/>
    </row>
    <row r="19" spans="2:17" x14ac:dyDescent="0.25">
      <c r="B19" s="190">
        <v>2025</v>
      </c>
      <c r="C19" s="190">
        <v>9</v>
      </c>
      <c r="D19" s="191"/>
      <c r="E19" s="191"/>
      <c r="F19" s="191"/>
      <c r="G19" s="191"/>
      <c r="H19" s="191"/>
      <c r="I19" s="191"/>
      <c r="J19" s="191"/>
      <c r="K19" s="191"/>
      <c r="L19" s="191"/>
      <c r="M19" s="191"/>
      <c r="N19" s="191"/>
      <c r="O19" s="191"/>
      <c r="P19" s="191"/>
      <c r="Q19" s="191"/>
    </row>
    <row r="20" spans="2:17" x14ac:dyDescent="0.25">
      <c r="B20" s="190">
        <v>2025</v>
      </c>
      <c r="C20" s="190">
        <v>10</v>
      </c>
      <c r="D20" s="191"/>
      <c r="E20" s="191"/>
      <c r="F20" s="191"/>
      <c r="G20" s="191"/>
      <c r="H20" s="191"/>
      <c r="I20" s="191"/>
      <c r="J20" s="191"/>
      <c r="K20" s="191"/>
      <c r="L20" s="191"/>
      <c r="M20" s="191"/>
      <c r="N20" s="191"/>
      <c r="O20" s="191"/>
      <c r="P20" s="191"/>
      <c r="Q20" s="191"/>
    </row>
    <row r="21" spans="2:17" x14ac:dyDescent="0.25">
      <c r="B21" s="190">
        <v>2025</v>
      </c>
      <c r="C21" s="190">
        <v>11</v>
      </c>
      <c r="D21" s="191"/>
      <c r="E21" s="191"/>
      <c r="F21" s="191"/>
      <c r="G21" s="191"/>
      <c r="H21" s="191"/>
      <c r="I21" s="191"/>
      <c r="J21" s="191"/>
      <c r="K21" s="191"/>
      <c r="L21" s="191"/>
      <c r="M21" s="191"/>
      <c r="N21" s="191"/>
      <c r="O21" s="191"/>
      <c r="P21" s="191"/>
      <c r="Q21" s="191"/>
    </row>
    <row r="22" spans="2:17" x14ac:dyDescent="0.25">
      <c r="B22" s="190">
        <v>2025</v>
      </c>
      <c r="C22" s="190">
        <v>12</v>
      </c>
      <c r="D22" s="191"/>
      <c r="E22" s="191"/>
      <c r="F22" s="191"/>
      <c r="G22" s="191"/>
      <c r="H22" s="191"/>
      <c r="I22" s="191"/>
      <c r="J22" s="191"/>
      <c r="K22" s="191"/>
      <c r="L22" s="191"/>
      <c r="M22" s="191"/>
      <c r="N22" s="191"/>
      <c r="O22" s="191"/>
      <c r="P22" s="191"/>
      <c r="Q22" s="191"/>
    </row>
    <row r="23" spans="2:17" x14ac:dyDescent="0.25">
      <c r="B23" s="190">
        <v>2026</v>
      </c>
      <c r="C23" s="190">
        <v>1</v>
      </c>
      <c r="D23" s="191"/>
      <c r="E23" s="191"/>
      <c r="F23" s="191"/>
      <c r="G23" s="191"/>
      <c r="H23" s="191"/>
      <c r="I23" s="191"/>
      <c r="J23" s="191"/>
      <c r="K23" s="191"/>
      <c r="L23" s="191"/>
      <c r="M23" s="191"/>
      <c r="N23" s="191"/>
      <c r="O23" s="191"/>
      <c r="P23" s="191"/>
      <c r="Q23" s="191"/>
    </row>
    <row r="24" spans="2:17" x14ac:dyDescent="0.25">
      <c r="B24" s="190">
        <v>2026</v>
      </c>
      <c r="C24" s="190">
        <v>2</v>
      </c>
      <c r="D24" s="191"/>
      <c r="E24" s="191"/>
      <c r="F24" s="191"/>
      <c r="G24" s="191"/>
      <c r="H24" s="191"/>
      <c r="I24" s="191"/>
      <c r="J24" s="191"/>
      <c r="K24" s="191"/>
      <c r="L24" s="191"/>
      <c r="M24" s="191"/>
      <c r="N24" s="191"/>
      <c r="O24" s="191"/>
      <c r="P24" s="191"/>
      <c r="Q24" s="191"/>
    </row>
    <row r="25" spans="2:17" x14ac:dyDescent="0.25">
      <c r="B25" s="190">
        <v>2026</v>
      </c>
      <c r="C25" s="190">
        <v>3</v>
      </c>
      <c r="D25" s="191"/>
      <c r="E25" s="191"/>
      <c r="F25" s="191"/>
      <c r="G25" s="191"/>
      <c r="H25" s="191"/>
      <c r="I25" s="191"/>
      <c r="J25" s="191"/>
      <c r="K25" s="191"/>
      <c r="L25" s="191"/>
      <c r="M25" s="191"/>
      <c r="N25" s="191"/>
      <c r="O25" s="191"/>
      <c r="P25" s="191"/>
      <c r="Q25" s="191"/>
    </row>
    <row r="26" spans="2:17" x14ac:dyDescent="0.25">
      <c r="B26" s="190">
        <v>2026</v>
      </c>
      <c r="C26" s="190">
        <v>4</v>
      </c>
      <c r="D26" s="191"/>
      <c r="E26" s="191"/>
      <c r="F26" s="191"/>
      <c r="G26" s="191"/>
      <c r="H26" s="191"/>
      <c r="I26" s="191"/>
      <c r="J26" s="191"/>
      <c r="K26" s="191"/>
      <c r="L26" s="191"/>
      <c r="M26" s="191"/>
      <c r="N26" s="191"/>
      <c r="O26" s="191"/>
      <c r="P26" s="191"/>
      <c r="Q26" s="191"/>
    </row>
    <row r="27" spans="2:17" x14ac:dyDescent="0.25">
      <c r="B27" s="190">
        <v>2026</v>
      </c>
      <c r="C27" s="190">
        <v>5</v>
      </c>
      <c r="D27" s="191"/>
      <c r="E27" s="191"/>
      <c r="F27" s="191"/>
      <c r="G27" s="191"/>
      <c r="H27" s="191"/>
      <c r="I27" s="191"/>
      <c r="J27" s="191"/>
      <c r="K27" s="191"/>
      <c r="L27" s="191"/>
      <c r="M27" s="191"/>
      <c r="N27" s="191"/>
      <c r="O27" s="191"/>
      <c r="P27" s="191"/>
      <c r="Q27" s="191"/>
    </row>
    <row r="28" spans="2:17" x14ac:dyDescent="0.25">
      <c r="B28" s="190">
        <v>2026</v>
      </c>
      <c r="C28" s="190">
        <v>6</v>
      </c>
      <c r="D28" s="191"/>
      <c r="E28" s="191"/>
      <c r="F28" s="191"/>
      <c r="G28" s="191"/>
      <c r="H28" s="191"/>
      <c r="I28" s="191"/>
      <c r="J28" s="191"/>
      <c r="K28" s="191"/>
      <c r="L28" s="191"/>
      <c r="M28" s="191"/>
      <c r="N28" s="191"/>
      <c r="O28" s="191"/>
      <c r="P28" s="191"/>
      <c r="Q28" s="191"/>
    </row>
    <row r="29" spans="2:17" x14ac:dyDescent="0.25">
      <c r="B29" s="190">
        <v>2026</v>
      </c>
      <c r="C29" s="190">
        <v>7</v>
      </c>
      <c r="D29" s="191"/>
      <c r="E29" s="191"/>
      <c r="F29" s="191"/>
      <c r="G29" s="191"/>
      <c r="H29" s="191"/>
      <c r="I29" s="191"/>
      <c r="J29" s="191"/>
      <c r="K29" s="191"/>
      <c r="L29" s="191"/>
      <c r="M29" s="191"/>
      <c r="N29" s="191"/>
      <c r="O29" s="191"/>
      <c r="P29" s="191"/>
      <c r="Q29" s="191"/>
    </row>
    <row r="30" spans="2:17" x14ac:dyDescent="0.25">
      <c r="B30" s="190">
        <v>2026</v>
      </c>
      <c r="C30" s="190">
        <v>8</v>
      </c>
      <c r="D30" s="191"/>
      <c r="E30" s="191"/>
      <c r="F30" s="191"/>
      <c r="G30" s="191"/>
      <c r="H30" s="191"/>
      <c r="I30" s="191"/>
      <c r="J30" s="191"/>
      <c r="K30" s="191"/>
      <c r="L30" s="191"/>
      <c r="M30" s="191"/>
      <c r="N30" s="191"/>
      <c r="O30" s="191"/>
      <c r="P30" s="191"/>
      <c r="Q30" s="191"/>
    </row>
    <row r="31" spans="2:17" x14ac:dyDescent="0.25">
      <c r="B31" s="190">
        <v>2026</v>
      </c>
      <c r="C31" s="190">
        <v>9</v>
      </c>
      <c r="D31" s="191"/>
      <c r="E31" s="191"/>
      <c r="F31" s="191"/>
      <c r="G31" s="191"/>
      <c r="H31" s="191"/>
      <c r="I31" s="191"/>
      <c r="J31" s="191"/>
      <c r="K31" s="191"/>
      <c r="L31" s="191"/>
      <c r="M31" s="191"/>
      <c r="N31" s="191"/>
      <c r="O31" s="191"/>
      <c r="P31" s="191"/>
      <c r="Q31" s="191"/>
    </row>
    <row r="32" spans="2:17" x14ac:dyDescent="0.25">
      <c r="B32" s="190">
        <v>2026</v>
      </c>
      <c r="C32" s="190">
        <v>10</v>
      </c>
      <c r="D32" s="191"/>
      <c r="E32" s="191"/>
      <c r="F32" s="191"/>
      <c r="G32" s="191"/>
      <c r="H32" s="191"/>
      <c r="I32" s="191"/>
      <c r="J32" s="191"/>
      <c r="K32" s="191"/>
      <c r="L32" s="191"/>
      <c r="M32" s="191"/>
      <c r="N32" s="191"/>
      <c r="O32" s="191"/>
      <c r="P32" s="191"/>
      <c r="Q32" s="191"/>
    </row>
    <row r="33" spans="2:17" x14ac:dyDescent="0.25">
      <c r="B33" s="190">
        <v>2026</v>
      </c>
      <c r="C33" s="190">
        <v>11</v>
      </c>
      <c r="D33" s="191"/>
      <c r="E33" s="191"/>
      <c r="F33" s="191"/>
      <c r="G33" s="191"/>
      <c r="H33" s="191"/>
      <c r="I33" s="191"/>
      <c r="J33" s="191"/>
      <c r="K33" s="191"/>
      <c r="L33" s="191"/>
      <c r="M33" s="191"/>
      <c r="N33" s="191"/>
      <c r="O33" s="191"/>
      <c r="P33" s="191"/>
      <c r="Q33" s="191"/>
    </row>
    <row r="34" spans="2:17" x14ac:dyDescent="0.25">
      <c r="B34" s="190">
        <v>2026</v>
      </c>
      <c r="C34" s="190">
        <v>12</v>
      </c>
      <c r="D34" s="191"/>
      <c r="E34" s="191"/>
      <c r="F34" s="191"/>
      <c r="G34" s="191"/>
      <c r="H34" s="191"/>
      <c r="I34" s="191"/>
      <c r="J34" s="191"/>
      <c r="K34" s="191"/>
      <c r="L34" s="191"/>
      <c r="M34" s="191"/>
      <c r="N34" s="191"/>
      <c r="O34" s="191"/>
      <c r="P34" s="191"/>
      <c r="Q34" s="191"/>
    </row>
    <row r="35" spans="2:17" x14ac:dyDescent="0.25">
      <c r="B35" s="190">
        <v>2027</v>
      </c>
      <c r="C35" s="190">
        <v>1</v>
      </c>
      <c r="D35" s="191"/>
      <c r="E35" s="191"/>
      <c r="F35" s="191"/>
      <c r="G35" s="191"/>
      <c r="H35" s="191"/>
      <c r="I35" s="191"/>
      <c r="J35" s="191"/>
      <c r="K35" s="191"/>
      <c r="L35" s="191"/>
      <c r="M35" s="191"/>
      <c r="N35" s="191"/>
      <c r="O35" s="191"/>
      <c r="P35" s="191"/>
      <c r="Q35" s="191"/>
    </row>
    <row r="36" spans="2:17" x14ac:dyDescent="0.25">
      <c r="B36" s="190">
        <v>2027</v>
      </c>
      <c r="C36" s="190">
        <v>2</v>
      </c>
      <c r="D36" s="191"/>
      <c r="E36" s="191"/>
      <c r="F36" s="191"/>
      <c r="G36" s="191"/>
      <c r="H36" s="191"/>
      <c r="I36" s="191"/>
      <c r="J36" s="191"/>
      <c r="K36" s="191"/>
      <c r="L36" s="191"/>
      <c r="M36" s="191"/>
      <c r="N36" s="191"/>
      <c r="O36" s="191"/>
      <c r="P36" s="191"/>
      <c r="Q36" s="191"/>
    </row>
    <row r="37" spans="2:17" x14ac:dyDescent="0.25">
      <c r="B37" s="190">
        <v>2027</v>
      </c>
      <c r="C37" s="190">
        <v>3</v>
      </c>
      <c r="D37" s="191"/>
      <c r="E37" s="191"/>
      <c r="F37" s="191"/>
      <c r="G37" s="191"/>
      <c r="H37" s="191"/>
      <c r="I37" s="191"/>
      <c r="J37" s="191"/>
      <c r="K37" s="191"/>
      <c r="L37" s="191"/>
      <c r="M37" s="191"/>
      <c r="N37" s="191"/>
      <c r="O37" s="191"/>
      <c r="P37" s="191"/>
      <c r="Q37" s="191"/>
    </row>
    <row r="38" spans="2:17" x14ac:dyDescent="0.25">
      <c r="B38" s="190">
        <v>2027</v>
      </c>
      <c r="C38" s="190">
        <v>4</v>
      </c>
      <c r="D38" s="191"/>
      <c r="E38" s="191"/>
      <c r="F38" s="191"/>
      <c r="G38" s="191"/>
      <c r="H38" s="191"/>
      <c r="I38" s="191"/>
      <c r="J38" s="191"/>
      <c r="K38" s="191"/>
      <c r="L38" s="191"/>
      <c r="M38" s="191"/>
      <c r="N38" s="191"/>
      <c r="O38" s="191"/>
      <c r="P38" s="191"/>
      <c r="Q38" s="191"/>
    </row>
    <row r="39" spans="2:17" x14ac:dyDescent="0.25">
      <c r="B39" s="190">
        <v>2027</v>
      </c>
      <c r="C39" s="190">
        <v>5</v>
      </c>
      <c r="D39" s="191"/>
      <c r="E39" s="191"/>
      <c r="F39" s="191"/>
      <c r="G39" s="191"/>
      <c r="H39" s="191"/>
      <c r="I39" s="191"/>
      <c r="J39" s="191"/>
      <c r="K39" s="191"/>
      <c r="L39" s="191"/>
      <c r="M39" s="191"/>
      <c r="N39" s="191"/>
      <c r="O39" s="191"/>
      <c r="P39" s="191"/>
      <c r="Q39" s="191"/>
    </row>
    <row r="40" spans="2:17" x14ac:dyDescent="0.25">
      <c r="B40" s="190">
        <v>2027</v>
      </c>
      <c r="C40" s="190">
        <v>6</v>
      </c>
      <c r="D40" s="191"/>
      <c r="E40" s="191"/>
      <c r="F40" s="191"/>
      <c r="G40" s="191"/>
      <c r="H40" s="191"/>
      <c r="I40" s="191"/>
      <c r="J40" s="191"/>
      <c r="K40" s="191"/>
      <c r="L40" s="191"/>
      <c r="M40" s="191"/>
      <c r="N40" s="191"/>
      <c r="O40" s="191"/>
      <c r="P40" s="191"/>
      <c r="Q40" s="191"/>
    </row>
    <row r="41" spans="2:17" x14ac:dyDescent="0.25">
      <c r="B41" s="190">
        <v>2027</v>
      </c>
      <c r="C41" s="190">
        <v>7</v>
      </c>
      <c r="D41" s="191"/>
      <c r="E41" s="191"/>
      <c r="F41" s="191"/>
      <c r="G41" s="191"/>
      <c r="H41" s="191"/>
      <c r="I41" s="191"/>
      <c r="J41" s="191"/>
      <c r="K41" s="191"/>
      <c r="L41" s="191"/>
      <c r="M41" s="191"/>
      <c r="N41" s="191"/>
      <c r="O41" s="191"/>
      <c r="P41" s="191"/>
      <c r="Q41" s="191"/>
    </row>
    <row r="42" spans="2:17" x14ac:dyDescent="0.25">
      <c r="B42" s="190">
        <v>2027</v>
      </c>
      <c r="C42" s="190">
        <v>8</v>
      </c>
      <c r="D42" s="191"/>
      <c r="E42" s="191"/>
      <c r="F42" s="191"/>
      <c r="G42" s="191"/>
      <c r="H42" s="191"/>
      <c r="I42" s="191"/>
      <c r="J42" s="191"/>
      <c r="K42" s="191"/>
      <c r="L42" s="191"/>
      <c r="M42" s="191"/>
      <c r="N42" s="191"/>
      <c r="O42" s="191"/>
      <c r="P42" s="191"/>
      <c r="Q42" s="191"/>
    </row>
    <row r="43" spans="2:17" x14ac:dyDescent="0.25">
      <c r="B43" s="190">
        <v>2027</v>
      </c>
      <c r="C43" s="190">
        <v>9</v>
      </c>
      <c r="D43" s="191"/>
      <c r="E43" s="191"/>
      <c r="F43" s="191"/>
      <c r="G43" s="191"/>
      <c r="H43" s="191"/>
      <c r="I43" s="191"/>
      <c r="J43" s="191"/>
      <c r="K43" s="191"/>
      <c r="L43" s="191"/>
      <c r="M43" s="191"/>
      <c r="N43" s="191"/>
      <c r="O43" s="191"/>
      <c r="P43" s="191"/>
      <c r="Q43" s="191"/>
    </row>
    <row r="44" spans="2:17" x14ac:dyDescent="0.25">
      <c r="B44" s="190">
        <v>2027</v>
      </c>
      <c r="C44" s="190">
        <v>10</v>
      </c>
      <c r="D44" s="191"/>
      <c r="E44" s="191"/>
      <c r="F44" s="191"/>
      <c r="G44" s="191"/>
      <c r="H44" s="191"/>
      <c r="I44" s="191"/>
      <c r="J44" s="191"/>
      <c r="K44" s="191"/>
      <c r="L44" s="191"/>
      <c r="M44" s="191"/>
      <c r="N44" s="191"/>
      <c r="O44" s="191"/>
      <c r="P44" s="191"/>
      <c r="Q44" s="191"/>
    </row>
    <row r="45" spans="2:17" x14ac:dyDescent="0.25">
      <c r="B45" s="190">
        <v>2027</v>
      </c>
      <c r="C45" s="190">
        <v>11</v>
      </c>
      <c r="D45" s="191"/>
      <c r="E45" s="191"/>
      <c r="F45" s="191"/>
      <c r="G45" s="191"/>
      <c r="H45" s="191"/>
      <c r="I45" s="191"/>
      <c r="J45" s="191"/>
      <c r="K45" s="191"/>
      <c r="L45" s="191"/>
      <c r="M45" s="191"/>
      <c r="N45" s="191"/>
      <c r="O45" s="191"/>
      <c r="P45" s="191"/>
      <c r="Q45" s="191"/>
    </row>
    <row r="46" spans="2:17" x14ac:dyDescent="0.25">
      <c r="B46" s="190">
        <v>2027</v>
      </c>
      <c r="C46" s="190">
        <v>12</v>
      </c>
      <c r="D46" s="191"/>
      <c r="E46" s="191"/>
      <c r="F46" s="191"/>
      <c r="G46" s="191"/>
      <c r="H46" s="191"/>
      <c r="I46" s="191"/>
      <c r="J46" s="191"/>
      <c r="K46" s="191"/>
      <c r="L46" s="191"/>
      <c r="M46" s="191"/>
      <c r="N46" s="191"/>
      <c r="O46" s="191"/>
      <c r="P46" s="191"/>
      <c r="Q46" s="191"/>
    </row>
    <row r="47" spans="2:17" x14ac:dyDescent="0.25">
      <c r="B47" s="190">
        <v>2028</v>
      </c>
      <c r="C47" s="190">
        <v>1</v>
      </c>
      <c r="D47" s="191"/>
      <c r="E47" s="191"/>
      <c r="F47" s="191"/>
      <c r="G47" s="191"/>
      <c r="H47" s="191"/>
      <c r="I47" s="191"/>
      <c r="J47" s="191"/>
      <c r="K47" s="191"/>
      <c r="L47" s="191"/>
      <c r="M47" s="191"/>
      <c r="N47" s="191"/>
      <c r="O47" s="191"/>
      <c r="P47" s="191"/>
      <c r="Q47" s="191"/>
    </row>
    <row r="48" spans="2:17" x14ac:dyDescent="0.25">
      <c r="B48" s="190">
        <v>2028</v>
      </c>
      <c r="C48" s="190">
        <v>2</v>
      </c>
      <c r="D48" s="191"/>
      <c r="E48" s="191"/>
      <c r="F48" s="191"/>
      <c r="G48" s="191"/>
      <c r="H48" s="191"/>
      <c r="I48" s="191"/>
      <c r="J48" s="191"/>
      <c r="K48" s="191"/>
      <c r="L48" s="191"/>
      <c r="M48" s="191"/>
      <c r="N48" s="191"/>
      <c r="O48" s="191"/>
      <c r="P48" s="191"/>
      <c r="Q48" s="191"/>
    </row>
    <row r="49" spans="2:17" x14ac:dyDescent="0.25">
      <c r="B49" s="190">
        <v>2028</v>
      </c>
      <c r="C49" s="190">
        <v>3</v>
      </c>
      <c r="D49" s="191"/>
      <c r="E49" s="191"/>
      <c r="F49" s="191"/>
      <c r="G49" s="191"/>
      <c r="H49" s="191"/>
      <c r="I49" s="191"/>
      <c r="J49" s="191"/>
      <c r="K49" s="191"/>
      <c r="L49" s="191"/>
      <c r="M49" s="191"/>
      <c r="N49" s="191"/>
      <c r="O49" s="191"/>
      <c r="P49" s="191"/>
      <c r="Q49" s="191"/>
    </row>
    <row r="50" spans="2:17" x14ac:dyDescent="0.25">
      <c r="B50" s="190">
        <v>2028</v>
      </c>
      <c r="C50" s="190">
        <v>4</v>
      </c>
      <c r="D50" s="191"/>
      <c r="E50" s="191"/>
      <c r="F50" s="191"/>
      <c r="G50" s="191"/>
      <c r="H50" s="191"/>
      <c r="I50" s="191"/>
      <c r="J50" s="191"/>
      <c r="K50" s="191"/>
      <c r="L50" s="191"/>
      <c r="M50" s="191"/>
      <c r="N50" s="191"/>
      <c r="O50" s="191"/>
      <c r="P50" s="191"/>
      <c r="Q50" s="191"/>
    </row>
    <row r="51" spans="2:17" x14ac:dyDescent="0.25">
      <c r="B51" s="190">
        <v>2028</v>
      </c>
      <c r="C51" s="190">
        <v>5</v>
      </c>
      <c r="D51" s="191"/>
      <c r="E51" s="191"/>
      <c r="F51" s="191"/>
      <c r="G51" s="191"/>
      <c r="H51" s="191"/>
      <c r="I51" s="191"/>
      <c r="J51" s="191"/>
      <c r="K51" s="191"/>
      <c r="L51" s="191"/>
      <c r="M51" s="191"/>
      <c r="N51" s="191"/>
      <c r="O51" s="191"/>
      <c r="P51" s="191"/>
      <c r="Q51" s="191"/>
    </row>
    <row r="52" spans="2:17" x14ac:dyDescent="0.25">
      <c r="B52" s="190">
        <v>2028</v>
      </c>
      <c r="C52" s="190">
        <v>6</v>
      </c>
      <c r="D52" s="191"/>
      <c r="E52" s="191"/>
      <c r="F52" s="191"/>
      <c r="G52" s="191"/>
      <c r="H52" s="191"/>
      <c r="I52" s="191"/>
      <c r="J52" s="191"/>
      <c r="K52" s="191"/>
      <c r="L52" s="191"/>
      <c r="M52" s="191"/>
      <c r="N52" s="191"/>
      <c r="O52" s="191"/>
      <c r="P52" s="191"/>
      <c r="Q52" s="191"/>
    </row>
    <row r="53" spans="2:17" x14ac:dyDescent="0.25">
      <c r="B53" s="190">
        <v>2028</v>
      </c>
      <c r="C53" s="190">
        <v>7</v>
      </c>
      <c r="D53" s="191"/>
      <c r="E53" s="191"/>
      <c r="F53" s="191"/>
      <c r="G53" s="191"/>
      <c r="H53" s="191"/>
      <c r="I53" s="191"/>
      <c r="J53" s="191"/>
      <c r="K53" s="191"/>
      <c r="L53" s="191"/>
      <c r="M53" s="191"/>
      <c r="N53" s="191"/>
      <c r="O53" s="191"/>
      <c r="P53" s="191"/>
      <c r="Q53" s="191"/>
    </row>
    <row r="54" spans="2:17" x14ac:dyDescent="0.25">
      <c r="B54" s="190">
        <v>2028</v>
      </c>
      <c r="C54" s="190">
        <v>8</v>
      </c>
      <c r="D54" s="191"/>
      <c r="E54" s="191"/>
      <c r="F54" s="191"/>
      <c r="G54" s="191"/>
      <c r="H54" s="191"/>
      <c r="I54" s="191"/>
      <c r="J54" s="191"/>
      <c r="K54" s="191"/>
      <c r="L54" s="191"/>
      <c r="M54" s="191"/>
      <c r="N54" s="191"/>
      <c r="O54" s="191"/>
      <c r="P54" s="191"/>
      <c r="Q54" s="191"/>
    </row>
    <row r="55" spans="2:17" x14ac:dyDescent="0.25">
      <c r="B55" s="190">
        <v>2028</v>
      </c>
      <c r="C55" s="190">
        <v>9</v>
      </c>
      <c r="D55" s="191"/>
      <c r="E55" s="191"/>
      <c r="F55" s="191"/>
      <c r="G55" s="191"/>
      <c r="H55" s="191"/>
      <c r="I55" s="191"/>
      <c r="J55" s="191"/>
      <c r="K55" s="191"/>
      <c r="L55" s="191"/>
      <c r="M55" s="191"/>
      <c r="N55" s="191"/>
      <c r="O55" s="191"/>
      <c r="P55" s="191"/>
      <c r="Q55" s="191"/>
    </row>
    <row r="56" spans="2:17" x14ac:dyDescent="0.25">
      <c r="B56" s="190">
        <v>2028</v>
      </c>
      <c r="C56" s="190">
        <v>10</v>
      </c>
      <c r="D56" s="191"/>
      <c r="E56" s="191"/>
      <c r="F56" s="191"/>
      <c r="G56" s="191"/>
      <c r="H56" s="191"/>
      <c r="I56" s="191"/>
      <c r="J56" s="191"/>
      <c r="K56" s="191"/>
      <c r="L56" s="191"/>
      <c r="M56" s="191"/>
      <c r="N56" s="191"/>
      <c r="O56" s="191"/>
      <c r="P56" s="191"/>
      <c r="Q56" s="191"/>
    </row>
    <row r="57" spans="2:17" x14ac:dyDescent="0.25">
      <c r="B57" s="190">
        <v>2028</v>
      </c>
      <c r="C57" s="190">
        <v>11</v>
      </c>
      <c r="D57" s="191"/>
      <c r="E57" s="191"/>
      <c r="F57" s="191"/>
      <c r="G57" s="191"/>
      <c r="H57" s="191"/>
      <c r="I57" s="191"/>
      <c r="J57" s="191"/>
      <c r="K57" s="191"/>
      <c r="L57" s="191"/>
      <c r="M57" s="191"/>
      <c r="N57" s="191"/>
      <c r="O57" s="191"/>
      <c r="P57" s="191"/>
      <c r="Q57" s="191"/>
    </row>
    <row r="58" spans="2:17" x14ac:dyDescent="0.25">
      <c r="B58" s="190">
        <v>2028</v>
      </c>
      <c r="C58" s="190">
        <v>12</v>
      </c>
      <c r="D58" s="191"/>
      <c r="E58" s="191"/>
      <c r="F58" s="191"/>
      <c r="G58" s="191"/>
      <c r="H58" s="191"/>
      <c r="I58" s="191"/>
      <c r="J58" s="191"/>
      <c r="K58" s="191"/>
      <c r="L58" s="191"/>
      <c r="M58" s="191"/>
      <c r="N58" s="191"/>
      <c r="O58" s="191"/>
      <c r="P58" s="191"/>
      <c r="Q58" s="191"/>
    </row>
    <row r="59" spans="2:17" x14ac:dyDescent="0.25">
      <c r="B59" s="190">
        <v>2029</v>
      </c>
      <c r="C59" s="190">
        <v>1</v>
      </c>
      <c r="D59" s="191"/>
      <c r="E59" s="191"/>
      <c r="F59" s="191"/>
      <c r="G59" s="191"/>
      <c r="H59" s="191"/>
      <c r="I59" s="191"/>
      <c r="J59" s="191"/>
      <c r="K59" s="191"/>
      <c r="L59" s="191"/>
      <c r="M59" s="191"/>
      <c r="N59" s="191"/>
      <c r="O59" s="191"/>
      <c r="P59" s="191"/>
      <c r="Q59" s="191"/>
    </row>
    <row r="60" spans="2:17" x14ac:dyDescent="0.25">
      <c r="B60" s="190">
        <v>2029</v>
      </c>
      <c r="C60" s="190">
        <v>2</v>
      </c>
      <c r="D60" s="191"/>
      <c r="E60" s="191"/>
      <c r="F60" s="191"/>
      <c r="G60" s="191"/>
      <c r="H60" s="191"/>
      <c r="I60" s="191"/>
      <c r="J60" s="191"/>
      <c r="K60" s="191"/>
      <c r="L60" s="191"/>
      <c r="M60" s="191"/>
      <c r="N60" s="191"/>
      <c r="O60" s="191"/>
      <c r="P60" s="191"/>
      <c r="Q60" s="191"/>
    </row>
    <row r="61" spans="2:17" x14ac:dyDescent="0.25">
      <c r="B61" s="190">
        <v>2029</v>
      </c>
      <c r="C61" s="190">
        <v>3</v>
      </c>
      <c r="D61" s="191"/>
      <c r="E61" s="191"/>
      <c r="F61" s="191"/>
      <c r="G61" s="191"/>
      <c r="H61" s="191"/>
      <c r="I61" s="191"/>
      <c r="J61" s="191"/>
      <c r="K61" s="191"/>
      <c r="L61" s="191"/>
      <c r="M61" s="191"/>
      <c r="N61" s="191"/>
      <c r="O61" s="191"/>
      <c r="P61" s="191"/>
      <c r="Q61" s="191"/>
    </row>
    <row r="62" spans="2:17" x14ac:dyDescent="0.25">
      <c r="B62" s="190">
        <v>2029</v>
      </c>
      <c r="C62" s="190">
        <v>4</v>
      </c>
      <c r="D62" s="191"/>
      <c r="E62" s="191"/>
      <c r="F62" s="191"/>
      <c r="G62" s="191"/>
      <c r="H62" s="191"/>
      <c r="I62" s="191"/>
      <c r="J62" s="191"/>
      <c r="K62" s="191"/>
      <c r="L62" s="191"/>
      <c r="M62" s="191"/>
      <c r="N62" s="191"/>
      <c r="O62" s="191"/>
      <c r="P62" s="191"/>
      <c r="Q62" s="191"/>
    </row>
    <row r="63" spans="2:17" x14ac:dyDescent="0.25">
      <c r="B63" s="190">
        <v>2029</v>
      </c>
      <c r="C63" s="190">
        <v>5</v>
      </c>
      <c r="D63" s="191"/>
      <c r="E63" s="191"/>
      <c r="F63" s="191"/>
      <c r="G63" s="191"/>
      <c r="H63" s="191"/>
      <c r="I63" s="191"/>
      <c r="J63" s="191"/>
      <c r="K63" s="191"/>
      <c r="L63" s="191"/>
      <c r="M63" s="191"/>
      <c r="N63" s="191"/>
      <c r="O63" s="191"/>
      <c r="P63" s="191"/>
      <c r="Q63" s="191"/>
    </row>
    <row r="64" spans="2:17" x14ac:dyDescent="0.25">
      <c r="B64" s="190">
        <v>2029</v>
      </c>
      <c r="C64" s="190">
        <v>6</v>
      </c>
      <c r="D64" s="191"/>
      <c r="E64" s="191"/>
      <c r="F64" s="191"/>
      <c r="G64" s="191"/>
      <c r="H64" s="191"/>
      <c r="I64" s="191"/>
      <c r="J64" s="191"/>
      <c r="K64" s="191"/>
      <c r="L64" s="191"/>
      <c r="M64" s="191"/>
      <c r="N64" s="191"/>
      <c r="O64" s="191"/>
      <c r="P64" s="191"/>
      <c r="Q64" s="191"/>
    </row>
    <row r="65" spans="2:17" x14ac:dyDescent="0.25">
      <c r="B65" s="190">
        <v>2029</v>
      </c>
      <c r="C65" s="190">
        <v>7</v>
      </c>
      <c r="D65" s="191"/>
      <c r="E65" s="191"/>
      <c r="F65" s="191"/>
      <c r="G65" s="191"/>
      <c r="H65" s="191"/>
      <c r="I65" s="191"/>
      <c r="J65" s="191"/>
      <c r="K65" s="191"/>
      <c r="L65" s="191"/>
      <c r="M65" s="191"/>
      <c r="N65" s="191"/>
      <c r="O65" s="191"/>
      <c r="P65" s="191"/>
      <c r="Q65" s="191"/>
    </row>
    <row r="66" spans="2:17" x14ac:dyDescent="0.25">
      <c r="B66" s="190">
        <v>2029</v>
      </c>
      <c r="C66" s="190">
        <v>8</v>
      </c>
      <c r="D66" s="191"/>
      <c r="E66" s="191"/>
      <c r="F66" s="191"/>
      <c r="G66" s="191"/>
      <c r="H66" s="191"/>
      <c r="I66" s="191"/>
      <c r="J66" s="191"/>
      <c r="K66" s="191"/>
      <c r="L66" s="191"/>
      <c r="M66" s="191"/>
      <c r="N66" s="191"/>
      <c r="O66" s="191"/>
      <c r="P66" s="191"/>
      <c r="Q66" s="191"/>
    </row>
    <row r="67" spans="2:17" x14ac:dyDescent="0.25">
      <c r="B67" s="190">
        <v>2029</v>
      </c>
      <c r="C67" s="190">
        <v>9</v>
      </c>
      <c r="D67" s="191"/>
      <c r="E67" s="191"/>
      <c r="F67" s="191"/>
      <c r="G67" s="191"/>
      <c r="H67" s="191"/>
      <c r="I67" s="191"/>
      <c r="J67" s="191"/>
      <c r="K67" s="191"/>
      <c r="L67" s="191"/>
      <c r="M67" s="191"/>
      <c r="N67" s="191"/>
      <c r="O67" s="191"/>
      <c r="P67" s="191"/>
      <c r="Q67" s="191"/>
    </row>
    <row r="68" spans="2:17" x14ac:dyDescent="0.25">
      <c r="B68" s="190">
        <v>2029</v>
      </c>
      <c r="C68" s="190">
        <v>10</v>
      </c>
      <c r="D68" s="191"/>
      <c r="E68" s="191"/>
      <c r="F68" s="191"/>
      <c r="G68" s="191"/>
      <c r="H68" s="191"/>
      <c r="I68" s="191"/>
      <c r="J68" s="191"/>
      <c r="K68" s="191"/>
      <c r="L68" s="191"/>
      <c r="M68" s="191"/>
      <c r="N68" s="191"/>
      <c r="O68" s="191"/>
      <c r="P68" s="191"/>
      <c r="Q68" s="191"/>
    </row>
    <row r="69" spans="2:17" x14ac:dyDescent="0.25">
      <c r="B69" s="190">
        <v>2029</v>
      </c>
      <c r="C69" s="190">
        <v>11</v>
      </c>
      <c r="D69" s="191"/>
      <c r="E69" s="191"/>
      <c r="F69" s="191"/>
      <c r="G69" s="191"/>
      <c r="H69" s="191"/>
      <c r="I69" s="191"/>
      <c r="J69" s="191"/>
      <c r="K69" s="191"/>
      <c r="L69" s="191"/>
      <c r="M69" s="191"/>
      <c r="N69" s="191"/>
      <c r="O69" s="191"/>
      <c r="P69" s="191"/>
      <c r="Q69" s="191"/>
    </row>
    <row r="70" spans="2:17" x14ac:dyDescent="0.25">
      <c r="B70" s="190">
        <v>2029</v>
      </c>
      <c r="C70" s="190">
        <v>12</v>
      </c>
      <c r="D70" s="191"/>
      <c r="E70" s="191"/>
      <c r="F70" s="191"/>
      <c r="G70" s="191"/>
      <c r="H70" s="191"/>
      <c r="I70" s="191"/>
      <c r="J70" s="191"/>
      <c r="K70" s="191"/>
      <c r="L70" s="191"/>
      <c r="M70" s="191"/>
      <c r="N70" s="191"/>
      <c r="O70" s="191"/>
      <c r="P70" s="191"/>
      <c r="Q70" s="191"/>
    </row>
    <row r="71" spans="2:17" x14ac:dyDescent="0.25">
      <c r="B71" s="190">
        <v>2030</v>
      </c>
      <c r="C71" s="190">
        <v>1</v>
      </c>
      <c r="D71" s="191"/>
      <c r="E71" s="191"/>
      <c r="F71" s="191"/>
      <c r="G71" s="191"/>
      <c r="H71" s="191"/>
      <c r="I71" s="191"/>
      <c r="J71" s="191"/>
      <c r="K71" s="191"/>
      <c r="L71" s="191"/>
      <c r="M71" s="191"/>
      <c r="N71" s="191"/>
      <c r="O71" s="191"/>
      <c r="P71" s="191"/>
      <c r="Q71" s="191"/>
    </row>
    <row r="72" spans="2:17" x14ac:dyDescent="0.25">
      <c r="B72" s="190">
        <v>2030</v>
      </c>
      <c r="C72" s="190">
        <v>2</v>
      </c>
      <c r="D72" s="191"/>
      <c r="E72" s="191"/>
      <c r="F72" s="191"/>
      <c r="G72" s="191"/>
      <c r="H72" s="191"/>
      <c r="I72" s="191"/>
      <c r="J72" s="191"/>
      <c r="K72" s="191"/>
      <c r="L72" s="191"/>
      <c r="M72" s="191"/>
      <c r="N72" s="191"/>
      <c r="O72" s="191"/>
      <c r="P72" s="191"/>
      <c r="Q72" s="191"/>
    </row>
    <row r="73" spans="2:17" x14ac:dyDescent="0.25">
      <c r="B73" s="190">
        <v>2030</v>
      </c>
      <c r="C73" s="190">
        <v>3</v>
      </c>
      <c r="D73" s="191"/>
      <c r="E73" s="191"/>
      <c r="F73" s="191"/>
      <c r="G73" s="191"/>
      <c r="H73" s="191"/>
      <c r="I73" s="191"/>
      <c r="J73" s="191"/>
      <c r="K73" s="191"/>
      <c r="L73" s="191"/>
      <c r="M73" s="191"/>
      <c r="N73" s="191"/>
      <c r="O73" s="191"/>
      <c r="P73" s="191"/>
      <c r="Q73" s="191"/>
    </row>
    <row r="74" spans="2:17" x14ac:dyDescent="0.25">
      <c r="B74" s="190">
        <v>2030</v>
      </c>
      <c r="C74" s="190">
        <v>4</v>
      </c>
      <c r="D74" s="191"/>
      <c r="E74" s="191"/>
      <c r="F74" s="191"/>
      <c r="G74" s="191"/>
      <c r="H74" s="191"/>
      <c r="I74" s="191"/>
      <c r="J74" s="191"/>
      <c r="K74" s="191"/>
      <c r="L74" s="191"/>
      <c r="M74" s="191"/>
      <c r="N74" s="191"/>
      <c r="O74" s="191"/>
      <c r="P74" s="191"/>
      <c r="Q74" s="191"/>
    </row>
    <row r="75" spans="2:17" x14ac:dyDescent="0.25">
      <c r="B75" s="190">
        <v>2030</v>
      </c>
      <c r="C75" s="190">
        <v>5</v>
      </c>
      <c r="D75" s="191"/>
      <c r="E75" s="191"/>
      <c r="F75" s="191"/>
      <c r="G75" s="191"/>
      <c r="H75" s="191"/>
      <c r="I75" s="191"/>
      <c r="J75" s="191"/>
      <c r="K75" s="191"/>
      <c r="L75" s="191"/>
      <c r="M75" s="191"/>
      <c r="N75" s="191"/>
      <c r="O75" s="191"/>
      <c r="P75" s="191"/>
      <c r="Q75" s="191"/>
    </row>
    <row r="76" spans="2:17" x14ac:dyDescent="0.25">
      <c r="B76" s="190">
        <v>2030</v>
      </c>
      <c r="C76" s="190">
        <v>6</v>
      </c>
      <c r="D76" s="191"/>
      <c r="E76" s="191"/>
      <c r="F76" s="191"/>
      <c r="G76" s="191"/>
      <c r="H76" s="191"/>
      <c r="I76" s="191"/>
      <c r="J76" s="191"/>
      <c r="K76" s="191"/>
      <c r="L76" s="191"/>
      <c r="M76" s="191"/>
      <c r="N76" s="191"/>
      <c r="O76" s="191"/>
      <c r="P76" s="191"/>
      <c r="Q76" s="191"/>
    </row>
    <row r="77" spans="2:17" x14ac:dyDescent="0.25">
      <c r="B77" s="190">
        <v>2030</v>
      </c>
      <c r="C77" s="190">
        <v>7</v>
      </c>
      <c r="D77" s="191"/>
      <c r="E77" s="191"/>
      <c r="F77" s="191"/>
      <c r="G77" s="191"/>
      <c r="H77" s="191"/>
      <c r="I77" s="191"/>
      <c r="J77" s="191"/>
      <c r="K77" s="191"/>
      <c r="L77" s="191"/>
      <c r="M77" s="191"/>
      <c r="N77" s="191"/>
      <c r="O77" s="191"/>
      <c r="P77" s="191"/>
      <c r="Q77" s="191"/>
    </row>
    <row r="78" spans="2:17" x14ac:dyDescent="0.25">
      <c r="B78" s="190">
        <v>2030</v>
      </c>
      <c r="C78" s="190">
        <v>8</v>
      </c>
      <c r="D78" s="191"/>
      <c r="E78" s="191"/>
      <c r="F78" s="191"/>
      <c r="G78" s="191"/>
      <c r="H78" s="191"/>
      <c r="I78" s="191"/>
      <c r="J78" s="191"/>
      <c r="K78" s="191"/>
      <c r="L78" s="191"/>
      <c r="M78" s="191"/>
      <c r="N78" s="191"/>
      <c r="O78" s="191"/>
      <c r="P78" s="191"/>
      <c r="Q78" s="191"/>
    </row>
    <row r="79" spans="2:17" x14ac:dyDescent="0.25">
      <c r="B79" s="190">
        <v>2030</v>
      </c>
      <c r="C79" s="190">
        <v>9</v>
      </c>
      <c r="D79" s="191"/>
      <c r="E79" s="191"/>
      <c r="F79" s="191"/>
      <c r="G79" s="191"/>
      <c r="H79" s="191"/>
      <c r="I79" s="191"/>
      <c r="J79" s="191"/>
      <c r="K79" s="191"/>
      <c r="L79" s="191"/>
      <c r="M79" s="191"/>
      <c r="N79" s="191"/>
      <c r="O79" s="191"/>
      <c r="P79" s="191"/>
      <c r="Q79" s="191"/>
    </row>
    <row r="80" spans="2:17" x14ac:dyDescent="0.25">
      <c r="B80" s="190">
        <v>2030</v>
      </c>
      <c r="C80" s="190">
        <v>10</v>
      </c>
      <c r="D80" s="191"/>
      <c r="E80" s="191"/>
      <c r="F80" s="191"/>
      <c r="G80" s="191"/>
      <c r="H80" s="191"/>
      <c r="I80" s="191"/>
      <c r="J80" s="191"/>
      <c r="K80" s="191"/>
      <c r="L80" s="191"/>
      <c r="M80" s="191"/>
      <c r="N80" s="191"/>
      <c r="O80" s="191"/>
      <c r="P80" s="191"/>
      <c r="Q80" s="191"/>
    </row>
    <row r="81" spans="2:17" x14ac:dyDescent="0.25">
      <c r="B81" s="190">
        <v>2030</v>
      </c>
      <c r="C81" s="190">
        <v>11</v>
      </c>
      <c r="D81" s="191"/>
      <c r="E81" s="191"/>
      <c r="F81" s="191"/>
      <c r="G81" s="191"/>
      <c r="H81" s="191"/>
      <c r="I81" s="191"/>
      <c r="J81" s="191"/>
      <c r="K81" s="191"/>
      <c r="L81" s="191"/>
      <c r="M81" s="191"/>
      <c r="N81" s="191"/>
      <c r="O81" s="191"/>
      <c r="P81" s="191"/>
      <c r="Q81" s="191"/>
    </row>
    <row r="82" spans="2:17" x14ac:dyDescent="0.25">
      <c r="B82" s="190">
        <v>2030</v>
      </c>
      <c r="C82" s="190">
        <v>12</v>
      </c>
      <c r="D82" s="191"/>
      <c r="E82" s="191"/>
      <c r="F82" s="191"/>
      <c r="G82" s="191"/>
      <c r="H82" s="191"/>
      <c r="I82" s="191"/>
      <c r="J82" s="191"/>
      <c r="K82" s="191"/>
      <c r="L82" s="191"/>
      <c r="M82" s="191"/>
      <c r="N82" s="191"/>
      <c r="O82" s="191"/>
      <c r="P82" s="191"/>
      <c r="Q82" s="191"/>
    </row>
    <row r="83" spans="2:17" x14ac:dyDescent="0.25">
      <c r="B83" s="190">
        <v>2031</v>
      </c>
      <c r="C83" s="190">
        <v>1</v>
      </c>
      <c r="D83" s="191"/>
      <c r="E83" s="191"/>
      <c r="F83" s="191"/>
      <c r="G83" s="191"/>
      <c r="H83" s="191"/>
      <c r="I83" s="191"/>
      <c r="J83" s="191"/>
      <c r="K83" s="191"/>
      <c r="L83" s="191"/>
      <c r="M83" s="191"/>
      <c r="N83" s="191"/>
      <c r="O83" s="191"/>
      <c r="P83" s="191"/>
      <c r="Q83" s="191"/>
    </row>
    <row r="84" spans="2:17" x14ac:dyDescent="0.25">
      <c r="B84" s="190">
        <v>2031</v>
      </c>
      <c r="C84" s="190">
        <v>2</v>
      </c>
      <c r="D84" s="191"/>
      <c r="E84" s="191"/>
      <c r="F84" s="191"/>
      <c r="G84" s="191"/>
      <c r="H84" s="191"/>
      <c r="I84" s="191"/>
      <c r="J84" s="191"/>
      <c r="K84" s="191"/>
      <c r="L84" s="191"/>
      <c r="M84" s="191"/>
      <c r="N84" s="191"/>
      <c r="O84" s="191"/>
      <c r="P84" s="191"/>
      <c r="Q84" s="191"/>
    </row>
    <row r="85" spans="2:17" x14ac:dyDescent="0.25">
      <c r="B85" s="190">
        <v>2031</v>
      </c>
      <c r="C85" s="190">
        <v>3</v>
      </c>
      <c r="D85" s="191"/>
      <c r="E85" s="191"/>
      <c r="F85" s="191"/>
      <c r="G85" s="191"/>
      <c r="H85" s="191"/>
      <c r="I85" s="191"/>
      <c r="J85" s="191"/>
      <c r="K85" s="191"/>
      <c r="L85" s="191"/>
      <c r="M85" s="191"/>
      <c r="N85" s="191"/>
      <c r="O85" s="191"/>
      <c r="P85" s="191"/>
      <c r="Q85" s="191"/>
    </row>
    <row r="86" spans="2:17" x14ac:dyDescent="0.25">
      <c r="B86" s="190">
        <v>2031</v>
      </c>
      <c r="C86" s="190">
        <v>4</v>
      </c>
      <c r="D86" s="191"/>
      <c r="E86" s="191"/>
      <c r="F86" s="191"/>
      <c r="G86" s="191"/>
      <c r="H86" s="191"/>
      <c r="I86" s="191"/>
      <c r="J86" s="191"/>
      <c r="K86" s="191"/>
      <c r="L86" s="191"/>
      <c r="M86" s="191"/>
      <c r="N86" s="191"/>
      <c r="O86" s="191"/>
      <c r="P86" s="191"/>
      <c r="Q86" s="191"/>
    </row>
    <row r="87" spans="2:17" x14ac:dyDescent="0.25">
      <c r="B87" s="190">
        <v>2031</v>
      </c>
      <c r="C87" s="190">
        <v>5</v>
      </c>
      <c r="D87" s="191"/>
      <c r="E87" s="191"/>
      <c r="F87" s="191"/>
      <c r="G87" s="191"/>
      <c r="H87" s="191"/>
      <c r="I87" s="191"/>
      <c r="J87" s="191"/>
      <c r="K87" s="191"/>
      <c r="L87" s="191"/>
      <c r="M87" s="191"/>
      <c r="N87" s="191"/>
      <c r="O87" s="191"/>
      <c r="P87" s="191"/>
      <c r="Q87" s="191"/>
    </row>
    <row r="88" spans="2:17" x14ac:dyDescent="0.25">
      <c r="B88" s="190">
        <v>2031</v>
      </c>
      <c r="C88" s="190">
        <v>6</v>
      </c>
      <c r="D88" s="191"/>
      <c r="E88" s="191"/>
      <c r="F88" s="191"/>
      <c r="G88" s="191"/>
      <c r="H88" s="191"/>
      <c r="I88" s="191"/>
      <c r="J88" s="191"/>
      <c r="K88" s="191"/>
      <c r="L88" s="191"/>
      <c r="M88" s="191"/>
      <c r="N88" s="191"/>
      <c r="O88" s="191"/>
      <c r="P88" s="191"/>
      <c r="Q88" s="191"/>
    </row>
    <row r="89" spans="2:17" x14ac:dyDescent="0.25">
      <c r="B89" s="190">
        <v>2031</v>
      </c>
      <c r="C89" s="190">
        <v>7</v>
      </c>
      <c r="D89" s="191"/>
      <c r="E89" s="191"/>
      <c r="F89" s="191"/>
      <c r="G89" s="191"/>
      <c r="H89" s="191"/>
      <c r="I89" s="191"/>
      <c r="J89" s="191"/>
      <c r="K89" s="191"/>
      <c r="L89" s="191"/>
      <c r="M89" s="191"/>
      <c r="N89" s="191"/>
      <c r="O89" s="191"/>
      <c r="P89" s="191"/>
      <c r="Q89" s="191"/>
    </row>
    <row r="90" spans="2:17" x14ac:dyDescent="0.25">
      <c r="B90" s="190">
        <v>2031</v>
      </c>
      <c r="C90" s="190">
        <v>8</v>
      </c>
      <c r="D90" s="191"/>
      <c r="E90" s="191"/>
      <c r="F90" s="191"/>
      <c r="G90" s="191"/>
      <c r="H90" s="191"/>
      <c r="I90" s="191"/>
      <c r="J90" s="191"/>
      <c r="K90" s="191"/>
      <c r="L90" s="191"/>
      <c r="M90" s="191"/>
      <c r="N90" s="191"/>
      <c r="O90" s="191"/>
      <c r="P90" s="191"/>
      <c r="Q90" s="191"/>
    </row>
    <row r="91" spans="2:17" x14ac:dyDescent="0.25">
      <c r="B91" s="190">
        <v>2031</v>
      </c>
      <c r="C91" s="190">
        <v>9</v>
      </c>
      <c r="D91" s="191"/>
      <c r="E91" s="191"/>
      <c r="F91" s="191"/>
      <c r="G91" s="191"/>
      <c r="H91" s="191"/>
      <c r="I91" s="191"/>
      <c r="J91" s="191"/>
      <c r="K91" s="191"/>
      <c r="L91" s="191"/>
      <c r="M91" s="191"/>
      <c r="N91" s="191"/>
      <c r="O91" s="191"/>
      <c r="P91" s="191"/>
      <c r="Q91" s="191"/>
    </row>
    <row r="92" spans="2:17" x14ac:dyDescent="0.25">
      <c r="B92" s="190">
        <v>2031</v>
      </c>
      <c r="C92" s="190">
        <v>10</v>
      </c>
      <c r="D92" s="191"/>
      <c r="E92" s="191"/>
      <c r="F92" s="191"/>
      <c r="G92" s="191"/>
      <c r="H92" s="191"/>
      <c r="I92" s="191"/>
      <c r="J92" s="191"/>
      <c r="K92" s="191"/>
      <c r="L92" s="191"/>
      <c r="M92" s="191"/>
      <c r="N92" s="191"/>
      <c r="O92" s="191"/>
      <c r="P92" s="191"/>
      <c r="Q92" s="191"/>
    </row>
    <row r="93" spans="2:17" x14ac:dyDescent="0.25">
      <c r="B93" s="190">
        <v>2031</v>
      </c>
      <c r="C93" s="190">
        <v>11</v>
      </c>
      <c r="D93" s="191"/>
      <c r="E93" s="191"/>
      <c r="F93" s="191"/>
      <c r="G93" s="191"/>
      <c r="H93" s="191"/>
      <c r="I93" s="191"/>
      <c r="J93" s="191"/>
      <c r="K93" s="191"/>
      <c r="L93" s="191"/>
      <c r="M93" s="191"/>
      <c r="N93" s="191"/>
      <c r="O93" s="191"/>
      <c r="P93" s="191"/>
      <c r="Q93" s="191"/>
    </row>
    <row r="94" spans="2:17" x14ac:dyDescent="0.25">
      <c r="B94" s="190">
        <v>2031</v>
      </c>
      <c r="C94" s="190">
        <v>12</v>
      </c>
      <c r="D94" s="191"/>
      <c r="E94" s="191"/>
      <c r="F94" s="191"/>
      <c r="G94" s="191"/>
      <c r="H94" s="191"/>
      <c r="I94" s="191"/>
      <c r="J94" s="191"/>
      <c r="K94" s="191"/>
      <c r="L94" s="191"/>
      <c r="M94" s="191"/>
      <c r="N94" s="191"/>
      <c r="O94" s="191"/>
      <c r="P94" s="191"/>
      <c r="Q94" s="191"/>
    </row>
    <row r="95" spans="2:17" x14ac:dyDescent="0.25">
      <c r="B95" s="190">
        <v>2032</v>
      </c>
      <c r="C95" s="190">
        <v>1</v>
      </c>
      <c r="D95" s="191"/>
      <c r="E95" s="191"/>
      <c r="F95" s="191"/>
      <c r="G95" s="191"/>
      <c r="H95" s="191"/>
      <c r="I95" s="191"/>
      <c r="J95" s="191"/>
      <c r="K95" s="191"/>
      <c r="L95" s="191"/>
      <c r="M95" s="191"/>
      <c r="N95" s="191"/>
      <c r="O95" s="191"/>
      <c r="P95" s="191"/>
      <c r="Q95" s="191"/>
    </row>
    <row r="96" spans="2:17" x14ac:dyDescent="0.25">
      <c r="B96" s="190">
        <v>2032</v>
      </c>
      <c r="C96" s="190">
        <v>2</v>
      </c>
      <c r="D96" s="191"/>
      <c r="E96" s="191"/>
      <c r="F96" s="191"/>
      <c r="G96" s="191"/>
      <c r="H96" s="191"/>
      <c r="I96" s="191"/>
      <c r="J96" s="191"/>
      <c r="K96" s="191"/>
      <c r="L96" s="191"/>
      <c r="M96" s="191"/>
      <c r="N96" s="191"/>
      <c r="O96" s="191"/>
      <c r="P96" s="191"/>
      <c r="Q96" s="191"/>
    </row>
    <row r="97" spans="2:17" x14ac:dyDescent="0.25">
      <c r="B97" s="190">
        <v>2032</v>
      </c>
      <c r="C97" s="190">
        <v>3</v>
      </c>
      <c r="D97" s="191"/>
      <c r="E97" s="191"/>
      <c r="F97" s="191"/>
      <c r="G97" s="191"/>
      <c r="H97" s="191"/>
      <c r="I97" s="191"/>
      <c r="J97" s="191"/>
      <c r="K97" s="191"/>
      <c r="L97" s="191"/>
      <c r="M97" s="191"/>
      <c r="N97" s="191"/>
      <c r="O97" s="191"/>
      <c r="P97" s="191"/>
      <c r="Q97" s="191"/>
    </row>
    <row r="98" spans="2:17" x14ac:dyDescent="0.25">
      <c r="B98" s="190">
        <v>2032</v>
      </c>
      <c r="C98" s="190">
        <v>4</v>
      </c>
      <c r="D98" s="191"/>
      <c r="E98" s="191"/>
      <c r="F98" s="191"/>
      <c r="G98" s="191"/>
      <c r="H98" s="191"/>
      <c r="I98" s="191"/>
      <c r="J98" s="191"/>
      <c r="K98" s="191"/>
      <c r="L98" s="191"/>
      <c r="M98" s="191"/>
      <c r="N98" s="191"/>
      <c r="O98" s="191"/>
      <c r="P98" s="191"/>
      <c r="Q98" s="191"/>
    </row>
    <row r="99" spans="2:17" x14ac:dyDescent="0.25">
      <c r="B99" s="190">
        <v>2032</v>
      </c>
      <c r="C99" s="190">
        <v>5</v>
      </c>
      <c r="D99" s="191"/>
      <c r="E99" s="191"/>
      <c r="F99" s="191"/>
      <c r="G99" s="191"/>
      <c r="H99" s="191"/>
      <c r="I99" s="191"/>
      <c r="J99" s="191"/>
      <c r="K99" s="191"/>
      <c r="L99" s="191"/>
      <c r="M99" s="191"/>
      <c r="N99" s="191"/>
      <c r="O99" s="191"/>
      <c r="P99" s="191"/>
      <c r="Q99" s="191"/>
    </row>
    <row r="100" spans="2:17" x14ac:dyDescent="0.25">
      <c r="B100" s="190">
        <v>2032</v>
      </c>
      <c r="C100" s="190">
        <v>6</v>
      </c>
      <c r="D100" s="191"/>
      <c r="E100" s="191"/>
      <c r="F100" s="191"/>
      <c r="G100" s="191"/>
      <c r="H100" s="191"/>
      <c r="I100" s="191"/>
      <c r="J100" s="191"/>
      <c r="K100" s="191"/>
      <c r="L100" s="191"/>
      <c r="M100" s="191"/>
      <c r="N100" s="191"/>
      <c r="O100" s="191"/>
      <c r="P100" s="191"/>
      <c r="Q100" s="191"/>
    </row>
    <row r="101" spans="2:17" x14ac:dyDescent="0.25">
      <c r="B101" s="190">
        <v>2032</v>
      </c>
      <c r="C101" s="190">
        <v>7</v>
      </c>
      <c r="D101" s="191"/>
      <c r="E101" s="191"/>
      <c r="F101" s="191"/>
      <c r="G101" s="191"/>
      <c r="H101" s="191"/>
      <c r="I101" s="191"/>
      <c r="J101" s="191"/>
      <c r="K101" s="191"/>
      <c r="L101" s="191"/>
      <c r="M101" s="191"/>
      <c r="N101" s="191"/>
      <c r="O101" s="191"/>
      <c r="P101" s="191"/>
      <c r="Q101" s="191"/>
    </row>
    <row r="102" spans="2:17" x14ac:dyDescent="0.25">
      <c r="B102" s="190">
        <v>2032</v>
      </c>
      <c r="C102" s="190">
        <v>8</v>
      </c>
      <c r="D102" s="191"/>
      <c r="E102" s="191"/>
      <c r="F102" s="191"/>
      <c r="G102" s="191"/>
      <c r="H102" s="191"/>
      <c r="I102" s="191"/>
      <c r="J102" s="191"/>
      <c r="K102" s="191"/>
      <c r="L102" s="191"/>
      <c r="M102" s="191"/>
      <c r="N102" s="191"/>
      <c r="O102" s="191"/>
      <c r="P102" s="191"/>
      <c r="Q102" s="191"/>
    </row>
    <row r="103" spans="2:17" x14ac:dyDescent="0.25">
      <c r="B103" s="190">
        <v>2032</v>
      </c>
      <c r="C103" s="190">
        <v>9</v>
      </c>
      <c r="D103" s="191"/>
      <c r="E103" s="191"/>
      <c r="F103" s="191"/>
      <c r="G103" s="191"/>
      <c r="H103" s="191"/>
      <c r="I103" s="191"/>
      <c r="J103" s="191"/>
      <c r="K103" s="191"/>
      <c r="L103" s="191"/>
      <c r="M103" s="191"/>
      <c r="N103" s="191"/>
      <c r="O103" s="191"/>
      <c r="P103" s="191"/>
      <c r="Q103" s="191"/>
    </row>
    <row r="104" spans="2:17" x14ac:dyDescent="0.25">
      <c r="B104" s="190">
        <v>2032</v>
      </c>
      <c r="C104" s="190">
        <v>10</v>
      </c>
      <c r="D104" s="191"/>
      <c r="E104" s="191"/>
      <c r="F104" s="191"/>
      <c r="G104" s="191"/>
      <c r="H104" s="191"/>
      <c r="I104" s="191"/>
      <c r="J104" s="191"/>
      <c r="K104" s="191"/>
      <c r="L104" s="191"/>
      <c r="M104" s="191"/>
      <c r="N104" s="191"/>
      <c r="O104" s="191"/>
      <c r="P104" s="191"/>
      <c r="Q104" s="191"/>
    </row>
    <row r="105" spans="2:17" x14ac:dyDescent="0.25">
      <c r="B105" s="190">
        <v>2032</v>
      </c>
      <c r="C105" s="190">
        <v>11</v>
      </c>
      <c r="D105" s="191"/>
      <c r="E105" s="191"/>
      <c r="F105" s="191"/>
      <c r="G105" s="191"/>
      <c r="H105" s="191"/>
      <c r="I105" s="191"/>
      <c r="J105" s="191"/>
      <c r="K105" s="191"/>
      <c r="L105" s="191"/>
      <c r="M105" s="191"/>
      <c r="N105" s="191"/>
      <c r="O105" s="191"/>
      <c r="P105" s="191"/>
      <c r="Q105" s="191"/>
    </row>
    <row r="106" spans="2:17" x14ac:dyDescent="0.25">
      <c r="B106" s="190">
        <v>2032</v>
      </c>
      <c r="C106" s="190">
        <v>12</v>
      </c>
      <c r="D106" s="191"/>
      <c r="E106" s="191"/>
      <c r="F106" s="191"/>
      <c r="G106" s="191"/>
      <c r="H106" s="191"/>
      <c r="I106" s="191"/>
      <c r="J106" s="191"/>
      <c r="K106" s="191"/>
      <c r="L106" s="191"/>
      <c r="M106" s="191"/>
      <c r="N106" s="191"/>
      <c r="O106" s="191"/>
      <c r="P106" s="191"/>
      <c r="Q106" s="191"/>
    </row>
    <row r="107" spans="2:17" x14ac:dyDescent="0.25">
      <c r="B107" s="31">
        <v>2033</v>
      </c>
      <c r="C107" s="31">
        <v>1</v>
      </c>
      <c r="D107" s="191"/>
      <c r="E107" s="191"/>
      <c r="F107" s="191"/>
      <c r="G107" s="191"/>
      <c r="H107" s="191"/>
      <c r="I107" s="191"/>
      <c r="J107" s="191"/>
      <c r="K107" s="191"/>
      <c r="L107" s="191"/>
      <c r="M107" s="191"/>
      <c r="N107" s="191"/>
      <c r="O107" s="191"/>
      <c r="P107" s="191"/>
      <c r="Q107" s="191"/>
    </row>
    <row r="108" spans="2:17" x14ac:dyDescent="0.25">
      <c r="B108" s="31">
        <v>2033</v>
      </c>
      <c r="C108" s="31">
        <v>2</v>
      </c>
      <c r="D108" s="191"/>
      <c r="E108" s="191"/>
      <c r="F108" s="191"/>
      <c r="G108" s="191"/>
      <c r="H108" s="191"/>
      <c r="I108" s="191"/>
      <c r="J108" s="191"/>
      <c r="K108" s="191"/>
      <c r="L108" s="191"/>
      <c r="M108" s="191"/>
      <c r="N108" s="191"/>
      <c r="O108" s="191"/>
      <c r="P108" s="191"/>
      <c r="Q108" s="191"/>
    </row>
    <row r="109" spans="2:17" x14ac:dyDescent="0.25">
      <c r="B109" s="31">
        <v>2033</v>
      </c>
      <c r="C109" s="31">
        <v>3</v>
      </c>
      <c r="D109" s="191"/>
      <c r="E109" s="191"/>
      <c r="F109" s="191"/>
      <c r="G109" s="191"/>
      <c r="H109" s="191"/>
      <c r="I109" s="191"/>
      <c r="J109" s="191"/>
      <c r="K109" s="191"/>
      <c r="L109" s="191"/>
      <c r="M109" s="191"/>
      <c r="N109" s="191"/>
      <c r="O109" s="191"/>
      <c r="P109" s="191"/>
      <c r="Q109" s="191"/>
    </row>
    <row r="110" spans="2:17" x14ac:dyDescent="0.25">
      <c r="B110" s="31">
        <v>2033</v>
      </c>
      <c r="C110" s="31">
        <v>4</v>
      </c>
      <c r="D110" s="191"/>
      <c r="E110" s="191"/>
      <c r="F110" s="191"/>
      <c r="G110" s="191"/>
      <c r="H110" s="191"/>
      <c r="I110" s="191"/>
      <c r="J110" s="191"/>
      <c r="K110" s="191"/>
      <c r="L110" s="191"/>
      <c r="M110" s="191"/>
      <c r="N110" s="191"/>
      <c r="O110" s="191"/>
      <c r="P110" s="191"/>
      <c r="Q110" s="191"/>
    </row>
    <row r="111" spans="2:17" x14ac:dyDescent="0.25">
      <c r="B111" s="31">
        <v>2033</v>
      </c>
      <c r="C111" s="31">
        <v>5</v>
      </c>
      <c r="D111" s="191"/>
      <c r="E111" s="191"/>
      <c r="F111" s="191"/>
      <c r="G111" s="191"/>
      <c r="H111" s="191"/>
      <c r="I111" s="191"/>
      <c r="J111" s="191"/>
      <c r="K111" s="191"/>
      <c r="L111" s="191"/>
      <c r="M111" s="191"/>
      <c r="N111" s="191"/>
      <c r="O111" s="191"/>
      <c r="P111" s="191"/>
      <c r="Q111" s="191"/>
    </row>
    <row r="112" spans="2:17" x14ac:dyDescent="0.25">
      <c r="B112" s="31">
        <v>2033</v>
      </c>
      <c r="C112" s="31">
        <v>6</v>
      </c>
      <c r="D112" s="191"/>
      <c r="E112" s="191"/>
      <c r="F112" s="191"/>
      <c r="G112" s="191"/>
      <c r="H112" s="191"/>
      <c r="I112" s="191"/>
      <c r="J112" s="191"/>
      <c r="K112" s="191"/>
      <c r="L112" s="191"/>
      <c r="M112" s="191"/>
      <c r="N112" s="191"/>
      <c r="O112" s="191"/>
      <c r="P112" s="191"/>
      <c r="Q112" s="191"/>
    </row>
    <row r="113" spans="2:17" x14ac:dyDescent="0.25">
      <c r="B113" s="31">
        <v>2033</v>
      </c>
      <c r="C113" s="31">
        <v>7</v>
      </c>
      <c r="D113" s="191"/>
      <c r="E113" s="191"/>
      <c r="F113" s="191"/>
      <c r="G113" s="191"/>
      <c r="H113" s="191"/>
      <c r="I113" s="191"/>
      <c r="J113" s="191"/>
      <c r="K113" s="191"/>
      <c r="L113" s="191"/>
      <c r="M113" s="191"/>
      <c r="N113" s="191"/>
      <c r="O113" s="191"/>
      <c r="P113" s="191"/>
      <c r="Q113" s="191"/>
    </row>
    <row r="114" spans="2:17" x14ac:dyDescent="0.25">
      <c r="B114" s="31">
        <v>2033</v>
      </c>
      <c r="C114" s="31">
        <v>8</v>
      </c>
      <c r="D114" s="191"/>
      <c r="E114" s="191"/>
      <c r="F114" s="191"/>
      <c r="G114" s="191"/>
      <c r="H114" s="191"/>
      <c r="I114" s="191"/>
      <c r="J114" s="191"/>
      <c r="K114" s="191"/>
      <c r="L114" s="191"/>
      <c r="M114" s="191"/>
      <c r="N114" s="191"/>
      <c r="O114" s="191"/>
      <c r="P114" s="191"/>
      <c r="Q114" s="191"/>
    </row>
    <row r="115" spans="2:17" x14ac:dyDescent="0.25">
      <c r="B115" s="31">
        <v>2033</v>
      </c>
      <c r="C115" s="31">
        <v>9</v>
      </c>
      <c r="D115" s="191"/>
      <c r="E115" s="191"/>
      <c r="F115" s="191"/>
      <c r="G115" s="191"/>
      <c r="H115" s="191"/>
      <c r="I115" s="191"/>
      <c r="J115" s="191"/>
      <c r="K115" s="191"/>
      <c r="L115" s="191"/>
      <c r="M115" s="191"/>
      <c r="N115" s="191"/>
      <c r="O115" s="191"/>
      <c r="P115" s="191"/>
      <c r="Q115" s="191"/>
    </row>
    <row r="116" spans="2:17" x14ac:dyDescent="0.25">
      <c r="B116" s="31">
        <v>2033</v>
      </c>
      <c r="C116" s="31">
        <v>10</v>
      </c>
      <c r="D116" s="191"/>
      <c r="E116" s="191"/>
      <c r="F116" s="191"/>
      <c r="G116" s="191"/>
      <c r="H116" s="191"/>
      <c r="I116" s="191"/>
      <c r="J116" s="191"/>
      <c r="K116" s="191"/>
      <c r="L116" s="191"/>
      <c r="M116" s="191"/>
      <c r="N116" s="191"/>
      <c r="O116" s="191"/>
      <c r="P116" s="191"/>
      <c r="Q116" s="191"/>
    </row>
    <row r="117" spans="2:17" x14ac:dyDescent="0.25">
      <c r="B117" s="31">
        <v>2033</v>
      </c>
      <c r="C117" s="31">
        <v>11</v>
      </c>
      <c r="D117" s="191"/>
      <c r="E117" s="191"/>
      <c r="F117" s="191"/>
      <c r="G117" s="191"/>
      <c r="H117" s="191"/>
      <c r="I117" s="191"/>
      <c r="J117" s="191"/>
      <c r="K117" s="191"/>
      <c r="L117" s="191"/>
      <c r="M117" s="191"/>
      <c r="N117" s="191"/>
      <c r="O117" s="191"/>
      <c r="P117" s="191"/>
      <c r="Q117" s="191"/>
    </row>
    <row r="118" spans="2:17" x14ac:dyDescent="0.25">
      <c r="B118" s="31">
        <v>2033</v>
      </c>
      <c r="C118" s="31">
        <v>12</v>
      </c>
      <c r="D118" s="191"/>
      <c r="E118" s="191"/>
      <c r="F118" s="191"/>
      <c r="G118" s="191"/>
      <c r="H118" s="191"/>
      <c r="I118" s="191"/>
      <c r="J118" s="191"/>
      <c r="K118" s="191"/>
      <c r="L118" s="191"/>
      <c r="M118" s="191"/>
      <c r="N118" s="191"/>
      <c r="O118" s="191"/>
      <c r="P118" s="191"/>
      <c r="Q118" s="191"/>
    </row>
    <row r="119" spans="2:17" x14ac:dyDescent="0.25">
      <c r="B119" s="31">
        <v>2034</v>
      </c>
      <c r="C119" s="31">
        <v>1</v>
      </c>
      <c r="D119" s="191"/>
      <c r="E119" s="191"/>
      <c r="F119" s="191"/>
      <c r="G119" s="191"/>
      <c r="H119" s="191"/>
      <c r="I119" s="191"/>
      <c r="J119" s="191"/>
      <c r="K119" s="191"/>
      <c r="L119" s="191"/>
      <c r="M119" s="191"/>
      <c r="N119" s="191"/>
      <c r="O119" s="191"/>
      <c r="P119" s="191"/>
      <c r="Q119" s="191"/>
    </row>
    <row r="120" spans="2:17" x14ac:dyDescent="0.25">
      <c r="B120" s="31">
        <v>2034</v>
      </c>
      <c r="C120" s="31">
        <v>2</v>
      </c>
      <c r="D120" s="191"/>
      <c r="E120" s="191"/>
      <c r="F120" s="191"/>
      <c r="G120" s="191"/>
      <c r="H120" s="191"/>
      <c r="I120" s="191"/>
      <c r="J120" s="191"/>
      <c r="K120" s="191"/>
      <c r="L120" s="191"/>
      <c r="M120" s="191"/>
      <c r="N120" s="191"/>
      <c r="O120" s="191"/>
      <c r="P120" s="191"/>
      <c r="Q120" s="191"/>
    </row>
    <row r="121" spans="2:17" x14ac:dyDescent="0.25">
      <c r="B121" s="31">
        <v>2034</v>
      </c>
      <c r="C121" s="31">
        <v>3</v>
      </c>
      <c r="D121" s="191"/>
      <c r="E121" s="191"/>
      <c r="F121" s="191"/>
      <c r="G121" s="191"/>
      <c r="H121" s="191"/>
      <c r="I121" s="191"/>
      <c r="J121" s="191"/>
      <c r="K121" s="191"/>
      <c r="L121" s="191"/>
      <c r="M121" s="191"/>
      <c r="N121" s="191"/>
      <c r="O121" s="191"/>
      <c r="P121" s="191"/>
      <c r="Q121" s="191"/>
    </row>
    <row r="122" spans="2:17" x14ac:dyDescent="0.25">
      <c r="B122" s="31">
        <v>2034</v>
      </c>
      <c r="C122" s="31">
        <v>4</v>
      </c>
      <c r="D122" s="191"/>
      <c r="E122" s="191"/>
      <c r="F122" s="191"/>
      <c r="G122" s="191"/>
      <c r="H122" s="191"/>
      <c r="I122" s="191"/>
      <c r="J122" s="191"/>
      <c r="K122" s="191"/>
      <c r="L122" s="191"/>
      <c r="M122" s="191"/>
      <c r="N122" s="191"/>
      <c r="O122" s="191"/>
      <c r="P122" s="191"/>
      <c r="Q122" s="191"/>
    </row>
    <row r="123" spans="2:17" x14ac:dyDescent="0.25">
      <c r="B123" s="31">
        <v>2034</v>
      </c>
      <c r="C123" s="31">
        <v>5</v>
      </c>
      <c r="D123" s="191"/>
      <c r="E123" s="191"/>
      <c r="F123" s="191"/>
      <c r="G123" s="191"/>
      <c r="H123" s="191"/>
      <c r="I123" s="191"/>
      <c r="J123" s="191"/>
      <c r="K123" s="191"/>
      <c r="L123" s="191"/>
      <c r="M123" s="191"/>
      <c r="N123" s="191"/>
      <c r="O123" s="191"/>
      <c r="P123" s="191"/>
      <c r="Q123" s="191"/>
    </row>
    <row r="124" spans="2:17" x14ac:dyDescent="0.25">
      <c r="B124" s="31">
        <v>2034</v>
      </c>
      <c r="C124" s="31">
        <v>6</v>
      </c>
      <c r="D124" s="191"/>
      <c r="E124" s="191"/>
      <c r="F124" s="191"/>
      <c r="G124" s="191"/>
      <c r="H124" s="191"/>
      <c r="I124" s="191"/>
      <c r="J124" s="191"/>
      <c r="K124" s="191"/>
      <c r="L124" s="191"/>
      <c r="M124" s="191"/>
      <c r="N124" s="191"/>
      <c r="O124" s="191"/>
      <c r="P124" s="191"/>
      <c r="Q124" s="191"/>
    </row>
    <row r="125" spans="2:17" x14ac:dyDescent="0.25">
      <c r="B125" s="31">
        <v>2034</v>
      </c>
      <c r="C125" s="31">
        <v>7</v>
      </c>
      <c r="D125" s="191"/>
      <c r="E125" s="191"/>
      <c r="F125" s="191"/>
      <c r="G125" s="191"/>
      <c r="H125" s="191"/>
      <c r="I125" s="191"/>
      <c r="J125" s="191"/>
      <c r="K125" s="191"/>
      <c r="L125" s="191"/>
      <c r="M125" s="191"/>
      <c r="N125" s="191"/>
      <c r="O125" s="191"/>
      <c r="P125" s="191"/>
      <c r="Q125" s="191"/>
    </row>
    <row r="126" spans="2:17" x14ac:dyDescent="0.25">
      <c r="B126" s="31">
        <v>2034</v>
      </c>
      <c r="C126" s="31">
        <v>8</v>
      </c>
      <c r="D126" s="191"/>
      <c r="E126" s="191"/>
      <c r="F126" s="191"/>
      <c r="G126" s="191"/>
      <c r="H126" s="191"/>
      <c r="I126" s="191"/>
      <c r="J126" s="191"/>
      <c r="K126" s="191"/>
      <c r="L126" s="191"/>
      <c r="M126" s="191"/>
      <c r="N126" s="191"/>
      <c r="O126" s="191"/>
      <c r="P126" s="191"/>
      <c r="Q126" s="191"/>
    </row>
    <row r="127" spans="2:17" x14ac:dyDescent="0.25">
      <c r="B127" s="31">
        <v>2034</v>
      </c>
      <c r="C127" s="31">
        <v>9</v>
      </c>
      <c r="D127" s="191"/>
      <c r="E127" s="191"/>
      <c r="F127" s="191"/>
      <c r="G127" s="191"/>
      <c r="H127" s="191"/>
      <c r="I127" s="191"/>
      <c r="J127" s="191"/>
      <c r="K127" s="191"/>
      <c r="L127" s="191"/>
      <c r="M127" s="191"/>
      <c r="N127" s="191"/>
      <c r="O127" s="191"/>
      <c r="P127" s="191"/>
      <c r="Q127" s="191"/>
    </row>
    <row r="128" spans="2:17" x14ac:dyDescent="0.25">
      <c r="B128" s="31">
        <v>2034</v>
      </c>
      <c r="C128" s="31">
        <v>10</v>
      </c>
      <c r="D128" s="191"/>
      <c r="E128" s="191"/>
      <c r="F128" s="191"/>
      <c r="G128" s="191"/>
      <c r="H128" s="191"/>
      <c r="I128" s="191"/>
      <c r="J128" s="191"/>
      <c r="K128" s="191"/>
      <c r="L128" s="191"/>
      <c r="M128" s="191"/>
      <c r="N128" s="191"/>
      <c r="O128" s="191"/>
      <c r="P128" s="191"/>
      <c r="Q128" s="191"/>
    </row>
    <row r="129" spans="2:17" x14ac:dyDescent="0.25">
      <c r="B129" s="31">
        <v>2034</v>
      </c>
      <c r="C129" s="31">
        <v>11</v>
      </c>
      <c r="D129" s="191"/>
      <c r="E129" s="191"/>
      <c r="F129" s="191"/>
      <c r="G129" s="191"/>
      <c r="H129" s="191"/>
      <c r="I129" s="191"/>
      <c r="J129" s="191"/>
      <c r="K129" s="191"/>
      <c r="L129" s="191"/>
      <c r="M129" s="191"/>
      <c r="N129" s="191"/>
      <c r="O129" s="191"/>
      <c r="P129" s="191"/>
      <c r="Q129" s="191"/>
    </row>
    <row r="130" spans="2:17" x14ac:dyDescent="0.25">
      <c r="B130" s="31">
        <v>2034</v>
      </c>
      <c r="C130" s="31">
        <v>12</v>
      </c>
      <c r="D130" s="191"/>
      <c r="E130" s="191"/>
      <c r="F130" s="191"/>
      <c r="G130" s="191"/>
      <c r="H130" s="191"/>
      <c r="I130" s="191"/>
      <c r="J130" s="191"/>
      <c r="K130" s="191"/>
      <c r="L130" s="191"/>
      <c r="M130" s="191"/>
      <c r="N130" s="191"/>
      <c r="O130" s="191"/>
      <c r="P130" s="191"/>
      <c r="Q130" s="191"/>
    </row>
    <row r="131" spans="2:17" x14ac:dyDescent="0.25">
      <c r="B131" s="31">
        <f t="shared" ref="B131:B162" si="0">B119+1</f>
        <v>2035</v>
      </c>
      <c r="C131" s="31">
        <f t="shared" ref="C131:C162" si="1">C119</f>
        <v>1</v>
      </c>
      <c r="D131" s="191"/>
      <c r="E131" s="191"/>
      <c r="F131" s="191"/>
      <c r="G131" s="191"/>
      <c r="H131" s="191"/>
      <c r="I131" s="191"/>
      <c r="J131" s="191"/>
      <c r="K131" s="191"/>
      <c r="L131" s="191"/>
      <c r="M131" s="191"/>
      <c r="N131" s="191"/>
      <c r="O131" s="191"/>
      <c r="P131" s="191"/>
      <c r="Q131" s="191"/>
    </row>
    <row r="132" spans="2:17" ht="16.5" customHeight="1" x14ac:dyDescent="0.25">
      <c r="B132" s="31">
        <f t="shared" si="0"/>
        <v>2035</v>
      </c>
      <c r="C132" s="31">
        <f t="shared" si="1"/>
        <v>2</v>
      </c>
      <c r="D132" s="191"/>
      <c r="E132" s="191"/>
      <c r="F132" s="191"/>
      <c r="G132" s="191"/>
      <c r="H132" s="191"/>
      <c r="I132" s="191"/>
      <c r="J132" s="191"/>
      <c r="K132" s="191"/>
      <c r="L132" s="191"/>
      <c r="M132" s="191"/>
      <c r="N132" s="191"/>
      <c r="O132" s="191"/>
      <c r="P132" s="191"/>
      <c r="Q132" s="191"/>
    </row>
    <row r="133" spans="2:17" x14ac:dyDescent="0.25">
      <c r="B133" s="31">
        <f t="shared" si="0"/>
        <v>2035</v>
      </c>
      <c r="C133" s="31">
        <f t="shared" si="1"/>
        <v>3</v>
      </c>
      <c r="D133" s="191"/>
      <c r="E133" s="191"/>
      <c r="F133" s="191"/>
      <c r="G133" s="191"/>
      <c r="H133" s="191"/>
      <c r="I133" s="191"/>
      <c r="J133" s="191"/>
      <c r="K133" s="191"/>
      <c r="L133" s="191"/>
      <c r="M133" s="191"/>
      <c r="N133" s="191"/>
      <c r="O133" s="191"/>
      <c r="P133" s="191"/>
      <c r="Q133" s="191"/>
    </row>
    <row r="134" spans="2:17" x14ac:dyDescent="0.25">
      <c r="B134" s="31">
        <f t="shared" si="0"/>
        <v>2035</v>
      </c>
      <c r="C134" s="31">
        <f t="shared" si="1"/>
        <v>4</v>
      </c>
      <c r="D134" s="191"/>
      <c r="E134" s="191"/>
      <c r="F134" s="191"/>
      <c r="G134" s="191"/>
      <c r="H134" s="191"/>
      <c r="I134" s="191"/>
      <c r="J134" s="191"/>
      <c r="K134" s="191"/>
      <c r="L134" s="191"/>
      <c r="M134" s="191"/>
      <c r="N134" s="191"/>
      <c r="O134" s="191"/>
      <c r="P134" s="191"/>
      <c r="Q134" s="191"/>
    </row>
    <row r="135" spans="2:17" x14ac:dyDescent="0.25">
      <c r="B135" s="31">
        <f t="shared" si="0"/>
        <v>2035</v>
      </c>
      <c r="C135" s="31">
        <f t="shared" si="1"/>
        <v>5</v>
      </c>
      <c r="D135" s="191"/>
      <c r="E135" s="191"/>
      <c r="F135" s="191"/>
      <c r="G135" s="191"/>
      <c r="H135" s="191"/>
      <c r="I135" s="191"/>
      <c r="J135" s="191"/>
      <c r="K135" s="191"/>
      <c r="L135" s="191"/>
      <c r="M135" s="191"/>
      <c r="N135" s="191"/>
      <c r="O135" s="191"/>
      <c r="P135" s="191"/>
      <c r="Q135" s="191"/>
    </row>
    <row r="136" spans="2:17" x14ac:dyDescent="0.25">
      <c r="B136" s="31">
        <f t="shared" si="0"/>
        <v>2035</v>
      </c>
      <c r="C136" s="31">
        <f t="shared" si="1"/>
        <v>6</v>
      </c>
      <c r="D136" s="191"/>
      <c r="E136" s="191"/>
      <c r="F136" s="191"/>
      <c r="G136" s="191"/>
      <c r="H136" s="191"/>
      <c r="I136" s="191"/>
      <c r="J136" s="191"/>
      <c r="K136" s="191"/>
      <c r="L136" s="191"/>
      <c r="M136" s="191"/>
      <c r="N136" s="191"/>
      <c r="O136" s="191"/>
      <c r="P136" s="191"/>
      <c r="Q136" s="191"/>
    </row>
    <row r="137" spans="2:17" x14ac:dyDescent="0.25">
      <c r="B137" s="31">
        <f t="shared" si="0"/>
        <v>2035</v>
      </c>
      <c r="C137" s="31">
        <f t="shared" si="1"/>
        <v>7</v>
      </c>
      <c r="D137" s="191"/>
      <c r="E137" s="191"/>
      <c r="F137" s="191"/>
      <c r="G137" s="191"/>
      <c r="H137" s="191"/>
      <c r="I137" s="191"/>
      <c r="J137" s="191"/>
      <c r="K137" s="191"/>
      <c r="L137" s="191"/>
      <c r="M137" s="191"/>
      <c r="N137" s="191"/>
      <c r="O137" s="191"/>
      <c r="P137" s="191"/>
      <c r="Q137" s="191"/>
    </row>
    <row r="138" spans="2:17" x14ac:dyDescent="0.25">
      <c r="B138" s="31">
        <f t="shared" si="0"/>
        <v>2035</v>
      </c>
      <c r="C138" s="31">
        <f t="shared" si="1"/>
        <v>8</v>
      </c>
      <c r="D138" s="191"/>
      <c r="E138" s="191"/>
      <c r="F138" s="191"/>
      <c r="G138" s="191"/>
      <c r="H138" s="191"/>
      <c r="I138" s="191"/>
      <c r="J138" s="191"/>
      <c r="K138" s="191"/>
      <c r="L138" s="191"/>
      <c r="M138" s="191"/>
      <c r="N138" s="191"/>
      <c r="O138" s="191"/>
      <c r="P138" s="191"/>
      <c r="Q138" s="191"/>
    </row>
    <row r="139" spans="2:17" x14ac:dyDescent="0.25">
      <c r="B139" s="31">
        <f t="shared" si="0"/>
        <v>2035</v>
      </c>
      <c r="C139" s="31">
        <f t="shared" si="1"/>
        <v>9</v>
      </c>
      <c r="D139" s="191"/>
      <c r="E139" s="191"/>
      <c r="F139" s="191"/>
      <c r="G139" s="191"/>
      <c r="H139" s="191"/>
      <c r="I139" s="191"/>
      <c r="J139" s="191"/>
      <c r="K139" s="191"/>
      <c r="L139" s="191"/>
      <c r="M139" s="191"/>
      <c r="N139" s="191"/>
      <c r="O139" s="191"/>
      <c r="P139" s="191"/>
      <c r="Q139" s="191"/>
    </row>
    <row r="140" spans="2:17" x14ac:dyDescent="0.25">
      <c r="B140" s="31">
        <f t="shared" si="0"/>
        <v>2035</v>
      </c>
      <c r="C140" s="31">
        <f t="shared" si="1"/>
        <v>10</v>
      </c>
      <c r="D140" s="191"/>
      <c r="E140" s="191"/>
      <c r="F140" s="191"/>
      <c r="G140" s="191"/>
      <c r="H140" s="191"/>
      <c r="I140" s="191"/>
      <c r="J140" s="191"/>
      <c r="K140" s="191"/>
      <c r="L140" s="191"/>
      <c r="M140" s="191"/>
      <c r="N140" s="191"/>
      <c r="O140" s="191"/>
      <c r="P140" s="191"/>
      <c r="Q140" s="191"/>
    </row>
    <row r="141" spans="2:17" x14ac:dyDescent="0.25">
      <c r="B141" s="31">
        <f t="shared" si="0"/>
        <v>2035</v>
      </c>
      <c r="C141" s="31">
        <f t="shared" si="1"/>
        <v>11</v>
      </c>
      <c r="D141" s="191"/>
      <c r="E141" s="191"/>
      <c r="F141" s="191"/>
      <c r="G141" s="191"/>
      <c r="H141" s="191"/>
      <c r="I141" s="191"/>
      <c r="J141" s="191"/>
      <c r="K141" s="191"/>
      <c r="L141" s="191"/>
      <c r="M141" s="191"/>
      <c r="N141" s="191"/>
      <c r="O141" s="191"/>
      <c r="P141" s="191"/>
      <c r="Q141" s="191"/>
    </row>
    <row r="142" spans="2:17" x14ac:dyDescent="0.25">
      <c r="B142" s="31">
        <f t="shared" si="0"/>
        <v>2035</v>
      </c>
      <c r="C142" s="31">
        <f t="shared" si="1"/>
        <v>12</v>
      </c>
      <c r="D142" s="191"/>
      <c r="E142" s="191"/>
      <c r="F142" s="191"/>
      <c r="G142" s="191"/>
      <c r="H142" s="191"/>
      <c r="I142" s="191"/>
      <c r="J142" s="191"/>
      <c r="K142" s="191"/>
      <c r="L142" s="191"/>
      <c r="M142" s="191"/>
      <c r="N142" s="191"/>
      <c r="O142" s="191"/>
      <c r="P142" s="191"/>
      <c r="Q142" s="191"/>
    </row>
    <row r="143" spans="2:17" x14ac:dyDescent="0.25">
      <c r="B143" s="31">
        <f t="shared" si="0"/>
        <v>2036</v>
      </c>
      <c r="C143" s="31">
        <f t="shared" si="1"/>
        <v>1</v>
      </c>
      <c r="D143" s="191"/>
      <c r="E143" s="191"/>
      <c r="F143" s="191"/>
      <c r="G143" s="191"/>
      <c r="H143" s="191"/>
      <c r="I143" s="191"/>
      <c r="J143" s="191"/>
      <c r="K143" s="191"/>
      <c r="L143" s="191"/>
      <c r="M143" s="191"/>
      <c r="N143" s="191"/>
      <c r="O143" s="191"/>
      <c r="P143" s="191"/>
      <c r="Q143" s="191"/>
    </row>
    <row r="144" spans="2:17" x14ac:dyDescent="0.25">
      <c r="B144" s="31">
        <f t="shared" si="0"/>
        <v>2036</v>
      </c>
      <c r="C144" s="31">
        <f t="shared" si="1"/>
        <v>2</v>
      </c>
      <c r="D144" s="191"/>
      <c r="E144" s="191"/>
      <c r="F144" s="191"/>
      <c r="G144" s="191"/>
      <c r="H144" s="191"/>
      <c r="I144" s="191"/>
      <c r="J144" s="191"/>
      <c r="K144" s="191"/>
      <c r="L144" s="191"/>
      <c r="M144" s="191"/>
      <c r="N144" s="191"/>
      <c r="O144" s="191"/>
      <c r="P144" s="191"/>
      <c r="Q144" s="191"/>
    </row>
    <row r="145" spans="2:17" x14ac:dyDescent="0.25">
      <c r="B145" s="31">
        <f t="shared" si="0"/>
        <v>2036</v>
      </c>
      <c r="C145" s="31">
        <f t="shared" si="1"/>
        <v>3</v>
      </c>
      <c r="D145" s="191"/>
      <c r="E145" s="191"/>
      <c r="F145" s="191"/>
      <c r="G145" s="191"/>
      <c r="H145" s="191"/>
      <c r="I145" s="191"/>
      <c r="J145" s="191"/>
      <c r="K145" s="191"/>
      <c r="L145" s="191"/>
      <c r="M145" s="191"/>
      <c r="N145" s="191"/>
      <c r="O145" s="191"/>
      <c r="P145" s="191"/>
      <c r="Q145" s="191"/>
    </row>
    <row r="146" spans="2:17" x14ac:dyDescent="0.25">
      <c r="B146" s="31">
        <f t="shared" si="0"/>
        <v>2036</v>
      </c>
      <c r="C146" s="31">
        <f t="shared" si="1"/>
        <v>4</v>
      </c>
      <c r="D146" s="191"/>
      <c r="E146" s="191"/>
      <c r="F146" s="191"/>
      <c r="G146" s="191"/>
      <c r="H146" s="191"/>
      <c r="I146" s="191"/>
      <c r="J146" s="191"/>
      <c r="K146" s="191"/>
      <c r="L146" s="191"/>
      <c r="M146" s="191"/>
      <c r="N146" s="191"/>
      <c r="O146" s="191"/>
      <c r="P146" s="191"/>
      <c r="Q146" s="191"/>
    </row>
    <row r="147" spans="2:17" x14ac:dyDescent="0.25">
      <c r="B147" s="31">
        <f t="shared" si="0"/>
        <v>2036</v>
      </c>
      <c r="C147" s="31">
        <f t="shared" si="1"/>
        <v>5</v>
      </c>
      <c r="D147" s="191"/>
      <c r="E147" s="191"/>
      <c r="F147" s="191"/>
      <c r="G147" s="191"/>
      <c r="H147" s="191"/>
      <c r="I147" s="191"/>
      <c r="J147" s="191"/>
      <c r="K147" s="191"/>
      <c r="L147" s="191"/>
      <c r="M147" s="191"/>
      <c r="N147" s="191"/>
      <c r="O147" s="191"/>
      <c r="P147" s="191"/>
      <c r="Q147" s="191"/>
    </row>
    <row r="148" spans="2:17" x14ac:dyDescent="0.25">
      <c r="B148" s="31">
        <f t="shared" si="0"/>
        <v>2036</v>
      </c>
      <c r="C148" s="31">
        <f t="shared" si="1"/>
        <v>6</v>
      </c>
      <c r="D148" s="191"/>
      <c r="E148" s="191"/>
      <c r="F148" s="191"/>
      <c r="G148" s="191"/>
      <c r="H148" s="191"/>
      <c r="I148" s="191"/>
      <c r="J148" s="191"/>
      <c r="K148" s="191"/>
      <c r="L148" s="191"/>
      <c r="M148" s="191"/>
      <c r="N148" s="191"/>
      <c r="O148" s="191"/>
      <c r="P148" s="191"/>
      <c r="Q148" s="191"/>
    </row>
    <row r="149" spans="2:17" x14ac:dyDescent="0.25">
      <c r="B149" s="31">
        <f t="shared" si="0"/>
        <v>2036</v>
      </c>
      <c r="C149" s="31">
        <f t="shared" si="1"/>
        <v>7</v>
      </c>
      <c r="D149" s="191"/>
      <c r="E149" s="191"/>
      <c r="F149" s="191"/>
      <c r="G149" s="191"/>
      <c r="H149" s="191"/>
      <c r="I149" s="191"/>
      <c r="J149" s="191"/>
      <c r="K149" s="191"/>
      <c r="L149" s="191"/>
      <c r="M149" s="191"/>
      <c r="N149" s="191"/>
      <c r="O149" s="191"/>
      <c r="P149" s="191"/>
      <c r="Q149" s="191"/>
    </row>
    <row r="150" spans="2:17" x14ac:dyDescent="0.25">
      <c r="B150" s="31">
        <f t="shared" si="0"/>
        <v>2036</v>
      </c>
      <c r="C150" s="31">
        <f t="shared" si="1"/>
        <v>8</v>
      </c>
      <c r="D150" s="191"/>
      <c r="E150" s="191"/>
      <c r="F150" s="191"/>
      <c r="G150" s="191"/>
      <c r="H150" s="191"/>
      <c r="I150" s="191"/>
      <c r="J150" s="191"/>
      <c r="K150" s="191"/>
      <c r="L150" s="191"/>
      <c r="M150" s="191"/>
      <c r="N150" s="191"/>
      <c r="O150" s="191"/>
      <c r="P150" s="191"/>
      <c r="Q150" s="191"/>
    </row>
    <row r="151" spans="2:17" x14ac:dyDescent="0.25">
      <c r="B151" s="31">
        <f t="shared" si="0"/>
        <v>2036</v>
      </c>
      <c r="C151" s="31">
        <f t="shared" si="1"/>
        <v>9</v>
      </c>
      <c r="D151" s="191"/>
      <c r="E151" s="191"/>
      <c r="F151" s="191"/>
      <c r="G151" s="191"/>
      <c r="H151" s="191"/>
      <c r="I151" s="191"/>
      <c r="J151" s="191"/>
      <c r="K151" s="191"/>
      <c r="L151" s="191"/>
      <c r="M151" s="191"/>
      <c r="N151" s="191"/>
      <c r="O151" s="191"/>
      <c r="P151" s="191"/>
      <c r="Q151" s="191"/>
    </row>
    <row r="152" spans="2:17" x14ac:dyDescent="0.25">
      <c r="B152" s="31">
        <f t="shared" si="0"/>
        <v>2036</v>
      </c>
      <c r="C152" s="31">
        <f t="shared" si="1"/>
        <v>10</v>
      </c>
      <c r="D152" s="191"/>
      <c r="E152" s="191"/>
      <c r="F152" s="191"/>
      <c r="G152" s="191"/>
      <c r="H152" s="191"/>
      <c r="I152" s="191"/>
      <c r="J152" s="191"/>
      <c r="K152" s="191"/>
      <c r="L152" s="191"/>
      <c r="M152" s="191"/>
      <c r="N152" s="191"/>
      <c r="O152" s="191"/>
      <c r="P152" s="191"/>
      <c r="Q152" s="191"/>
    </row>
    <row r="153" spans="2:17" x14ac:dyDescent="0.25">
      <c r="B153" s="31">
        <f t="shared" si="0"/>
        <v>2036</v>
      </c>
      <c r="C153" s="31">
        <f t="shared" si="1"/>
        <v>11</v>
      </c>
      <c r="D153" s="191"/>
      <c r="E153" s="191"/>
      <c r="F153" s="191"/>
      <c r="G153" s="191"/>
      <c r="H153" s="191"/>
      <c r="I153" s="191"/>
      <c r="J153" s="191"/>
      <c r="K153" s="191"/>
      <c r="L153" s="191"/>
      <c r="M153" s="191"/>
      <c r="N153" s="191"/>
      <c r="O153" s="191"/>
      <c r="P153" s="191"/>
      <c r="Q153" s="191"/>
    </row>
    <row r="154" spans="2:17" x14ac:dyDescent="0.25">
      <c r="B154" s="31">
        <f t="shared" si="0"/>
        <v>2036</v>
      </c>
      <c r="C154" s="31">
        <f t="shared" si="1"/>
        <v>12</v>
      </c>
      <c r="D154" s="191"/>
      <c r="E154" s="191"/>
      <c r="F154" s="191"/>
      <c r="G154" s="191"/>
      <c r="H154" s="191"/>
      <c r="I154" s="191"/>
      <c r="J154" s="191"/>
      <c r="K154" s="191"/>
      <c r="L154" s="191"/>
      <c r="M154" s="191"/>
      <c r="N154" s="191"/>
      <c r="O154" s="191"/>
      <c r="P154" s="191"/>
      <c r="Q154" s="191"/>
    </row>
    <row r="155" spans="2:17" x14ac:dyDescent="0.25">
      <c r="B155" s="31">
        <f t="shared" si="0"/>
        <v>2037</v>
      </c>
      <c r="C155" s="31">
        <f t="shared" si="1"/>
        <v>1</v>
      </c>
      <c r="D155" s="191"/>
      <c r="E155" s="191"/>
      <c r="F155" s="191"/>
      <c r="G155" s="191"/>
      <c r="H155" s="191"/>
      <c r="I155" s="191"/>
      <c r="J155" s="191"/>
      <c r="K155" s="191"/>
      <c r="L155" s="191"/>
      <c r="M155" s="191"/>
      <c r="N155" s="191"/>
      <c r="O155" s="191"/>
      <c r="P155" s="191"/>
      <c r="Q155" s="191"/>
    </row>
    <row r="156" spans="2:17" x14ac:dyDescent="0.25">
      <c r="B156" s="31">
        <f t="shared" si="0"/>
        <v>2037</v>
      </c>
      <c r="C156" s="31">
        <f t="shared" si="1"/>
        <v>2</v>
      </c>
      <c r="D156" s="191"/>
      <c r="E156" s="191"/>
      <c r="F156" s="191"/>
      <c r="G156" s="191"/>
      <c r="H156" s="191"/>
      <c r="I156" s="191"/>
      <c r="J156" s="191"/>
      <c r="K156" s="191"/>
      <c r="L156" s="191"/>
      <c r="M156" s="191"/>
      <c r="N156" s="191"/>
      <c r="O156" s="191"/>
      <c r="P156" s="191"/>
      <c r="Q156" s="191"/>
    </row>
    <row r="157" spans="2:17" x14ac:dyDescent="0.25">
      <c r="B157" s="31">
        <f t="shared" si="0"/>
        <v>2037</v>
      </c>
      <c r="C157" s="31">
        <f t="shared" si="1"/>
        <v>3</v>
      </c>
      <c r="D157" s="191"/>
      <c r="E157" s="191"/>
      <c r="F157" s="191"/>
      <c r="G157" s="191"/>
      <c r="H157" s="191"/>
      <c r="I157" s="191"/>
      <c r="J157" s="191"/>
      <c r="K157" s="191"/>
      <c r="L157" s="191"/>
      <c r="M157" s="191"/>
      <c r="N157" s="191"/>
      <c r="O157" s="191"/>
      <c r="P157" s="191"/>
      <c r="Q157" s="191"/>
    </row>
    <row r="158" spans="2:17" x14ac:dyDescent="0.25">
      <c r="B158" s="31">
        <f t="shared" si="0"/>
        <v>2037</v>
      </c>
      <c r="C158" s="31">
        <f t="shared" si="1"/>
        <v>4</v>
      </c>
      <c r="D158" s="191"/>
      <c r="E158" s="191"/>
      <c r="F158" s="191"/>
      <c r="G158" s="191"/>
      <c r="H158" s="191"/>
      <c r="I158" s="191"/>
      <c r="J158" s="191"/>
      <c r="K158" s="191"/>
      <c r="L158" s="191"/>
      <c r="M158" s="191"/>
      <c r="N158" s="191"/>
      <c r="O158" s="191"/>
      <c r="P158" s="191"/>
      <c r="Q158" s="191"/>
    </row>
    <row r="159" spans="2:17" x14ac:dyDescent="0.25">
      <c r="B159" s="31">
        <f t="shared" si="0"/>
        <v>2037</v>
      </c>
      <c r="C159" s="31">
        <f t="shared" si="1"/>
        <v>5</v>
      </c>
      <c r="D159" s="191"/>
      <c r="E159" s="191"/>
      <c r="F159" s="191"/>
      <c r="G159" s="191"/>
      <c r="H159" s="191"/>
      <c r="I159" s="191"/>
      <c r="J159" s="191"/>
      <c r="K159" s="191"/>
      <c r="L159" s="191"/>
      <c r="M159" s="191"/>
      <c r="N159" s="191"/>
      <c r="O159" s="191"/>
      <c r="P159" s="191"/>
      <c r="Q159" s="191"/>
    </row>
    <row r="160" spans="2:17" x14ac:dyDescent="0.25">
      <c r="B160" s="31">
        <f t="shared" si="0"/>
        <v>2037</v>
      </c>
      <c r="C160" s="31">
        <f t="shared" si="1"/>
        <v>6</v>
      </c>
      <c r="D160" s="191"/>
      <c r="E160" s="191"/>
      <c r="F160" s="191"/>
      <c r="G160" s="191"/>
      <c r="H160" s="191"/>
      <c r="I160" s="191"/>
      <c r="J160" s="191"/>
      <c r="K160" s="191"/>
      <c r="L160" s="191"/>
      <c r="M160" s="191"/>
      <c r="N160" s="191"/>
      <c r="O160" s="191"/>
      <c r="P160" s="191"/>
      <c r="Q160" s="191"/>
    </row>
    <row r="161" spans="2:17" x14ac:dyDescent="0.25">
      <c r="B161" s="31">
        <f t="shared" si="0"/>
        <v>2037</v>
      </c>
      <c r="C161" s="31">
        <f t="shared" si="1"/>
        <v>7</v>
      </c>
      <c r="D161" s="191"/>
      <c r="E161" s="191"/>
      <c r="F161" s="191"/>
      <c r="G161" s="191"/>
      <c r="H161" s="191"/>
      <c r="I161" s="191"/>
      <c r="J161" s="191"/>
      <c r="K161" s="191"/>
      <c r="L161" s="191"/>
      <c r="M161" s="191"/>
      <c r="N161" s="191"/>
      <c r="O161" s="191"/>
      <c r="P161" s="191"/>
      <c r="Q161" s="191"/>
    </row>
    <row r="162" spans="2:17" x14ac:dyDescent="0.25">
      <c r="B162" s="31">
        <f t="shared" si="0"/>
        <v>2037</v>
      </c>
      <c r="C162" s="31">
        <f t="shared" si="1"/>
        <v>8</v>
      </c>
      <c r="D162" s="191"/>
      <c r="E162" s="191"/>
      <c r="F162" s="191"/>
      <c r="G162" s="191"/>
      <c r="H162" s="191"/>
      <c r="I162" s="191"/>
      <c r="J162" s="191"/>
      <c r="K162" s="191"/>
      <c r="L162" s="191"/>
      <c r="M162" s="191"/>
      <c r="N162" s="191"/>
      <c r="O162" s="191"/>
      <c r="P162" s="191"/>
      <c r="Q162" s="191"/>
    </row>
    <row r="163" spans="2:17" x14ac:dyDescent="0.25">
      <c r="B163" s="31">
        <f t="shared" ref="B163:B194" si="2">B151+1</f>
        <v>2037</v>
      </c>
      <c r="C163" s="31">
        <f t="shared" ref="C163:C194" si="3">C151</f>
        <v>9</v>
      </c>
      <c r="D163" s="191"/>
      <c r="E163" s="191"/>
      <c r="F163" s="191"/>
      <c r="G163" s="191"/>
      <c r="H163" s="191"/>
      <c r="I163" s="191"/>
      <c r="J163" s="191"/>
      <c r="K163" s="191"/>
      <c r="L163" s="191"/>
      <c r="M163" s="191"/>
      <c r="N163" s="191"/>
      <c r="O163" s="191"/>
      <c r="P163" s="191"/>
      <c r="Q163" s="191"/>
    </row>
    <row r="164" spans="2:17" x14ac:dyDescent="0.25">
      <c r="B164" s="31">
        <f t="shared" si="2"/>
        <v>2037</v>
      </c>
      <c r="C164" s="31">
        <f t="shared" si="3"/>
        <v>10</v>
      </c>
      <c r="D164" s="191"/>
      <c r="E164" s="191"/>
      <c r="F164" s="191"/>
      <c r="G164" s="191"/>
      <c r="H164" s="191"/>
      <c r="I164" s="191"/>
      <c r="J164" s="191"/>
      <c r="K164" s="191"/>
      <c r="L164" s="191"/>
      <c r="M164" s="191"/>
      <c r="N164" s="191"/>
      <c r="O164" s="191"/>
      <c r="P164" s="191"/>
      <c r="Q164" s="191"/>
    </row>
    <row r="165" spans="2:17" x14ac:dyDescent="0.25">
      <c r="B165" s="31">
        <f t="shared" si="2"/>
        <v>2037</v>
      </c>
      <c r="C165" s="31">
        <f t="shared" si="3"/>
        <v>11</v>
      </c>
      <c r="D165" s="191"/>
      <c r="E165" s="191"/>
      <c r="F165" s="191"/>
      <c r="G165" s="191"/>
      <c r="H165" s="191"/>
      <c r="I165" s="191"/>
      <c r="J165" s="191"/>
      <c r="K165" s="191"/>
      <c r="L165" s="191"/>
      <c r="M165" s="191"/>
      <c r="N165" s="191"/>
      <c r="O165" s="191"/>
      <c r="P165" s="191"/>
      <c r="Q165" s="191"/>
    </row>
    <row r="166" spans="2:17" x14ac:dyDescent="0.25">
      <c r="B166" s="31">
        <f t="shared" si="2"/>
        <v>2037</v>
      </c>
      <c r="C166" s="31">
        <f t="shared" si="3"/>
        <v>12</v>
      </c>
      <c r="D166" s="191"/>
      <c r="E166" s="191"/>
      <c r="F166" s="191"/>
      <c r="G166" s="191"/>
      <c r="H166" s="191"/>
      <c r="I166" s="191"/>
      <c r="J166" s="191"/>
      <c r="K166" s="191"/>
      <c r="L166" s="191"/>
      <c r="M166" s="191"/>
      <c r="N166" s="191"/>
      <c r="O166" s="191"/>
      <c r="P166" s="191"/>
      <c r="Q166" s="191"/>
    </row>
    <row r="167" spans="2:17" x14ac:dyDescent="0.25">
      <c r="B167" s="31">
        <f t="shared" si="2"/>
        <v>2038</v>
      </c>
      <c r="C167" s="31">
        <f t="shared" si="3"/>
        <v>1</v>
      </c>
      <c r="D167" s="191"/>
      <c r="E167" s="191"/>
      <c r="F167" s="191"/>
      <c r="G167" s="191"/>
      <c r="H167" s="191"/>
      <c r="I167" s="191"/>
      <c r="J167" s="191"/>
      <c r="K167" s="191"/>
      <c r="L167" s="191"/>
      <c r="M167" s="191"/>
      <c r="N167" s="191"/>
      <c r="O167" s="191"/>
      <c r="P167" s="191"/>
      <c r="Q167" s="191"/>
    </row>
    <row r="168" spans="2:17" x14ac:dyDescent="0.25">
      <c r="B168" s="31">
        <f t="shared" si="2"/>
        <v>2038</v>
      </c>
      <c r="C168" s="31">
        <f t="shared" si="3"/>
        <v>2</v>
      </c>
      <c r="D168" s="191"/>
      <c r="E168" s="191"/>
      <c r="F168" s="191"/>
      <c r="G168" s="191"/>
      <c r="H168" s="191"/>
      <c r="I168" s="191"/>
      <c r="J168" s="191"/>
      <c r="K168" s="191"/>
      <c r="L168" s="191"/>
      <c r="M168" s="191"/>
      <c r="N168" s="191"/>
      <c r="O168" s="191"/>
      <c r="P168" s="191"/>
      <c r="Q168" s="191"/>
    </row>
    <row r="169" spans="2:17" x14ac:dyDescent="0.25">
      <c r="B169" s="31">
        <f t="shared" si="2"/>
        <v>2038</v>
      </c>
      <c r="C169" s="31">
        <f t="shared" si="3"/>
        <v>3</v>
      </c>
      <c r="D169" s="191"/>
      <c r="E169" s="191"/>
      <c r="F169" s="191"/>
      <c r="G169" s="191"/>
      <c r="H169" s="191"/>
      <c r="I169" s="191"/>
      <c r="J169" s="191"/>
      <c r="K169" s="191"/>
      <c r="L169" s="191"/>
      <c r="M169" s="191"/>
      <c r="N169" s="191"/>
      <c r="O169" s="191"/>
      <c r="P169" s="191"/>
      <c r="Q169" s="191"/>
    </row>
    <row r="170" spans="2:17" x14ac:dyDescent="0.25">
      <c r="B170" s="31">
        <f t="shared" si="2"/>
        <v>2038</v>
      </c>
      <c r="C170" s="31">
        <f t="shared" si="3"/>
        <v>4</v>
      </c>
      <c r="D170" s="191"/>
      <c r="E170" s="191"/>
      <c r="F170" s="191"/>
      <c r="G170" s="191"/>
      <c r="H170" s="191"/>
      <c r="I170" s="191"/>
      <c r="J170" s="191"/>
      <c r="K170" s="191"/>
      <c r="L170" s="191"/>
      <c r="M170" s="191"/>
      <c r="N170" s="191"/>
      <c r="O170" s="191"/>
      <c r="P170" s="191"/>
      <c r="Q170" s="191"/>
    </row>
    <row r="171" spans="2:17" x14ac:dyDescent="0.25">
      <c r="B171" s="31">
        <f t="shared" si="2"/>
        <v>2038</v>
      </c>
      <c r="C171" s="31">
        <f t="shared" si="3"/>
        <v>5</v>
      </c>
      <c r="D171" s="191"/>
      <c r="E171" s="191"/>
      <c r="F171" s="191"/>
      <c r="G171" s="191"/>
      <c r="H171" s="191"/>
      <c r="I171" s="191"/>
      <c r="J171" s="191"/>
      <c r="K171" s="191"/>
      <c r="L171" s="191"/>
      <c r="M171" s="191"/>
      <c r="N171" s="191"/>
      <c r="O171" s="191"/>
      <c r="P171" s="191"/>
      <c r="Q171" s="191"/>
    </row>
    <row r="172" spans="2:17" x14ac:dyDescent="0.25">
      <c r="B172" s="31">
        <f t="shared" si="2"/>
        <v>2038</v>
      </c>
      <c r="C172" s="31">
        <f t="shared" si="3"/>
        <v>6</v>
      </c>
      <c r="D172" s="191"/>
      <c r="E172" s="191"/>
      <c r="F172" s="191"/>
      <c r="G172" s="191"/>
      <c r="H172" s="191"/>
      <c r="I172" s="191"/>
      <c r="J172" s="191"/>
      <c r="K172" s="191"/>
      <c r="L172" s="191"/>
      <c r="M172" s="191"/>
      <c r="N172" s="191"/>
      <c r="O172" s="191"/>
      <c r="P172" s="191"/>
      <c r="Q172" s="191"/>
    </row>
    <row r="173" spans="2:17" x14ac:dyDescent="0.25">
      <c r="B173" s="31">
        <f t="shared" si="2"/>
        <v>2038</v>
      </c>
      <c r="C173" s="31">
        <f t="shared" si="3"/>
        <v>7</v>
      </c>
      <c r="D173" s="191"/>
      <c r="E173" s="191"/>
      <c r="F173" s="191"/>
      <c r="G173" s="191"/>
      <c r="H173" s="191"/>
      <c r="I173" s="191"/>
      <c r="J173" s="191"/>
      <c r="K173" s="191"/>
      <c r="L173" s="191"/>
      <c r="M173" s="191"/>
      <c r="N173" s="191"/>
      <c r="O173" s="191"/>
      <c r="P173" s="191"/>
      <c r="Q173" s="191"/>
    </row>
    <row r="174" spans="2:17" x14ac:dyDescent="0.25">
      <c r="B174" s="31">
        <f t="shared" si="2"/>
        <v>2038</v>
      </c>
      <c r="C174" s="31">
        <f t="shared" si="3"/>
        <v>8</v>
      </c>
      <c r="D174" s="191"/>
      <c r="E174" s="191"/>
      <c r="F174" s="191"/>
      <c r="G174" s="191"/>
      <c r="H174" s="191"/>
      <c r="I174" s="191"/>
      <c r="J174" s="191"/>
      <c r="K174" s="191"/>
      <c r="L174" s="191"/>
      <c r="M174" s="191"/>
      <c r="N174" s="191"/>
      <c r="O174" s="191"/>
      <c r="P174" s="191"/>
      <c r="Q174" s="191"/>
    </row>
    <row r="175" spans="2:17" x14ac:dyDescent="0.25">
      <c r="B175" s="31">
        <f t="shared" si="2"/>
        <v>2038</v>
      </c>
      <c r="C175" s="31">
        <f t="shared" si="3"/>
        <v>9</v>
      </c>
      <c r="D175" s="191"/>
      <c r="E175" s="191"/>
      <c r="F175" s="191"/>
      <c r="G175" s="191"/>
      <c r="H175" s="191"/>
      <c r="I175" s="191"/>
      <c r="J175" s="191"/>
      <c r="K175" s="191"/>
      <c r="L175" s="191"/>
      <c r="M175" s="191"/>
      <c r="N175" s="191"/>
      <c r="O175" s="191"/>
      <c r="P175" s="191"/>
      <c r="Q175" s="191"/>
    </row>
    <row r="176" spans="2:17" x14ac:dyDescent="0.25">
      <c r="B176" s="31">
        <f t="shared" si="2"/>
        <v>2038</v>
      </c>
      <c r="C176" s="31">
        <f t="shared" si="3"/>
        <v>10</v>
      </c>
      <c r="D176" s="191"/>
      <c r="E176" s="191"/>
      <c r="F176" s="191"/>
      <c r="G176" s="191"/>
      <c r="H176" s="191"/>
      <c r="I176" s="191"/>
      <c r="J176" s="191"/>
      <c r="K176" s="191"/>
      <c r="L176" s="191"/>
      <c r="M176" s="191"/>
      <c r="N176" s="191"/>
      <c r="O176" s="191"/>
      <c r="P176" s="191"/>
      <c r="Q176" s="191"/>
    </row>
    <row r="177" spans="2:17" x14ac:dyDescent="0.25">
      <c r="B177" s="31">
        <f t="shared" si="2"/>
        <v>2038</v>
      </c>
      <c r="C177" s="31">
        <f t="shared" si="3"/>
        <v>11</v>
      </c>
      <c r="D177" s="191"/>
      <c r="E177" s="191"/>
      <c r="F177" s="191"/>
      <c r="G177" s="191"/>
      <c r="H177" s="191"/>
      <c r="I177" s="191"/>
      <c r="J177" s="191"/>
      <c r="K177" s="191"/>
      <c r="L177" s="191"/>
      <c r="M177" s="191"/>
      <c r="N177" s="191"/>
      <c r="O177" s="191"/>
      <c r="P177" s="191"/>
      <c r="Q177" s="191"/>
    </row>
    <row r="178" spans="2:17" x14ac:dyDescent="0.25">
      <c r="B178" s="31">
        <f t="shared" si="2"/>
        <v>2038</v>
      </c>
      <c r="C178" s="31">
        <f t="shared" si="3"/>
        <v>12</v>
      </c>
      <c r="D178" s="191"/>
      <c r="E178" s="191"/>
      <c r="F178" s="191"/>
      <c r="G178" s="191"/>
      <c r="H178" s="191"/>
      <c r="I178" s="191"/>
      <c r="J178" s="191"/>
      <c r="K178" s="191"/>
      <c r="L178" s="191"/>
      <c r="M178" s="191"/>
      <c r="N178" s="191"/>
      <c r="O178" s="191"/>
      <c r="P178" s="191"/>
      <c r="Q178" s="191"/>
    </row>
    <row r="179" spans="2:17" x14ac:dyDescent="0.25">
      <c r="B179" s="31">
        <f t="shared" si="2"/>
        <v>2039</v>
      </c>
      <c r="C179" s="31">
        <f t="shared" si="3"/>
        <v>1</v>
      </c>
      <c r="D179" s="191"/>
      <c r="E179" s="191"/>
      <c r="F179" s="191"/>
      <c r="G179" s="191"/>
      <c r="H179" s="191"/>
      <c r="I179" s="191"/>
      <c r="J179" s="191"/>
      <c r="K179" s="191"/>
      <c r="L179" s="191"/>
      <c r="M179" s="191"/>
      <c r="N179" s="191"/>
      <c r="O179" s="191"/>
      <c r="P179" s="191"/>
      <c r="Q179" s="191"/>
    </row>
    <row r="180" spans="2:17" x14ac:dyDescent="0.25">
      <c r="B180" s="31">
        <f t="shared" si="2"/>
        <v>2039</v>
      </c>
      <c r="C180" s="31">
        <f t="shared" si="3"/>
        <v>2</v>
      </c>
      <c r="D180" s="191"/>
      <c r="E180" s="191"/>
      <c r="F180" s="191"/>
      <c r="G180" s="191"/>
      <c r="H180" s="191"/>
      <c r="I180" s="191"/>
      <c r="J180" s="191"/>
      <c r="K180" s="191"/>
      <c r="L180" s="191"/>
      <c r="M180" s="191"/>
      <c r="N180" s="191"/>
      <c r="O180" s="191"/>
      <c r="P180" s="191"/>
      <c r="Q180" s="191"/>
    </row>
    <row r="181" spans="2:17" x14ac:dyDescent="0.25">
      <c r="B181" s="31">
        <f t="shared" si="2"/>
        <v>2039</v>
      </c>
      <c r="C181" s="31">
        <f t="shared" si="3"/>
        <v>3</v>
      </c>
      <c r="D181" s="191"/>
      <c r="E181" s="191"/>
      <c r="F181" s="191"/>
      <c r="G181" s="191"/>
      <c r="H181" s="191"/>
      <c r="I181" s="191"/>
      <c r="J181" s="191"/>
      <c r="K181" s="191"/>
      <c r="L181" s="191"/>
      <c r="M181" s="191"/>
      <c r="N181" s="191"/>
      <c r="O181" s="191"/>
      <c r="P181" s="191"/>
      <c r="Q181" s="191"/>
    </row>
    <row r="182" spans="2:17" x14ac:dyDescent="0.25">
      <c r="B182" s="31">
        <f t="shared" si="2"/>
        <v>2039</v>
      </c>
      <c r="C182" s="31">
        <f t="shared" si="3"/>
        <v>4</v>
      </c>
      <c r="D182" s="191"/>
      <c r="E182" s="191"/>
      <c r="F182" s="191"/>
      <c r="G182" s="191"/>
      <c r="H182" s="191"/>
      <c r="I182" s="191"/>
      <c r="J182" s="191"/>
      <c r="K182" s="191"/>
      <c r="L182" s="191"/>
      <c r="M182" s="191"/>
      <c r="N182" s="191"/>
      <c r="O182" s="191"/>
      <c r="P182" s="191"/>
      <c r="Q182" s="191"/>
    </row>
    <row r="183" spans="2:17" x14ac:dyDescent="0.25">
      <c r="B183" s="31">
        <f t="shared" si="2"/>
        <v>2039</v>
      </c>
      <c r="C183" s="31">
        <f t="shared" si="3"/>
        <v>5</v>
      </c>
      <c r="D183" s="191"/>
      <c r="E183" s="191"/>
      <c r="F183" s="191"/>
      <c r="G183" s="191"/>
      <c r="H183" s="191"/>
      <c r="I183" s="191"/>
      <c r="J183" s="191"/>
      <c r="K183" s="191"/>
      <c r="L183" s="191"/>
      <c r="M183" s="191"/>
      <c r="N183" s="191"/>
      <c r="O183" s="191"/>
      <c r="P183" s="191"/>
      <c r="Q183" s="191"/>
    </row>
    <row r="184" spans="2:17" x14ac:dyDescent="0.25">
      <c r="B184" s="31">
        <f t="shared" si="2"/>
        <v>2039</v>
      </c>
      <c r="C184" s="31">
        <f t="shared" si="3"/>
        <v>6</v>
      </c>
      <c r="D184" s="191"/>
      <c r="E184" s="191"/>
      <c r="F184" s="191"/>
      <c r="G184" s="191"/>
      <c r="H184" s="191"/>
      <c r="I184" s="191"/>
      <c r="J184" s="191"/>
      <c r="K184" s="191"/>
      <c r="L184" s="191"/>
      <c r="M184" s="191"/>
      <c r="N184" s="191"/>
      <c r="O184" s="191"/>
      <c r="P184" s="191"/>
      <c r="Q184" s="191"/>
    </row>
    <row r="185" spans="2:17" x14ac:dyDescent="0.25">
      <c r="B185" s="31">
        <f t="shared" si="2"/>
        <v>2039</v>
      </c>
      <c r="C185" s="31">
        <f t="shared" si="3"/>
        <v>7</v>
      </c>
      <c r="D185" s="191"/>
      <c r="E185" s="191"/>
      <c r="F185" s="191"/>
      <c r="G185" s="191"/>
      <c r="H185" s="191"/>
      <c r="I185" s="191"/>
      <c r="J185" s="191"/>
      <c r="K185" s="191"/>
      <c r="L185" s="191"/>
      <c r="M185" s="191"/>
      <c r="N185" s="191"/>
      <c r="O185" s="191"/>
      <c r="P185" s="191"/>
      <c r="Q185" s="191"/>
    </row>
    <row r="186" spans="2:17" x14ac:dyDescent="0.25">
      <c r="B186" s="31">
        <f t="shared" si="2"/>
        <v>2039</v>
      </c>
      <c r="C186" s="31">
        <f t="shared" si="3"/>
        <v>8</v>
      </c>
      <c r="D186" s="191"/>
      <c r="E186" s="191"/>
      <c r="F186" s="191"/>
      <c r="G186" s="191"/>
      <c r="H186" s="191"/>
      <c r="I186" s="191"/>
      <c r="J186" s="191"/>
      <c r="K186" s="191"/>
      <c r="L186" s="191"/>
      <c r="M186" s="191"/>
      <c r="N186" s="191"/>
      <c r="O186" s="191"/>
      <c r="P186" s="191"/>
      <c r="Q186" s="191"/>
    </row>
    <row r="187" spans="2:17" x14ac:dyDescent="0.25">
      <c r="B187" s="31">
        <f t="shared" si="2"/>
        <v>2039</v>
      </c>
      <c r="C187" s="31">
        <f t="shared" si="3"/>
        <v>9</v>
      </c>
      <c r="D187" s="191"/>
      <c r="E187" s="191"/>
      <c r="F187" s="191"/>
      <c r="G187" s="191"/>
      <c r="H187" s="191"/>
      <c r="I187" s="191"/>
      <c r="J187" s="191"/>
      <c r="K187" s="191"/>
      <c r="L187" s="191"/>
      <c r="M187" s="191"/>
      <c r="N187" s="191"/>
      <c r="O187" s="191"/>
      <c r="P187" s="191"/>
      <c r="Q187" s="191"/>
    </row>
    <row r="188" spans="2:17" x14ac:dyDescent="0.25">
      <c r="B188" s="31">
        <f t="shared" si="2"/>
        <v>2039</v>
      </c>
      <c r="C188" s="31">
        <f t="shared" si="3"/>
        <v>10</v>
      </c>
      <c r="D188" s="191"/>
      <c r="E188" s="191"/>
      <c r="F188" s="191"/>
      <c r="G188" s="191"/>
      <c r="H188" s="191"/>
      <c r="I188" s="191"/>
      <c r="J188" s="191"/>
      <c r="K188" s="191"/>
      <c r="L188" s="191"/>
      <c r="M188" s="191"/>
      <c r="N188" s="191"/>
      <c r="O188" s="191"/>
      <c r="P188" s="191"/>
      <c r="Q188" s="191"/>
    </row>
    <row r="189" spans="2:17" x14ac:dyDescent="0.25">
      <c r="B189" s="31">
        <f t="shared" si="2"/>
        <v>2039</v>
      </c>
      <c r="C189" s="31">
        <f t="shared" si="3"/>
        <v>11</v>
      </c>
      <c r="D189" s="191"/>
      <c r="E189" s="191"/>
      <c r="F189" s="191"/>
      <c r="G189" s="191"/>
      <c r="H189" s="191"/>
      <c r="I189" s="191"/>
      <c r="J189" s="191"/>
      <c r="K189" s="191"/>
      <c r="L189" s="191"/>
      <c r="M189" s="191"/>
      <c r="N189" s="191"/>
      <c r="O189" s="191"/>
      <c r="P189" s="191"/>
      <c r="Q189" s="191"/>
    </row>
    <row r="190" spans="2:17" x14ac:dyDescent="0.25">
      <c r="B190" s="31">
        <f t="shared" si="2"/>
        <v>2039</v>
      </c>
      <c r="C190" s="31">
        <f t="shared" si="3"/>
        <v>12</v>
      </c>
      <c r="D190" s="191"/>
      <c r="E190" s="191"/>
      <c r="F190" s="191"/>
      <c r="G190" s="191"/>
      <c r="H190" s="191"/>
      <c r="I190" s="191"/>
      <c r="J190" s="191"/>
      <c r="K190" s="191"/>
      <c r="L190" s="191"/>
      <c r="M190" s="191"/>
      <c r="N190" s="191"/>
      <c r="O190" s="191"/>
      <c r="P190" s="191"/>
      <c r="Q190" s="191"/>
    </row>
    <row r="191" spans="2:17" x14ac:dyDescent="0.25">
      <c r="B191" s="31">
        <f t="shared" si="2"/>
        <v>2040</v>
      </c>
      <c r="C191" s="31">
        <f t="shared" si="3"/>
        <v>1</v>
      </c>
      <c r="D191" s="191"/>
      <c r="E191" s="191"/>
      <c r="F191" s="191"/>
      <c r="G191" s="191"/>
      <c r="H191" s="191"/>
      <c r="I191" s="191"/>
      <c r="J191" s="191"/>
      <c r="K191" s="191"/>
      <c r="L191" s="191"/>
      <c r="M191" s="191"/>
      <c r="N191" s="191"/>
      <c r="O191" s="191"/>
      <c r="P191" s="191"/>
      <c r="Q191" s="191"/>
    </row>
    <row r="192" spans="2:17" x14ac:dyDescent="0.25">
      <c r="B192" s="31">
        <f t="shared" si="2"/>
        <v>2040</v>
      </c>
      <c r="C192" s="31">
        <f t="shared" si="3"/>
        <v>2</v>
      </c>
      <c r="D192" s="191"/>
      <c r="E192" s="191"/>
      <c r="F192" s="191"/>
      <c r="G192" s="191"/>
      <c r="H192" s="191"/>
      <c r="I192" s="191"/>
      <c r="J192" s="191"/>
      <c r="K192" s="191"/>
      <c r="L192" s="191"/>
      <c r="M192" s="191"/>
      <c r="N192" s="191"/>
      <c r="O192" s="191"/>
      <c r="P192" s="191"/>
      <c r="Q192" s="191"/>
    </row>
    <row r="193" spans="2:17" x14ac:dyDescent="0.25">
      <c r="B193" s="31">
        <f t="shared" si="2"/>
        <v>2040</v>
      </c>
      <c r="C193" s="31">
        <f t="shared" si="3"/>
        <v>3</v>
      </c>
      <c r="D193" s="191"/>
      <c r="E193" s="191"/>
      <c r="F193" s="191"/>
      <c r="G193" s="191"/>
      <c r="H193" s="191"/>
      <c r="I193" s="191"/>
      <c r="J193" s="191"/>
      <c r="K193" s="191"/>
      <c r="L193" s="191"/>
      <c r="M193" s="191"/>
      <c r="N193" s="191"/>
      <c r="O193" s="191"/>
      <c r="P193" s="191"/>
      <c r="Q193" s="191"/>
    </row>
    <row r="194" spans="2:17" x14ac:dyDescent="0.25">
      <c r="B194" s="31">
        <f t="shared" si="2"/>
        <v>2040</v>
      </c>
      <c r="C194" s="31">
        <f t="shared" si="3"/>
        <v>4</v>
      </c>
      <c r="D194" s="191"/>
      <c r="E194" s="191"/>
      <c r="F194" s="191"/>
      <c r="G194" s="191"/>
      <c r="H194" s="191"/>
      <c r="I194" s="191"/>
      <c r="J194" s="191"/>
      <c r="K194" s="191"/>
      <c r="L194" s="191"/>
      <c r="M194" s="191"/>
      <c r="N194" s="191"/>
      <c r="O194" s="191"/>
      <c r="P194" s="191"/>
      <c r="Q194" s="191"/>
    </row>
    <row r="195" spans="2:17" x14ac:dyDescent="0.25">
      <c r="B195" s="31">
        <f t="shared" ref="B195:B202" si="4">B183+1</f>
        <v>2040</v>
      </c>
      <c r="C195" s="31">
        <f t="shared" ref="C195:C202" si="5">C183</f>
        <v>5</v>
      </c>
      <c r="D195" s="191"/>
      <c r="E195" s="191"/>
      <c r="F195" s="191"/>
      <c r="G195" s="191"/>
      <c r="H195" s="191"/>
      <c r="I195" s="191"/>
      <c r="J195" s="191"/>
      <c r="K195" s="191"/>
      <c r="L195" s="191"/>
      <c r="M195" s="191"/>
      <c r="N195" s="191"/>
      <c r="O195" s="191"/>
      <c r="P195" s="191"/>
      <c r="Q195" s="191"/>
    </row>
    <row r="196" spans="2:17" x14ac:dyDescent="0.25">
      <c r="B196" s="31">
        <f t="shared" si="4"/>
        <v>2040</v>
      </c>
      <c r="C196" s="31">
        <f t="shared" si="5"/>
        <v>6</v>
      </c>
      <c r="D196" s="191"/>
      <c r="E196" s="191"/>
      <c r="F196" s="191"/>
      <c r="G196" s="191"/>
      <c r="H196" s="191"/>
      <c r="I196" s="191"/>
      <c r="J196" s="191"/>
      <c r="K196" s="191"/>
      <c r="L196" s="191"/>
      <c r="M196" s="191"/>
      <c r="N196" s="191"/>
      <c r="O196" s="191"/>
      <c r="P196" s="191"/>
      <c r="Q196" s="191"/>
    </row>
    <row r="197" spans="2:17" x14ac:dyDescent="0.25">
      <c r="B197" s="31">
        <f t="shared" si="4"/>
        <v>2040</v>
      </c>
      <c r="C197" s="31">
        <f t="shared" si="5"/>
        <v>7</v>
      </c>
      <c r="D197" s="191"/>
      <c r="E197" s="191"/>
      <c r="F197" s="191"/>
      <c r="G197" s="191"/>
      <c r="H197" s="191"/>
      <c r="I197" s="191"/>
      <c r="J197" s="191"/>
      <c r="K197" s="191"/>
      <c r="L197" s="191"/>
      <c r="M197" s="191"/>
      <c r="N197" s="191"/>
      <c r="O197" s="191"/>
      <c r="P197" s="191"/>
      <c r="Q197" s="191"/>
    </row>
    <row r="198" spans="2:17" x14ac:dyDescent="0.25">
      <c r="B198" s="31">
        <f t="shared" si="4"/>
        <v>2040</v>
      </c>
      <c r="C198" s="31">
        <f t="shared" si="5"/>
        <v>8</v>
      </c>
      <c r="D198" s="191"/>
      <c r="E198" s="191"/>
      <c r="F198" s="191"/>
      <c r="G198" s="191"/>
      <c r="H198" s="191"/>
      <c r="I198" s="191"/>
      <c r="J198" s="191"/>
      <c r="K198" s="191"/>
      <c r="L198" s="191"/>
      <c r="M198" s="191"/>
      <c r="N198" s="191"/>
      <c r="O198" s="191"/>
      <c r="P198" s="191"/>
      <c r="Q198" s="191"/>
    </row>
    <row r="199" spans="2:17" x14ac:dyDescent="0.25">
      <c r="B199" s="31">
        <f t="shared" si="4"/>
        <v>2040</v>
      </c>
      <c r="C199" s="31">
        <f t="shared" si="5"/>
        <v>9</v>
      </c>
      <c r="D199" s="191"/>
      <c r="E199" s="191"/>
      <c r="F199" s="191"/>
      <c r="G199" s="191"/>
      <c r="H199" s="191"/>
      <c r="I199" s="191"/>
      <c r="J199" s="191"/>
      <c r="K199" s="191"/>
      <c r="L199" s="191"/>
      <c r="M199" s="191"/>
      <c r="N199" s="191"/>
      <c r="O199" s="191"/>
      <c r="P199" s="191"/>
      <c r="Q199" s="191"/>
    </row>
    <row r="200" spans="2:17" x14ac:dyDescent="0.25">
      <c r="B200" s="31">
        <f t="shared" si="4"/>
        <v>2040</v>
      </c>
      <c r="C200" s="31">
        <f t="shared" si="5"/>
        <v>10</v>
      </c>
      <c r="D200" s="191"/>
      <c r="E200" s="191"/>
      <c r="F200" s="191"/>
      <c r="G200" s="191"/>
      <c r="H200" s="191"/>
      <c r="I200" s="191"/>
      <c r="J200" s="191"/>
      <c r="K200" s="191"/>
      <c r="L200" s="191"/>
      <c r="M200" s="191"/>
      <c r="N200" s="191"/>
      <c r="O200" s="191"/>
      <c r="P200" s="191"/>
      <c r="Q200" s="191"/>
    </row>
    <row r="201" spans="2:17" x14ac:dyDescent="0.25">
      <c r="B201" s="31">
        <f t="shared" si="4"/>
        <v>2040</v>
      </c>
      <c r="C201" s="31">
        <f t="shared" si="5"/>
        <v>11</v>
      </c>
      <c r="D201" s="191"/>
      <c r="E201" s="191"/>
      <c r="F201" s="191"/>
      <c r="G201" s="191"/>
      <c r="H201" s="191"/>
      <c r="I201" s="191"/>
      <c r="J201" s="191"/>
      <c r="K201" s="191"/>
      <c r="L201" s="191"/>
      <c r="M201" s="191"/>
      <c r="N201" s="191"/>
      <c r="O201" s="191"/>
      <c r="P201" s="191"/>
      <c r="Q201" s="191"/>
    </row>
    <row r="202" spans="2:17" x14ac:dyDescent="0.25">
      <c r="B202" s="31">
        <f t="shared" si="4"/>
        <v>2040</v>
      </c>
      <c r="C202" s="31">
        <f t="shared" si="5"/>
        <v>12</v>
      </c>
      <c r="D202" s="191"/>
      <c r="E202" s="191"/>
      <c r="F202" s="191"/>
      <c r="G202" s="191"/>
      <c r="H202" s="191"/>
      <c r="I202" s="191"/>
      <c r="J202" s="191"/>
      <c r="K202" s="191"/>
      <c r="L202" s="191"/>
      <c r="M202" s="191"/>
      <c r="N202" s="191"/>
      <c r="O202" s="191"/>
      <c r="P202" s="191"/>
      <c r="Q202" s="191"/>
    </row>
  </sheetData>
  <mergeCells count="5">
    <mergeCell ref="B9:Q9"/>
    <mergeCell ref="B5:Q5"/>
    <mergeCell ref="B2:Q2"/>
    <mergeCell ref="B1:Q1"/>
    <mergeCell ref="C3:Q3"/>
  </mergeCells>
  <pageMargins left="0.7" right="0.7" top="0.75" bottom="0.75" header="0.3" footer="0.3"/>
  <pageSetup scale="64" fitToHeight="0" orientation="landscape" r:id="rId1"/>
  <headerFooter>
    <oddFooter xml:space="preserve">&amp;C_x000D_&amp;1#&amp;"Calibri"&amp;10&amp;K000000 Internal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D56"/>
  <sheetViews>
    <sheetView tabSelected="1" topLeftCell="A26" zoomScaleNormal="100" workbookViewId="0">
      <selection activeCell="B30" sqref="B30"/>
    </sheetView>
  </sheetViews>
  <sheetFormatPr defaultRowHeight="15.75" x14ac:dyDescent="0.25"/>
  <cols>
    <col min="1" max="1" width="11.25" customWidth="1"/>
    <col min="2" max="2" width="92.75" customWidth="1"/>
    <col min="3" max="3" width="23.25" customWidth="1"/>
    <col min="4" max="4" width="18.5" customWidth="1"/>
  </cols>
  <sheetData>
    <row r="1" spans="1:4" ht="100.15" customHeight="1" x14ac:dyDescent="0.25"/>
    <row r="2" spans="1:4" s="52" customFormat="1" ht="36" x14ac:dyDescent="0.3">
      <c r="B2" s="105" t="s">
        <v>18</v>
      </c>
    </row>
    <row r="3" spans="1:4" ht="18" x14ac:dyDescent="0.25">
      <c r="B3" s="106"/>
    </row>
    <row r="4" spans="1:4" ht="18" x14ac:dyDescent="0.25">
      <c r="B4" s="106" t="s">
        <v>1</v>
      </c>
    </row>
    <row r="5" spans="1:4" ht="18" x14ac:dyDescent="0.25">
      <c r="B5" s="106" t="s">
        <v>19</v>
      </c>
    </row>
    <row r="6" spans="1:4" ht="18" x14ac:dyDescent="0.25">
      <c r="B6" s="106" t="s">
        <v>20</v>
      </c>
    </row>
    <row r="7" spans="1:4" ht="18" x14ac:dyDescent="0.25">
      <c r="B7" s="106"/>
    </row>
    <row r="8" spans="1:4" ht="79.5" customHeight="1" x14ac:dyDescent="0.25">
      <c r="B8" s="107" t="s">
        <v>21</v>
      </c>
    </row>
    <row r="9" spans="1:4" ht="18.75" customHeight="1" thickBot="1" x14ac:dyDescent="0.3">
      <c r="B9" s="107"/>
    </row>
    <row r="10" spans="1:4" ht="18.75" thickBot="1" x14ac:dyDescent="0.3">
      <c r="A10" s="120"/>
      <c r="B10" s="121" t="s">
        <v>22</v>
      </c>
      <c r="C10" s="122"/>
      <c r="D10" s="123"/>
    </row>
    <row r="11" spans="1:4" ht="111" thickBot="1" x14ac:dyDescent="0.3">
      <c r="A11" s="110" t="s">
        <v>23</v>
      </c>
      <c r="B11" s="110" t="s">
        <v>24</v>
      </c>
      <c r="C11" s="110" t="s">
        <v>25</v>
      </c>
      <c r="D11" s="110" t="s">
        <v>26</v>
      </c>
    </row>
    <row r="12" spans="1:4" ht="16.5" customHeight="1" thickBot="1" x14ac:dyDescent="0.3">
      <c r="A12" s="111" t="s">
        <v>27</v>
      </c>
      <c r="B12" s="112" t="str">
        <f>'Form 1.1'!B5</f>
        <v>AVERAGE YEAR NATURAL GAS DEMAND BY CUSTOMER CLASS AND MONTH (MMcfd)</v>
      </c>
      <c r="C12" s="113" t="s">
        <v>28</v>
      </c>
      <c r="D12" s="109"/>
    </row>
    <row r="13" spans="1:4" ht="17.25" customHeight="1" thickBot="1" x14ac:dyDescent="0.3">
      <c r="A13" s="114" t="s">
        <v>29</v>
      </c>
      <c r="B13" s="112" t="str">
        <f>'Form 1.2'!B5</f>
        <v>COLD YEAR AND DRY HYDRO DEMAND BY CUSTOMER CLASS AND MONTH (MMcfd)</v>
      </c>
      <c r="C13" s="113" t="s">
        <v>28</v>
      </c>
      <c r="D13" s="109"/>
    </row>
    <row r="14" spans="1:4" ht="33" customHeight="1" thickBot="1" x14ac:dyDescent="0.3">
      <c r="A14" s="114" t="s">
        <v>30</v>
      </c>
      <c r="B14" s="112" t="str">
        <f>'Form 1.3'!B5</f>
        <v>HOT YEAR NATURAL GAS DEMAND BY CUSTOMER CLASS AND MONTH (MMcfd)</v>
      </c>
      <c r="C14" s="113" t="s">
        <v>28</v>
      </c>
      <c r="D14" s="109"/>
    </row>
    <row r="15" spans="1:4" s="1" customFormat="1" ht="37.5" customHeight="1" thickBot="1" x14ac:dyDescent="0.25">
      <c r="A15" s="114" t="s">
        <v>31</v>
      </c>
      <c r="B15" s="112" t="str">
        <f>'Form 1.4'!B5</f>
        <v>DAILY RECORDED AND WEATHER NORMALIZED NATURAL GAS DEMAND BY CUSTOMER CLASS AND DAY (MMcfd)</v>
      </c>
      <c r="C15" s="113" t="s">
        <v>28</v>
      </c>
      <c r="D15" s="115"/>
    </row>
    <row r="16" spans="1:4" s="1" customFormat="1" thickBot="1" x14ac:dyDescent="0.25">
      <c r="A16" s="114" t="s">
        <v>32</v>
      </c>
      <c r="B16" s="112" t="str">
        <f>'Form 1.5'!B5</f>
        <v>PEAK DAY DEMANDS</v>
      </c>
      <c r="C16" s="113" t="s">
        <v>28</v>
      </c>
      <c r="D16" s="115"/>
    </row>
    <row r="17" spans="1:4" s="1" customFormat="1" ht="53.25" customHeight="1" thickBot="1" x14ac:dyDescent="0.25">
      <c r="A17" s="114" t="s">
        <v>33</v>
      </c>
      <c r="B17" s="112" t="str">
        <f>'Form 1.6'!B5</f>
        <v>NATURAL GAS COMMODITY PRICE, ELECTRICITY PRICE, AVERAGE NATURAL GAS TRANSPORTATION RATE BY CUSTOMER CLASS, AND PRICE OF RENEWABLE, SYNTHETIC, OR HYDROGEN</v>
      </c>
      <c r="C17" s="113" t="s">
        <v>28</v>
      </c>
      <c r="D17" s="115"/>
    </row>
    <row r="18" spans="1:4" s="1" customFormat="1" ht="40.5" customHeight="1" thickBot="1" x14ac:dyDescent="0.25">
      <c r="A18" s="114" t="s">
        <v>34</v>
      </c>
      <c r="B18" s="112" t="str">
        <f>'Form 1.7'!B5</f>
        <v>HEATING AND COOLING DEGREE DAYS BY MONTH AND YEAR AND TEMPERATURE ZONE IDENTIFICATION</v>
      </c>
      <c r="C18" s="113" t="s">
        <v>28</v>
      </c>
      <c r="D18" s="115"/>
    </row>
    <row r="19" spans="1:4" s="1" customFormat="1" thickBot="1" x14ac:dyDescent="0.25">
      <c r="A19" s="114" t="s">
        <v>35</v>
      </c>
      <c r="B19" s="112" t="str">
        <f>'Form 1.8'!B5</f>
        <v>PLANNING AREA MACRO-LEVEL ECONOMIC AND DEMOGRAPHIC ASSUMPTIONS</v>
      </c>
      <c r="C19" s="113" t="s">
        <v>28</v>
      </c>
      <c r="D19" s="115"/>
    </row>
    <row r="20" spans="1:4" s="1" customFormat="1" ht="36.75" customHeight="1" thickBot="1" x14ac:dyDescent="0.25">
      <c r="A20" s="114" t="s">
        <v>36</v>
      </c>
      <c r="B20" s="112" t="str">
        <f>'Form 1.9'!B5</f>
        <v>BASE YEAR AND FORECAST OF END-USE EQUIPMENT DATA AND SATURATION BY CUSTOMER CLASS</v>
      </c>
      <c r="C20" s="113" t="s">
        <v>28</v>
      </c>
      <c r="D20" s="115"/>
    </row>
    <row r="21" spans="1:4" s="1" customFormat="1" thickBot="1" x14ac:dyDescent="0.25">
      <c r="A21" s="114" t="s">
        <v>37</v>
      </c>
      <c r="B21" s="112" t="str">
        <f>'Form 1.10'!B5</f>
        <v>CUMULATIVE INCREMENTAL ENERGY EFFICIENCY AND DEMAND RESPONSE BY SECTOR</v>
      </c>
      <c r="C21" s="113" t="s">
        <v>28</v>
      </c>
      <c r="D21" s="115"/>
    </row>
    <row r="22" spans="1:4" ht="31.5" thickBot="1" x14ac:dyDescent="0.3">
      <c r="A22" s="114" t="s">
        <v>38</v>
      </c>
      <c r="B22" s="112" t="str">
        <f>'Form 1.11'!B5</f>
        <v>CLIMATE CHANGE, ELECTRIFICATION, RNG, HYDROGEN, SYNTHETIC GAS, AND CERTIFIED LOW CARBON GAS</v>
      </c>
      <c r="C22" s="113" t="s">
        <v>28</v>
      </c>
      <c r="D22" s="109"/>
    </row>
    <row r="23" spans="1:4" ht="16.5" thickBot="1" x14ac:dyDescent="0.3">
      <c r="A23" s="114" t="s">
        <v>39</v>
      </c>
      <c r="B23" s="112" t="str">
        <f>'Form 1.12'!B5</f>
        <v xml:space="preserve">NEW BUSINESS </v>
      </c>
      <c r="C23" s="113" t="s">
        <v>28</v>
      </c>
      <c r="D23" s="109"/>
    </row>
    <row r="24" spans="1:4" s="53" customFormat="1" ht="42.75" customHeight="1" thickBot="1" x14ac:dyDescent="0.25">
      <c r="A24" s="114" t="s">
        <v>40</v>
      </c>
      <c r="B24" s="112" t="str">
        <f>'Form 2.1'!B5</f>
        <v>NATURAL GAS REVENUE REQUIREMENT BY FUNCTIONAL ASSET CATEGORY AND CUSTOMER CLASS</v>
      </c>
      <c r="C24" s="113" t="s">
        <v>28</v>
      </c>
      <c r="D24" s="116"/>
    </row>
    <row r="25" spans="1:4" s="54" customFormat="1" thickBot="1" x14ac:dyDescent="0.25">
      <c r="A25" s="114" t="s">
        <v>41</v>
      </c>
      <c r="B25" s="112" t="str">
        <f>'Form 2.2'!B5</f>
        <v>CUSTOMER COUNT INFORMATION</v>
      </c>
      <c r="C25" s="113" t="s">
        <v>28</v>
      </c>
      <c r="D25" s="117"/>
    </row>
    <row r="26" spans="1:4" ht="33.75" customHeight="1" thickBot="1" x14ac:dyDescent="0.3">
      <c r="A26" s="114" t="s">
        <v>42</v>
      </c>
      <c r="B26" s="112" t="str">
        <f>'Form 2.3'!B5</f>
        <v>TOTAL DOLLARS OF RATEBASE BY FUNCTIONAL CATEGORY SPLIT INTO DEPRECIATED AND UNDEPRECIATED ASSET VALUE</v>
      </c>
      <c r="C26" s="113" t="s">
        <v>28</v>
      </c>
      <c r="D26" s="109"/>
    </row>
    <row r="27" spans="1:4" ht="16.5" thickBot="1" x14ac:dyDescent="0.3">
      <c r="A27" s="114" t="s">
        <v>43</v>
      </c>
      <c r="B27" s="112" t="str">
        <f>'Form 2.4'!B5</f>
        <v>EXPECTED REPLACEMENT AND RETIREMENT OF GAS INFRASTRUCTURE</v>
      </c>
      <c r="C27" s="113" t="s">
        <v>28</v>
      </c>
      <c r="D27" s="109"/>
    </row>
    <row r="28" spans="1:4" ht="16.5" thickBot="1" x14ac:dyDescent="0.3">
      <c r="A28" s="118" t="s">
        <v>44</v>
      </c>
      <c r="B28" s="112" t="str">
        <f>'Form 3.1'!B5</f>
        <v>PRICE FORECASTS</v>
      </c>
      <c r="C28" s="113" t="s">
        <v>28</v>
      </c>
      <c r="D28" s="113" t="s">
        <v>28</v>
      </c>
    </row>
    <row r="29" spans="1:4" ht="16.5" thickBot="1" x14ac:dyDescent="0.3">
      <c r="A29" s="128"/>
      <c r="B29" s="55"/>
    </row>
    <row r="30" spans="1:4" ht="116.25" customHeight="1" thickBot="1" x14ac:dyDescent="0.3">
      <c r="A30" s="104"/>
      <c r="B30" s="119" t="s">
        <v>45</v>
      </c>
      <c r="C30" s="110" t="s">
        <v>25</v>
      </c>
      <c r="D30" s="110" t="s">
        <v>26</v>
      </c>
    </row>
    <row r="31" spans="1:4" ht="30.75" thickBot="1" x14ac:dyDescent="0.3">
      <c r="A31" s="130"/>
      <c r="B31" s="102" t="s">
        <v>46</v>
      </c>
      <c r="C31" s="113" t="s">
        <v>28</v>
      </c>
      <c r="D31" s="109"/>
    </row>
    <row r="32" spans="1:4" ht="16.5" thickBot="1" x14ac:dyDescent="0.3">
      <c r="A32" s="131"/>
      <c r="B32" s="102" t="s">
        <v>47</v>
      </c>
      <c r="C32" s="113" t="s">
        <v>28</v>
      </c>
      <c r="D32" s="109"/>
    </row>
    <row r="33" spans="1:4" ht="45.75" thickBot="1" x14ac:dyDescent="0.3">
      <c r="A33" s="131"/>
      <c r="B33" s="102" t="s">
        <v>48</v>
      </c>
      <c r="C33" s="113" t="s">
        <v>28</v>
      </c>
      <c r="D33" s="109"/>
    </row>
    <row r="34" spans="1:4" ht="30.75" thickBot="1" x14ac:dyDescent="0.3">
      <c r="A34" s="131"/>
      <c r="B34" s="102" t="s">
        <v>49</v>
      </c>
      <c r="C34" s="113" t="s">
        <v>28</v>
      </c>
      <c r="D34" s="109"/>
    </row>
    <row r="35" spans="1:4" ht="16.5" customHeight="1" thickBot="1" x14ac:dyDescent="0.3">
      <c r="A35" s="131"/>
      <c r="B35" s="102" t="s">
        <v>50</v>
      </c>
      <c r="C35" s="113" t="s">
        <v>28</v>
      </c>
      <c r="D35" s="109"/>
    </row>
    <row r="36" spans="1:4" ht="30.75" thickBot="1" x14ac:dyDescent="0.3">
      <c r="A36" s="131"/>
      <c r="B36" s="102" t="s">
        <v>51</v>
      </c>
      <c r="C36" s="113" t="s">
        <v>28</v>
      </c>
      <c r="D36" s="109"/>
    </row>
    <row r="37" spans="1:4" ht="30.75" thickBot="1" x14ac:dyDescent="0.3">
      <c r="A37" s="131"/>
      <c r="B37" s="102" t="s">
        <v>52</v>
      </c>
      <c r="C37" s="113" t="s">
        <v>28</v>
      </c>
      <c r="D37" s="109"/>
    </row>
    <row r="38" spans="1:4" ht="30.75" thickBot="1" x14ac:dyDescent="0.3">
      <c r="A38" s="131"/>
      <c r="B38" s="102" t="s">
        <v>53</v>
      </c>
      <c r="C38" s="113" t="s">
        <v>28</v>
      </c>
      <c r="D38" s="109"/>
    </row>
    <row r="39" spans="1:4" ht="16.5" thickBot="1" x14ac:dyDescent="0.3">
      <c r="A39" s="131"/>
      <c r="B39" s="102" t="s">
        <v>54</v>
      </c>
      <c r="C39" s="113" t="s">
        <v>28</v>
      </c>
      <c r="D39" s="109"/>
    </row>
    <row r="40" spans="1:4" ht="16.5" thickBot="1" x14ac:dyDescent="0.3">
      <c r="A40" s="131"/>
      <c r="B40" s="102" t="s">
        <v>55</v>
      </c>
      <c r="C40" s="113" t="s">
        <v>28</v>
      </c>
      <c r="D40" s="113" t="s">
        <v>28</v>
      </c>
    </row>
    <row r="41" spans="1:4" x14ac:dyDescent="0.25">
      <c r="B41" s="107"/>
      <c r="C41" s="1"/>
    </row>
    <row r="42" spans="1:4" x14ac:dyDescent="0.25">
      <c r="B42" s="108" t="s">
        <v>56</v>
      </c>
      <c r="C42" s="1"/>
    </row>
    <row r="43" spans="1:4" ht="155.25" customHeight="1" x14ac:dyDescent="0.25">
      <c r="B43" s="107" t="s">
        <v>57</v>
      </c>
    </row>
    <row r="45" spans="1:4" x14ac:dyDescent="0.25">
      <c r="A45" s="127"/>
      <c r="B45" s="108" t="s">
        <v>58</v>
      </c>
      <c r="C45" s="53"/>
    </row>
    <row r="46" spans="1:4" ht="90.75" customHeight="1" x14ac:dyDescent="0.25">
      <c r="A46" s="129"/>
      <c r="B46" s="107" t="s">
        <v>59</v>
      </c>
      <c r="C46" s="54"/>
    </row>
    <row r="47" spans="1:4" x14ac:dyDescent="0.25">
      <c r="A47" s="107"/>
      <c r="B47" s="55"/>
    </row>
    <row r="48" spans="1:4" x14ac:dyDescent="0.25">
      <c r="B48" s="108" t="s">
        <v>60</v>
      </c>
    </row>
    <row r="49" spans="1:2" x14ac:dyDescent="0.25">
      <c r="A49" s="107"/>
      <c r="B49" s="124" t="s">
        <v>61</v>
      </c>
    </row>
    <row r="50" spans="1:2" ht="37.5" customHeight="1" x14ac:dyDescent="0.25">
      <c r="A50" s="108"/>
      <c r="B50" s="125" t="s">
        <v>62</v>
      </c>
    </row>
    <row r="51" spans="1:2" x14ac:dyDescent="0.25">
      <c r="A51" s="107"/>
    </row>
    <row r="52" spans="1:2" x14ac:dyDescent="0.25">
      <c r="A52" s="124"/>
    </row>
    <row r="53" spans="1:2" x14ac:dyDescent="0.25">
      <c r="A53" s="108"/>
    </row>
    <row r="54" spans="1:2" x14ac:dyDescent="0.25">
      <c r="A54" s="124"/>
    </row>
    <row r="55" spans="1:2" x14ac:dyDescent="0.25">
      <c r="A55" s="126"/>
    </row>
    <row r="56" spans="1:2" x14ac:dyDescent="0.25">
      <c r="A56" s="125"/>
    </row>
  </sheetData>
  <hyperlinks>
    <hyperlink ref="A12" r:id="rId1" location="'Form 1.1'!A1" xr:uid="{27CECA44-DB6E-40A9-96C3-A55846967D5E}"/>
    <hyperlink ref="A13" r:id="rId2" location="'Form 1.2'!A1" xr:uid="{70F69DF4-23DB-49FB-8383-4600510E129F}"/>
    <hyperlink ref="A14" r:id="rId3" location="'Form 1.3'!A1" xr:uid="{6D590B16-798F-4D1C-B615-FCCA5E841C90}"/>
    <hyperlink ref="A15" r:id="rId4" location="'Form 1.4'!A1" xr:uid="{C96CABEB-9017-4BD0-AE4D-DDF367B798C6}"/>
    <hyperlink ref="A17" r:id="rId5" location="'Form 1.6'!A1" xr:uid="{42BF2E57-B45A-4375-8258-25C39DA6FD4A}"/>
    <hyperlink ref="A18" r:id="rId6" location="'Form 1.7'!A1" xr:uid="{7293E516-D350-4C13-8CB9-2184BAEEDD7C}"/>
    <hyperlink ref="A19" r:id="rId7" location="'Form 1.8'!A1" xr:uid="{37BCE80C-E358-4313-98FD-52DF760FA164}"/>
    <hyperlink ref="A20" r:id="rId8" location="'Form 1.9'!A1" xr:uid="{E28FFAEE-2A4B-49EF-B5B2-C8B9296E1F4F}"/>
    <hyperlink ref="A21" r:id="rId9" location="'Form 1.10'!A1" xr:uid="{6CC8F76D-584D-4BD3-9746-34D0CDB160BE}"/>
    <hyperlink ref="A22" r:id="rId10" location="'Form 1.11'!A1" xr:uid="{2BC1DC36-F3A1-4D8D-82B6-0693670F821D}"/>
    <hyperlink ref="A23" r:id="rId11" location="'Form 1.12'!A1" xr:uid="{4794E79C-A253-4E15-AFDC-5ADFA8922725}"/>
    <hyperlink ref="A24" r:id="rId12" location="'Form 2.1'!A1" xr:uid="{7C63BCB1-40A8-4905-93E1-711D87253E33}"/>
    <hyperlink ref="A25" r:id="rId13" location="'Form 2.2'!A1" xr:uid="{5040907F-0361-479C-9894-C9AF65FA516C}"/>
    <hyperlink ref="A27" r:id="rId14" location="'Form 2.4'!A1" xr:uid="{0CC982C4-BAEB-4FF2-81E3-10680F988484}"/>
    <hyperlink ref="A16" r:id="rId15" location="'Form 1.5'!A1" xr:uid="{058A2F8C-4C6F-495F-BE6D-B74E0900CC34}"/>
    <hyperlink ref="A26" r:id="rId16" location="'Form 2.3'!A1" xr:uid="{66B253EB-347F-4FC3-8A26-EDB433151900}"/>
    <hyperlink ref="A28" r:id="rId17" location="'Form 3.1'!A1" xr:uid="{BC842009-F9BC-4C9B-A7E2-4D6EE089D37C}"/>
  </hyperlinks>
  <printOptions horizontalCentered="1"/>
  <pageMargins left="0.7" right="0.7" top="0.75" bottom="0.75" header="0.3" footer="0.3"/>
  <pageSetup scale="41" orientation="portrait" r:id="rId18"/>
  <headerFooter>
    <oddFooter xml:space="preserve">&amp;C_x000D_&amp;1#&amp;"Calibri"&amp;10&amp;K000000 Internal </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HF216"/>
  <sheetViews>
    <sheetView topLeftCell="A4" zoomScaleNormal="100" workbookViewId="0">
      <selection activeCell="B30" sqref="B30"/>
    </sheetView>
  </sheetViews>
  <sheetFormatPr defaultColWidth="9" defaultRowHeight="15.75" x14ac:dyDescent="0.25"/>
  <cols>
    <col min="1" max="1" width="2.625" customWidth="1"/>
    <col min="2" max="20" width="9.125" customWidth="1"/>
    <col min="21" max="21" width="4.75" customWidth="1"/>
    <col min="22" max="40" width="12.75" customWidth="1"/>
  </cols>
  <sheetData>
    <row r="1" spans="2:21" s="6" customFormat="1" ht="15.75" customHeight="1" x14ac:dyDescent="0.25">
      <c r="B1" s="199" t="s">
        <v>63</v>
      </c>
      <c r="C1" s="199"/>
      <c r="D1" s="199"/>
      <c r="E1" s="199"/>
      <c r="F1" s="199"/>
      <c r="G1" s="199"/>
      <c r="H1" s="199"/>
      <c r="I1" s="199"/>
      <c r="J1" s="199"/>
      <c r="K1" s="199"/>
      <c r="L1" s="199"/>
      <c r="M1" s="199"/>
      <c r="N1" s="199"/>
      <c r="O1" s="199"/>
      <c r="P1" s="199"/>
      <c r="Q1" s="199"/>
      <c r="R1" s="199"/>
      <c r="S1" s="199"/>
      <c r="T1" s="199"/>
    </row>
    <row r="2" spans="2:21" s="7" customFormat="1" ht="15.75" customHeight="1" x14ac:dyDescent="0.2">
      <c r="B2" s="201" t="str">
        <f>'Admin Info'!B6</f>
        <v>Pacific Gas and Electric Company</v>
      </c>
      <c r="C2" s="201"/>
      <c r="D2" s="201"/>
      <c r="E2" s="201"/>
      <c r="F2" s="201"/>
      <c r="G2" s="201"/>
      <c r="H2" s="201"/>
      <c r="I2" s="201"/>
      <c r="J2" s="201"/>
      <c r="K2" s="201"/>
      <c r="L2" s="201"/>
      <c r="M2" s="201"/>
      <c r="N2" s="201"/>
      <c r="O2" s="201"/>
      <c r="P2" s="201"/>
      <c r="Q2" s="201"/>
      <c r="R2" s="201"/>
      <c r="S2" s="201"/>
      <c r="T2" s="201"/>
    </row>
    <row r="3" spans="2:21" s="7" customFormat="1" ht="15.75" customHeight="1" x14ac:dyDescent="0.2">
      <c r="D3" s="23"/>
      <c r="E3" s="23"/>
      <c r="F3" s="23"/>
      <c r="G3" s="23"/>
      <c r="H3" s="23"/>
      <c r="I3" s="23"/>
      <c r="J3" s="23"/>
      <c r="K3" s="23"/>
      <c r="L3" s="23"/>
      <c r="M3" s="23"/>
    </row>
    <row r="4" spans="2:21" s="7" customFormat="1" ht="15.75" customHeight="1" x14ac:dyDescent="0.2">
      <c r="D4" s="23"/>
      <c r="E4" s="23"/>
      <c r="F4" s="23"/>
      <c r="G4" s="23"/>
      <c r="H4" s="23"/>
      <c r="I4" s="23"/>
      <c r="J4" s="23"/>
      <c r="K4" s="23"/>
      <c r="L4" s="23"/>
      <c r="M4" s="23"/>
    </row>
    <row r="5" spans="2:21" s="6" customFormat="1" ht="15.75" customHeight="1" x14ac:dyDescent="0.2">
      <c r="B5" s="198" t="s">
        <v>64</v>
      </c>
      <c r="C5" s="198"/>
      <c r="D5" s="198"/>
      <c r="E5" s="198"/>
      <c r="F5" s="198"/>
      <c r="G5" s="198"/>
      <c r="H5" s="198"/>
      <c r="I5" s="198"/>
      <c r="J5" s="198"/>
      <c r="K5" s="198"/>
      <c r="L5" s="198"/>
      <c r="M5" s="198"/>
      <c r="N5" s="198"/>
      <c r="O5" s="198"/>
      <c r="P5" s="198"/>
      <c r="Q5" s="198"/>
      <c r="R5" s="198"/>
      <c r="S5" s="198"/>
      <c r="T5" s="198"/>
    </row>
    <row r="6" spans="2:21" s="8" customFormat="1" ht="15.75" customHeight="1" x14ac:dyDescent="0.2">
      <c r="B6" s="200" t="s">
        <v>323</v>
      </c>
      <c r="C6" s="200"/>
      <c r="D6" s="200"/>
      <c r="E6" s="200"/>
      <c r="F6" s="200"/>
      <c r="G6" s="200"/>
      <c r="H6" s="200"/>
      <c r="I6" s="200"/>
      <c r="J6" s="200"/>
      <c r="K6" s="200"/>
      <c r="L6" s="200"/>
      <c r="M6" s="200"/>
      <c r="N6" s="200"/>
      <c r="O6" s="200"/>
      <c r="P6" s="200"/>
      <c r="Q6" s="200"/>
      <c r="R6" s="200"/>
      <c r="S6" s="200"/>
      <c r="T6" s="200"/>
    </row>
    <row r="7" spans="2:21" s="8" customFormat="1" ht="15.75" customHeight="1" x14ac:dyDescent="0.2">
      <c r="E7" s="7"/>
      <c r="F7" s="7"/>
      <c r="G7" s="7"/>
      <c r="H7" s="7"/>
      <c r="I7" s="7"/>
      <c r="J7" s="7"/>
      <c r="K7" s="7"/>
      <c r="L7" s="7" t="s">
        <v>325</v>
      </c>
      <c r="M7" s="7"/>
    </row>
    <row r="8" spans="2:21" ht="15.75" customHeight="1" x14ac:dyDescent="0.25">
      <c r="B8" s="195"/>
      <c r="C8" s="196"/>
      <c r="D8" s="196"/>
      <c r="E8" s="196"/>
      <c r="F8" s="196"/>
      <c r="G8" s="196"/>
      <c r="H8" s="196"/>
      <c r="I8" s="196"/>
      <c r="J8" s="196"/>
      <c r="K8" s="196"/>
      <c r="L8" s="196"/>
      <c r="M8" s="196"/>
      <c r="N8" s="196"/>
      <c r="O8" s="196"/>
      <c r="P8" s="196"/>
      <c r="Q8" s="196"/>
      <c r="R8" s="196"/>
      <c r="S8" s="196"/>
      <c r="T8" s="197"/>
    </row>
    <row r="9" spans="2:21" ht="45.75" x14ac:dyDescent="0.25">
      <c r="B9" s="13" t="s">
        <v>65</v>
      </c>
      <c r="C9" s="13" t="s">
        <v>66</v>
      </c>
      <c r="D9" s="13" t="s">
        <v>67</v>
      </c>
      <c r="E9" s="13" t="s">
        <v>68</v>
      </c>
      <c r="F9" s="13" t="s">
        <v>69</v>
      </c>
      <c r="G9" s="13" t="s">
        <v>70</v>
      </c>
      <c r="H9" s="13" t="s">
        <v>71</v>
      </c>
      <c r="I9" s="13" t="s">
        <v>72</v>
      </c>
      <c r="J9" s="13" t="s">
        <v>73</v>
      </c>
      <c r="K9" s="13" t="s">
        <v>74</v>
      </c>
      <c r="L9" s="13" t="s">
        <v>75</v>
      </c>
      <c r="M9" s="13" t="s">
        <v>76</v>
      </c>
      <c r="N9" s="13" t="s">
        <v>77</v>
      </c>
      <c r="O9" s="13" t="s">
        <v>78</v>
      </c>
      <c r="P9" s="13" t="s">
        <v>79</v>
      </c>
      <c r="Q9" s="56" t="s">
        <v>80</v>
      </c>
      <c r="R9" s="13" t="s">
        <v>81</v>
      </c>
      <c r="S9" s="13" t="s">
        <v>82</v>
      </c>
      <c r="T9" s="10" t="s">
        <v>83</v>
      </c>
    </row>
    <row r="10" spans="2:21" x14ac:dyDescent="0.25">
      <c r="B10" s="18">
        <v>2025</v>
      </c>
      <c r="C10" s="18">
        <v>1</v>
      </c>
      <c r="D10" s="142">
        <v>927</v>
      </c>
      <c r="E10" s="142">
        <v>321</v>
      </c>
      <c r="F10" s="142"/>
      <c r="G10" s="142">
        <v>8</v>
      </c>
      <c r="H10" s="16"/>
      <c r="I10" s="16"/>
      <c r="J10" s="142">
        <v>458</v>
      </c>
      <c r="K10" s="142">
        <v>726</v>
      </c>
      <c r="L10" s="142">
        <v>89</v>
      </c>
      <c r="M10" s="16"/>
      <c r="N10" s="142">
        <v>4</v>
      </c>
      <c r="O10" s="142">
        <v>15</v>
      </c>
      <c r="P10" s="142">
        <v>81</v>
      </c>
      <c r="Q10" s="16"/>
      <c r="R10" s="16"/>
      <c r="S10" s="16">
        <v>320</v>
      </c>
      <c r="T10" s="146">
        <f t="shared" ref="T10:T41" si="0">SUM(D10:S10)</f>
        <v>2949</v>
      </c>
      <c r="U10" s="5"/>
    </row>
    <row r="11" spans="2:21" x14ac:dyDescent="0.25">
      <c r="B11" s="18">
        <v>2025</v>
      </c>
      <c r="C11" s="18">
        <v>2</v>
      </c>
      <c r="D11" s="143">
        <v>836</v>
      </c>
      <c r="E11" s="143">
        <v>321</v>
      </c>
      <c r="F11" s="16"/>
      <c r="G11" s="143">
        <v>9</v>
      </c>
      <c r="H11" s="16"/>
      <c r="I11" s="16"/>
      <c r="J11" s="143">
        <v>443</v>
      </c>
      <c r="K11" s="143">
        <v>634</v>
      </c>
      <c r="L11" s="143">
        <v>89</v>
      </c>
      <c r="M11" s="16"/>
      <c r="N11" s="143">
        <v>4</v>
      </c>
      <c r="O11" s="143">
        <v>14</v>
      </c>
      <c r="P11" s="143">
        <v>56</v>
      </c>
      <c r="Q11" s="16"/>
      <c r="R11" s="16"/>
      <c r="S11" s="16">
        <v>320</v>
      </c>
      <c r="T11" s="146">
        <f t="shared" si="0"/>
        <v>2726</v>
      </c>
      <c r="U11" s="5"/>
    </row>
    <row r="12" spans="2:21" x14ac:dyDescent="0.25">
      <c r="B12" s="18">
        <v>2025</v>
      </c>
      <c r="C12" s="18">
        <v>3</v>
      </c>
      <c r="D12" s="143">
        <v>553</v>
      </c>
      <c r="E12" s="143">
        <v>238</v>
      </c>
      <c r="F12" s="16"/>
      <c r="G12" s="143">
        <v>8</v>
      </c>
      <c r="H12" s="16"/>
      <c r="I12" s="16"/>
      <c r="J12" s="143">
        <v>432</v>
      </c>
      <c r="K12" s="143">
        <v>496</v>
      </c>
      <c r="L12" s="143">
        <v>89</v>
      </c>
      <c r="M12" s="16"/>
      <c r="N12" s="143">
        <v>4</v>
      </c>
      <c r="O12" s="143">
        <v>11</v>
      </c>
      <c r="P12" s="143">
        <v>45</v>
      </c>
      <c r="Q12" s="16"/>
      <c r="R12" s="16"/>
      <c r="S12" s="16">
        <v>320</v>
      </c>
      <c r="T12" s="146">
        <f t="shared" si="0"/>
        <v>2196</v>
      </c>
      <c r="U12" s="5"/>
    </row>
    <row r="13" spans="2:21" x14ac:dyDescent="0.25">
      <c r="B13" s="18">
        <v>2025</v>
      </c>
      <c r="C13" s="18">
        <v>4</v>
      </c>
      <c r="D13" s="143">
        <v>411</v>
      </c>
      <c r="E13" s="143">
        <v>207</v>
      </c>
      <c r="F13" s="16"/>
      <c r="G13" s="143">
        <v>8</v>
      </c>
      <c r="H13" s="16"/>
      <c r="I13" s="16"/>
      <c r="J13" s="143">
        <v>424</v>
      </c>
      <c r="K13" s="143">
        <v>511</v>
      </c>
      <c r="L13" s="143">
        <v>89</v>
      </c>
      <c r="M13" s="16"/>
      <c r="N13" s="143">
        <v>4</v>
      </c>
      <c r="O13" s="143">
        <v>9</v>
      </c>
      <c r="P13" s="143">
        <v>29</v>
      </c>
      <c r="Q13" s="16"/>
      <c r="R13" s="16"/>
      <c r="S13" s="16">
        <v>320</v>
      </c>
      <c r="T13" s="146">
        <f t="shared" si="0"/>
        <v>2012</v>
      </c>
      <c r="U13" s="5"/>
    </row>
    <row r="14" spans="2:21" x14ac:dyDescent="0.25">
      <c r="B14" s="18">
        <v>2025</v>
      </c>
      <c r="C14" s="18">
        <v>5</v>
      </c>
      <c r="D14" s="143">
        <v>272</v>
      </c>
      <c r="E14" s="143">
        <v>167</v>
      </c>
      <c r="F14" s="16"/>
      <c r="G14" s="143">
        <v>8</v>
      </c>
      <c r="H14" s="16"/>
      <c r="I14" s="16"/>
      <c r="J14" s="143">
        <v>424</v>
      </c>
      <c r="K14" s="143">
        <v>445</v>
      </c>
      <c r="L14" s="143">
        <v>89</v>
      </c>
      <c r="M14" s="16"/>
      <c r="N14" s="143">
        <v>4</v>
      </c>
      <c r="O14" s="143">
        <v>7</v>
      </c>
      <c r="P14" s="143">
        <v>23</v>
      </c>
      <c r="Q14" s="16"/>
      <c r="R14" s="16"/>
      <c r="S14" s="16">
        <v>320</v>
      </c>
      <c r="T14" s="146">
        <f t="shared" si="0"/>
        <v>1759</v>
      </c>
      <c r="U14" s="5"/>
    </row>
    <row r="15" spans="2:21" x14ac:dyDescent="0.25">
      <c r="B15" s="18">
        <v>2025</v>
      </c>
      <c r="C15" s="18">
        <v>6</v>
      </c>
      <c r="D15" s="143">
        <v>219</v>
      </c>
      <c r="E15" s="143">
        <v>152</v>
      </c>
      <c r="F15" s="16"/>
      <c r="G15" s="143">
        <v>8</v>
      </c>
      <c r="H15" s="16"/>
      <c r="I15" s="16"/>
      <c r="J15" s="143">
        <v>423</v>
      </c>
      <c r="K15" s="143">
        <v>542</v>
      </c>
      <c r="L15" s="143">
        <v>89</v>
      </c>
      <c r="M15" s="16"/>
      <c r="N15" s="143">
        <v>4</v>
      </c>
      <c r="O15" s="143">
        <v>5</v>
      </c>
      <c r="P15" s="143">
        <v>15</v>
      </c>
      <c r="Q15" s="16"/>
      <c r="R15" s="16"/>
      <c r="S15" s="16">
        <v>320</v>
      </c>
      <c r="T15" s="146">
        <f t="shared" si="0"/>
        <v>1777</v>
      </c>
      <c r="U15" s="5"/>
    </row>
    <row r="16" spans="2:21" x14ac:dyDescent="0.25">
      <c r="B16" s="18">
        <v>2025</v>
      </c>
      <c r="C16" s="18">
        <v>7</v>
      </c>
      <c r="D16" s="143">
        <v>181</v>
      </c>
      <c r="E16" s="143">
        <v>139</v>
      </c>
      <c r="F16" s="16"/>
      <c r="G16" s="143">
        <v>8</v>
      </c>
      <c r="H16" s="16"/>
      <c r="I16" s="16"/>
      <c r="J16" s="143">
        <v>488</v>
      </c>
      <c r="K16" s="143">
        <v>881</v>
      </c>
      <c r="L16" s="143">
        <v>89</v>
      </c>
      <c r="M16" s="16"/>
      <c r="N16" s="143">
        <v>4</v>
      </c>
      <c r="O16" s="143">
        <v>5</v>
      </c>
      <c r="P16" s="143">
        <v>24</v>
      </c>
      <c r="Q16" s="16"/>
      <c r="R16" s="16"/>
      <c r="S16" s="16">
        <v>320</v>
      </c>
      <c r="T16" s="146">
        <f t="shared" si="0"/>
        <v>2139</v>
      </c>
      <c r="U16" s="5"/>
    </row>
    <row r="17" spans="2:214" x14ac:dyDescent="0.25">
      <c r="B17" s="18">
        <v>2025</v>
      </c>
      <c r="C17" s="18">
        <v>8</v>
      </c>
      <c r="D17" s="143">
        <v>177</v>
      </c>
      <c r="E17" s="143">
        <v>141</v>
      </c>
      <c r="F17" s="16"/>
      <c r="G17" s="143">
        <v>8</v>
      </c>
      <c r="H17" s="16"/>
      <c r="I17" s="16"/>
      <c r="J17" s="143">
        <v>580</v>
      </c>
      <c r="K17" s="143">
        <v>886</v>
      </c>
      <c r="L17" s="143">
        <v>89</v>
      </c>
      <c r="M17" s="16"/>
      <c r="N17" s="143">
        <v>4</v>
      </c>
      <c r="O17" s="143">
        <v>5</v>
      </c>
      <c r="P17" s="143">
        <v>27</v>
      </c>
      <c r="Q17" s="16"/>
      <c r="R17" s="16"/>
      <c r="S17" s="16">
        <v>320</v>
      </c>
      <c r="T17" s="146">
        <f t="shared" si="0"/>
        <v>2237</v>
      </c>
      <c r="U17" s="5"/>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c r="HC17" s="147"/>
      <c r="HD17" s="147"/>
      <c r="HE17" s="147"/>
      <c r="HF17" s="145"/>
    </row>
    <row r="18" spans="2:214" x14ac:dyDescent="0.25">
      <c r="B18" s="18">
        <v>2025</v>
      </c>
      <c r="C18" s="18">
        <v>9</v>
      </c>
      <c r="D18" s="143">
        <v>199</v>
      </c>
      <c r="E18" s="143">
        <v>157</v>
      </c>
      <c r="F18" s="16"/>
      <c r="G18" s="143">
        <v>8</v>
      </c>
      <c r="H18" s="16"/>
      <c r="I18" s="16"/>
      <c r="J18" s="143">
        <v>582</v>
      </c>
      <c r="K18" s="143">
        <v>845</v>
      </c>
      <c r="L18" s="143">
        <v>89</v>
      </c>
      <c r="M18" s="16"/>
      <c r="N18" s="143">
        <v>4</v>
      </c>
      <c r="O18" s="143">
        <v>5</v>
      </c>
      <c r="P18" s="143">
        <v>19</v>
      </c>
      <c r="Q18" s="16"/>
      <c r="R18" s="16"/>
      <c r="S18" s="16">
        <v>320</v>
      </c>
      <c r="T18" s="146">
        <f t="shared" si="0"/>
        <v>2228</v>
      </c>
      <c r="U18" s="5"/>
    </row>
    <row r="19" spans="2:214" x14ac:dyDescent="0.25">
      <c r="B19" s="18">
        <v>2025</v>
      </c>
      <c r="C19" s="18">
        <v>10</v>
      </c>
      <c r="D19" s="143">
        <v>255</v>
      </c>
      <c r="E19" s="143">
        <v>173</v>
      </c>
      <c r="F19" s="16"/>
      <c r="G19" s="143">
        <v>8</v>
      </c>
      <c r="H19" s="16"/>
      <c r="I19" s="16"/>
      <c r="J19" s="143">
        <v>481</v>
      </c>
      <c r="K19" s="143">
        <v>773</v>
      </c>
      <c r="L19" s="143">
        <v>89</v>
      </c>
      <c r="M19" s="16"/>
      <c r="N19" s="143">
        <v>4</v>
      </c>
      <c r="O19" s="143">
        <v>7</v>
      </c>
      <c r="P19" s="143">
        <v>24</v>
      </c>
      <c r="Q19" s="16"/>
      <c r="R19" s="16"/>
      <c r="S19" s="16">
        <v>320</v>
      </c>
      <c r="T19" s="146">
        <f t="shared" si="0"/>
        <v>2134</v>
      </c>
      <c r="U19" s="5"/>
    </row>
    <row r="20" spans="2:214" x14ac:dyDescent="0.25">
      <c r="B20" s="18">
        <v>2025</v>
      </c>
      <c r="C20" s="18">
        <v>11</v>
      </c>
      <c r="D20" s="143">
        <v>552</v>
      </c>
      <c r="E20" s="143">
        <v>243</v>
      </c>
      <c r="F20" s="16"/>
      <c r="G20" s="143">
        <v>8</v>
      </c>
      <c r="H20" s="16"/>
      <c r="I20" s="16"/>
      <c r="J20" s="143">
        <v>448</v>
      </c>
      <c r="K20" s="143">
        <v>755</v>
      </c>
      <c r="L20" s="143">
        <v>89</v>
      </c>
      <c r="M20" s="16"/>
      <c r="N20" s="143">
        <v>4</v>
      </c>
      <c r="O20" s="143">
        <v>11</v>
      </c>
      <c r="P20" s="143">
        <v>65</v>
      </c>
      <c r="Q20" s="16"/>
      <c r="R20" s="16"/>
      <c r="S20" s="16">
        <v>320</v>
      </c>
      <c r="T20" s="146">
        <f t="shared" si="0"/>
        <v>2495</v>
      </c>
      <c r="U20" s="5"/>
    </row>
    <row r="21" spans="2:214" x14ac:dyDescent="0.25">
      <c r="B21" s="18">
        <v>2025</v>
      </c>
      <c r="C21" s="18">
        <v>12</v>
      </c>
      <c r="D21" s="143">
        <v>863</v>
      </c>
      <c r="E21" s="143">
        <v>304</v>
      </c>
      <c r="F21" s="16"/>
      <c r="G21" s="143">
        <v>8</v>
      </c>
      <c r="H21" s="16"/>
      <c r="I21" s="16"/>
      <c r="J21" s="143">
        <v>465</v>
      </c>
      <c r="K21" s="143">
        <v>843</v>
      </c>
      <c r="L21" s="143">
        <v>89</v>
      </c>
      <c r="M21" s="16"/>
      <c r="N21" s="143">
        <v>4</v>
      </c>
      <c r="O21" s="143">
        <v>15</v>
      </c>
      <c r="P21" s="143">
        <v>77</v>
      </c>
      <c r="Q21" s="16"/>
      <c r="R21" s="16"/>
      <c r="S21" s="16">
        <v>320</v>
      </c>
      <c r="T21" s="146">
        <f t="shared" si="0"/>
        <v>2988</v>
      </c>
      <c r="U21" s="5"/>
    </row>
    <row r="22" spans="2:214" x14ac:dyDescent="0.25">
      <c r="B22" s="18">
        <v>2026</v>
      </c>
      <c r="C22" s="18">
        <v>1</v>
      </c>
      <c r="D22" s="143">
        <v>923</v>
      </c>
      <c r="E22" s="143">
        <v>319</v>
      </c>
      <c r="F22" s="16"/>
      <c r="G22" s="143">
        <v>8</v>
      </c>
      <c r="H22" s="16"/>
      <c r="I22" s="16"/>
      <c r="J22" s="143">
        <v>461</v>
      </c>
      <c r="K22" s="143">
        <v>668</v>
      </c>
      <c r="L22" s="143">
        <v>88</v>
      </c>
      <c r="M22" s="16"/>
      <c r="N22" s="143">
        <v>4</v>
      </c>
      <c r="O22" s="143">
        <v>15</v>
      </c>
      <c r="P22" s="143">
        <v>80</v>
      </c>
      <c r="Q22" s="16"/>
      <c r="R22" s="16"/>
      <c r="S22" s="16">
        <v>320</v>
      </c>
      <c r="T22" s="146">
        <f t="shared" si="0"/>
        <v>2886</v>
      </c>
      <c r="U22" s="5"/>
    </row>
    <row r="23" spans="2:214" x14ac:dyDescent="0.25">
      <c r="B23" s="18">
        <v>2026</v>
      </c>
      <c r="C23" s="18">
        <v>2</v>
      </c>
      <c r="D23" s="143">
        <v>831</v>
      </c>
      <c r="E23" s="143">
        <v>319</v>
      </c>
      <c r="F23" s="16"/>
      <c r="G23" s="143">
        <v>9</v>
      </c>
      <c r="H23" s="16"/>
      <c r="I23" s="16"/>
      <c r="J23" s="143">
        <v>445</v>
      </c>
      <c r="K23" s="143">
        <v>575</v>
      </c>
      <c r="L23" s="143">
        <v>88</v>
      </c>
      <c r="M23" s="16"/>
      <c r="N23" s="143">
        <v>4</v>
      </c>
      <c r="O23" s="143">
        <v>14</v>
      </c>
      <c r="P23" s="143">
        <v>56</v>
      </c>
      <c r="Q23" s="16"/>
      <c r="R23" s="16"/>
      <c r="S23" s="16">
        <v>320</v>
      </c>
      <c r="T23" s="146">
        <f t="shared" si="0"/>
        <v>2661</v>
      </c>
      <c r="U23" s="5"/>
    </row>
    <row r="24" spans="2:214" x14ac:dyDescent="0.25">
      <c r="B24" s="18">
        <v>2026</v>
      </c>
      <c r="C24" s="18">
        <v>3</v>
      </c>
      <c r="D24" s="143">
        <v>549</v>
      </c>
      <c r="E24" s="143">
        <v>236</v>
      </c>
      <c r="F24" s="16"/>
      <c r="G24" s="143">
        <v>8</v>
      </c>
      <c r="H24" s="16"/>
      <c r="I24" s="16"/>
      <c r="J24" s="143">
        <v>435</v>
      </c>
      <c r="K24" s="143">
        <v>469</v>
      </c>
      <c r="L24" s="143">
        <v>88</v>
      </c>
      <c r="M24" s="16"/>
      <c r="N24" s="143">
        <v>4</v>
      </c>
      <c r="O24" s="143">
        <v>11</v>
      </c>
      <c r="P24" s="143">
        <v>45</v>
      </c>
      <c r="Q24" s="16"/>
      <c r="R24" s="16"/>
      <c r="S24" s="16">
        <v>320</v>
      </c>
      <c r="T24" s="146">
        <f t="shared" si="0"/>
        <v>2165</v>
      </c>
      <c r="U24" s="5"/>
    </row>
    <row r="25" spans="2:214" x14ac:dyDescent="0.25">
      <c r="B25" s="18">
        <v>2026</v>
      </c>
      <c r="C25" s="18">
        <v>4</v>
      </c>
      <c r="D25" s="143">
        <v>407</v>
      </c>
      <c r="E25" s="143">
        <v>205</v>
      </c>
      <c r="F25" s="16"/>
      <c r="G25" s="143">
        <v>9</v>
      </c>
      <c r="H25" s="16"/>
      <c r="I25" s="16"/>
      <c r="J25" s="143">
        <v>427</v>
      </c>
      <c r="K25" s="143">
        <v>482</v>
      </c>
      <c r="L25" s="143">
        <v>88</v>
      </c>
      <c r="M25" s="16"/>
      <c r="N25" s="143">
        <v>4</v>
      </c>
      <c r="O25" s="143">
        <v>9</v>
      </c>
      <c r="P25" s="143">
        <v>29</v>
      </c>
      <c r="Q25" s="16"/>
      <c r="R25" s="16"/>
      <c r="S25" s="16">
        <v>320</v>
      </c>
      <c r="T25" s="146">
        <f t="shared" si="0"/>
        <v>1980</v>
      </c>
      <c r="U25" s="5"/>
    </row>
    <row r="26" spans="2:214" x14ac:dyDescent="0.25">
      <c r="B26" s="18">
        <v>2026</v>
      </c>
      <c r="C26" s="18">
        <v>5</v>
      </c>
      <c r="D26" s="143">
        <v>269</v>
      </c>
      <c r="E26" s="143">
        <v>166</v>
      </c>
      <c r="F26" s="16"/>
      <c r="G26" s="143">
        <v>8</v>
      </c>
      <c r="H26" s="16"/>
      <c r="I26" s="16"/>
      <c r="J26" s="143">
        <v>428</v>
      </c>
      <c r="K26" s="143">
        <v>422</v>
      </c>
      <c r="L26" s="143">
        <v>88</v>
      </c>
      <c r="M26" s="16"/>
      <c r="N26" s="143">
        <v>4</v>
      </c>
      <c r="O26" s="143">
        <v>7</v>
      </c>
      <c r="P26" s="143">
        <v>23</v>
      </c>
      <c r="Q26" s="16"/>
      <c r="R26" s="16"/>
      <c r="S26" s="16">
        <v>320</v>
      </c>
      <c r="T26" s="146">
        <f t="shared" si="0"/>
        <v>1735</v>
      </c>
      <c r="U26" s="5"/>
    </row>
    <row r="27" spans="2:214" x14ac:dyDescent="0.25">
      <c r="B27" s="18">
        <v>2026</v>
      </c>
      <c r="C27" s="18">
        <v>6</v>
      </c>
      <c r="D27" s="143">
        <v>217</v>
      </c>
      <c r="E27" s="143">
        <v>151</v>
      </c>
      <c r="F27" s="16"/>
      <c r="G27" s="143">
        <v>9</v>
      </c>
      <c r="H27" s="16"/>
      <c r="I27" s="16"/>
      <c r="J27" s="143">
        <v>428</v>
      </c>
      <c r="K27" s="143">
        <v>498</v>
      </c>
      <c r="L27" s="143">
        <v>88</v>
      </c>
      <c r="M27" s="16"/>
      <c r="N27" s="143">
        <v>4</v>
      </c>
      <c r="O27" s="143">
        <v>5</v>
      </c>
      <c r="P27" s="143">
        <v>15</v>
      </c>
      <c r="Q27" s="16"/>
      <c r="R27" s="16"/>
      <c r="S27" s="16">
        <v>320</v>
      </c>
      <c r="T27" s="146">
        <f t="shared" si="0"/>
        <v>1735</v>
      </c>
      <c r="U27" s="5"/>
    </row>
    <row r="28" spans="2:214" x14ac:dyDescent="0.25">
      <c r="B28" s="18">
        <v>2026</v>
      </c>
      <c r="C28" s="18">
        <v>7</v>
      </c>
      <c r="D28" s="143">
        <v>180</v>
      </c>
      <c r="E28" s="143">
        <v>137</v>
      </c>
      <c r="F28" s="16"/>
      <c r="G28" s="143">
        <v>8</v>
      </c>
      <c r="H28" s="16"/>
      <c r="I28" s="16"/>
      <c r="J28" s="143">
        <v>493</v>
      </c>
      <c r="K28" s="143">
        <v>818</v>
      </c>
      <c r="L28" s="143">
        <v>88</v>
      </c>
      <c r="M28" s="16"/>
      <c r="N28" s="143">
        <v>4</v>
      </c>
      <c r="O28" s="143">
        <v>5</v>
      </c>
      <c r="P28" s="143">
        <v>24</v>
      </c>
      <c r="Q28" s="16"/>
      <c r="R28" s="16"/>
      <c r="S28" s="16">
        <v>320</v>
      </c>
      <c r="T28" s="146">
        <f t="shared" si="0"/>
        <v>2077</v>
      </c>
      <c r="U28" s="5"/>
    </row>
    <row r="29" spans="2:214" x14ac:dyDescent="0.25">
      <c r="B29" s="18">
        <v>2026</v>
      </c>
      <c r="C29" s="18">
        <v>8</v>
      </c>
      <c r="D29" s="143">
        <v>176</v>
      </c>
      <c r="E29" s="143">
        <v>140</v>
      </c>
      <c r="F29" s="16"/>
      <c r="G29" s="143">
        <v>8</v>
      </c>
      <c r="H29" s="16"/>
      <c r="I29" s="16"/>
      <c r="J29" s="143">
        <v>586</v>
      </c>
      <c r="K29" s="143">
        <v>840</v>
      </c>
      <c r="L29" s="143">
        <v>88</v>
      </c>
      <c r="M29" s="16"/>
      <c r="N29" s="143">
        <v>4</v>
      </c>
      <c r="O29" s="143">
        <v>5</v>
      </c>
      <c r="P29" s="143">
        <v>26</v>
      </c>
      <c r="Q29" s="16"/>
      <c r="R29" s="16"/>
      <c r="S29" s="16">
        <v>320</v>
      </c>
      <c r="T29" s="146">
        <f t="shared" si="0"/>
        <v>2193</v>
      </c>
      <c r="U29" s="5"/>
    </row>
    <row r="30" spans="2:214" x14ac:dyDescent="0.25">
      <c r="B30" s="18">
        <v>2026</v>
      </c>
      <c r="C30" s="18">
        <v>9</v>
      </c>
      <c r="D30" s="143">
        <v>197</v>
      </c>
      <c r="E30" s="143">
        <v>155</v>
      </c>
      <c r="F30" s="16"/>
      <c r="G30" s="143">
        <v>9</v>
      </c>
      <c r="H30" s="16"/>
      <c r="I30" s="16"/>
      <c r="J30" s="143">
        <v>588</v>
      </c>
      <c r="K30" s="143">
        <v>799</v>
      </c>
      <c r="L30" s="143">
        <v>88</v>
      </c>
      <c r="M30" s="16"/>
      <c r="N30" s="143">
        <v>4</v>
      </c>
      <c r="O30" s="143">
        <v>5</v>
      </c>
      <c r="P30" s="143">
        <v>18</v>
      </c>
      <c r="Q30" s="16"/>
      <c r="R30" s="16"/>
      <c r="S30" s="16">
        <v>320</v>
      </c>
      <c r="T30" s="146">
        <f t="shared" si="0"/>
        <v>2183</v>
      </c>
      <c r="U30" s="5"/>
    </row>
    <row r="31" spans="2:214" x14ac:dyDescent="0.25">
      <c r="B31" s="18">
        <v>2026</v>
      </c>
      <c r="C31" s="18">
        <v>10</v>
      </c>
      <c r="D31" s="143">
        <v>253</v>
      </c>
      <c r="E31" s="143">
        <v>171</v>
      </c>
      <c r="F31" s="16"/>
      <c r="G31" s="143">
        <v>8</v>
      </c>
      <c r="H31" s="16"/>
      <c r="I31" s="16"/>
      <c r="J31" s="143">
        <v>487</v>
      </c>
      <c r="K31" s="143">
        <v>730</v>
      </c>
      <c r="L31" s="143">
        <v>88</v>
      </c>
      <c r="M31" s="16"/>
      <c r="N31" s="143">
        <v>4</v>
      </c>
      <c r="O31" s="143">
        <v>7</v>
      </c>
      <c r="P31" s="143">
        <v>23</v>
      </c>
      <c r="Q31" s="16"/>
      <c r="R31" s="16"/>
      <c r="S31" s="16">
        <v>320</v>
      </c>
      <c r="T31" s="146">
        <f t="shared" si="0"/>
        <v>2091</v>
      </c>
      <c r="U31" s="5"/>
    </row>
    <row r="32" spans="2:214" x14ac:dyDescent="0.25">
      <c r="B32" s="18">
        <v>2026</v>
      </c>
      <c r="C32" s="18">
        <v>11</v>
      </c>
      <c r="D32" s="143">
        <v>550</v>
      </c>
      <c r="E32" s="143">
        <v>241</v>
      </c>
      <c r="F32" s="16"/>
      <c r="G32" s="143">
        <v>9</v>
      </c>
      <c r="H32" s="16"/>
      <c r="I32" s="16"/>
      <c r="J32" s="143">
        <v>454</v>
      </c>
      <c r="K32" s="143">
        <v>711</v>
      </c>
      <c r="L32" s="143">
        <v>88</v>
      </c>
      <c r="M32" s="16"/>
      <c r="N32" s="143">
        <v>4</v>
      </c>
      <c r="O32" s="143">
        <v>11</v>
      </c>
      <c r="P32" s="143">
        <v>63</v>
      </c>
      <c r="Q32" s="16"/>
      <c r="R32" s="16"/>
      <c r="S32" s="16">
        <v>320</v>
      </c>
      <c r="T32" s="146">
        <f t="shared" si="0"/>
        <v>2451</v>
      </c>
      <c r="U32" s="5"/>
    </row>
    <row r="33" spans="2:21" x14ac:dyDescent="0.25">
      <c r="B33" s="18">
        <v>2026</v>
      </c>
      <c r="C33" s="18">
        <v>12</v>
      </c>
      <c r="D33" s="143">
        <v>858</v>
      </c>
      <c r="E33" s="143">
        <v>301</v>
      </c>
      <c r="F33" s="16"/>
      <c r="G33" s="143">
        <v>9</v>
      </c>
      <c r="H33" s="16"/>
      <c r="I33" s="16"/>
      <c r="J33" s="143">
        <v>469</v>
      </c>
      <c r="K33" s="143">
        <v>819</v>
      </c>
      <c r="L33" s="143">
        <v>88</v>
      </c>
      <c r="M33" s="16"/>
      <c r="N33" s="143">
        <v>4</v>
      </c>
      <c r="O33" s="143">
        <v>15</v>
      </c>
      <c r="P33" s="143">
        <v>76</v>
      </c>
      <c r="Q33" s="16"/>
      <c r="R33" s="16"/>
      <c r="S33" s="16">
        <v>320</v>
      </c>
      <c r="T33" s="146">
        <f t="shared" si="0"/>
        <v>2959</v>
      </c>
      <c r="U33" s="5"/>
    </row>
    <row r="34" spans="2:21" x14ac:dyDescent="0.25">
      <c r="B34" s="18">
        <v>2027</v>
      </c>
      <c r="C34" s="18">
        <v>1</v>
      </c>
      <c r="D34" s="143">
        <v>905</v>
      </c>
      <c r="E34" s="143">
        <v>317</v>
      </c>
      <c r="F34" s="16"/>
      <c r="G34" s="143">
        <v>9</v>
      </c>
      <c r="H34" s="16"/>
      <c r="I34" s="16"/>
      <c r="J34" s="143">
        <v>463</v>
      </c>
      <c r="K34" s="143">
        <v>610</v>
      </c>
      <c r="L34" s="143">
        <v>74</v>
      </c>
      <c r="M34" s="16"/>
      <c r="N34" s="143">
        <v>4</v>
      </c>
      <c r="O34" s="143">
        <v>15</v>
      </c>
      <c r="P34" s="143">
        <v>79</v>
      </c>
      <c r="Q34" s="16"/>
      <c r="R34" s="16"/>
      <c r="S34" s="16">
        <v>320</v>
      </c>
      <c r="T34" s="146">
        <f t="shared" si="0"/>
        <v>2796</v>
      </c>
      <c r="U34" s="5"/>
    </row>
    <row r="35" spans="2:21" x14ac:dyDescent="0.25">
      <c r="B35" s="18">
        <v>2027</v>
      </c>
      <c r="C35" s="18">
        <v>2</v>
      </c>
      <c r="D35" s="143">
        <v>815</v>
      </c>
      <c r="E35" s="143">
        <v>317</v>
      </c>
      <c r="F35" s="16"/>
      <c r="G35" s="143">
        <v>10</v>
      </c>
      <c r="H35" s="16"/>
      <c r="I35" s="16"/>
      <c r="J35" s="143">
        <v>447</v>
      </c>
      <c r="K35" s="143">
        <v>516</v>
      </c>
      <c r="L35" s="143">
        <v>74</v>
      </c>
      <c r="M35" s="16"/>
      <c r="N35" s="143">
        <v>5</v>
      </c>
      <c r="O35" s="143">
        <v>13</v>
      </c>
      <c r="P35" s="143">
        <v>56</v>
      </c>
      <c r="Q35" s="16"/>
      <c r="R35" s="16"/>
      <c r="S35" s="16">
        <v>320</v>
      </c>
      <c r="T35" s="146">
        <f t="shared" si="0"/>
        <v>2573</v>
      </c>
      <c r="U35" s="5"/>
    </row>
    <row r="36" spans="2:21" x14ac:dyDescent="0.25">
      <c r="B36" s="18">
        <v>2027</v>
      </c>
      <c r="C36" s="18">
        <v>3</v>
      </c>
      <c r="D36" s="143">
        <v>536</v>
      </c>
      <c r="E36" s="143">
        <v>234</v>
      </c>
      <c r="F36" s="16"/>
      <c r="G36" s="143">
        <v>9</v>
      </c>
      <c r="H36" s="16"/>
      <c r="I36" s="16"/>
      <c r="J36" s="143">
        <v>441</v>
      </c>
      <c r="K36" s="143">
        <v>443</v>
      </c>
      <c r="L36" s="143">
        <v>74</v>
      </c>
      <c r="M36" s="16"/>
      <c r="N36" s="143">
        <v>4</v>
      </c>
      <c r="O36" s="143">
        <v>11</v>
      </c>
      <c r="P36" s="143">
        <v>45</v>
      </c>
      <c r="Q36" s="16"/>
      <c r="R36" s="16"/>
      <c r="S36" s="16">
        <v>320</v>
      </c>
      <c r="T36" s="146">
        <f t="shared" si="0"/>
        <v>2117</v>
      </c>
      <c r="U36" s="5"/>
    </row>
    <row r="37" spans="2:21" x14ac:dyDescent="0.25">
      <c r="B37" s="18">
        <v>2027</v>
      </c>
      <c r="C37" s="18">
        <v>4</v>
      </c>
      <c r="D37" s="143">
        <v>397</v>
      </c>
      <c r="E37" s="143">
        <v>203</v>
      </c>
      <c r="F37" s="16"/>
      <c r="G37" s="143">
        <v>9</v>
      </c>
      <c r="H37" s="16"/>
      <c r="I37" s="16"/>
      <c r="J37" s="143">
        <v>433</v>
      </c>
      <c r="K37" s="143">
        <v>452</v>
      </c>
      <c r="L37" s="143">
        <v>74</v>
      </c>
      <c r="M37" s="16"/>
      <c r="N37" s="143">
        <v>4</v>
      </c>
      <c r="O37" s="143">
        <v>9</v>
      </c>
      <c r="P37" s="143">
        <v>28</v>
      </c>
      <c r="Q37" s="16"/>
      <c r="R37" s="16"/>
      <c r="S37" s="16">
        <v>320</v>
      </c>
      <c r="T37" s="146">
        <f t="shared" si="0"/>
        <v>1929</v>
      </c>
      <c r="U37" s="5"/>
    </row>
    <row r="38" spans="2:21" x14ac:dyDescent="0.25">
      <c r="B38" s="18">
        <v>2027</v>
      </c>
      <c r="C38" s="18">
        <v>5</v>
      </c>
      <c r="D38" s="143">
        <v>260</v>
      </c>
      <c r="E38" s="143">
        <v>164</v>
      </c>
      <c r="F38" s="16"/>
      <c r="G38" s="143">
        <v>9</v>
      </c>
      <c r="H38" s="16"/>
      <c r="I38" s="16"/>
      <c r="J38" s="143">
        <v>434</v>
      </c>
      <c r="K38" s="143">
        <v>399</v>
      </c>
      <c r="L38" s="143">
        <v>74</v>
      </c>
      <c r="M38" s="16"/>
      <c r="N38" s="143">
        <v>4</v>
      </c>
      <c r="O38" s="143">
        <v>7</v>
      </c>
      <c r="P38" s="143">
        <v>22</v>
      </c>
      <c r="Q38" s="16"/>
      <c r="R38" s="16"/>
      <c r="S38" s="16">
        <v>320</v>
      </c>
      <c r="T38" s="146">
        <f t="shared" si="0"/>
        <v>1693</v>
      </c>
      <c r="U38" s="5"/>
    </row>
    <row r="39" spans="2:21" x14ac:dyDescent="0.25">
      <c r="B39" s="18">
        <v>2027</v>
      </c>
      <c r="C39" s="18">
        <v>6</v>
      </c>
      <c r="D39" s="143">
        <v>209</v>
      </c>
      <c r="E39" s="143">
        <v>149</v>
      </c>
      <c r="F39" s="16"/>
      <c r="G39" s="143">
        <v>9</v>
      </c>
      <c r="H39" s="16"/>
      <c r="I39" s="16"/>
      <c r="J39" s="143">
        <v>434</v>
      </c>
      <c r="K39" s="143">
        <v>453</v>
      </c>
      <c r="L39" s="143">
        <v>74</v>
      </c>
      <c r="M39" s="16"/>
      <c r="N39" s="143">
        <v>4</v>
      </c>
      <c r="O39" s="143">
        <v>5</v>
      </c>
      <c r="P39" s="143">
        <v>15</v>
      </c>
      <c r="Q39" s="16"/>
      <c r="R39" s="16"/>
      <c r="S39" s="16">
        <v>320</v>
      </c>
      <c r="T39" s="146">
        <f t="shared" si="0"/>
        <v>1672</v>
      </c>
      <c r="U39" s="5"/>
    </row>
    <row r="40" spans="2:21" x14ac:dyDescent="0.25">
      <c r="B40" s="18">
        <v>2027</v>
      </c>
      <c r="C40" s="18">
        <v>7</v>
      </c>
      <c r="D40" s="143">
        <v>172</v>
      </c>
      <c r="E40" s="143">
        <v>135</v>
      </c>
      <c r="F40" s="16"/>
      <c r="G40" s="143">
        <v>9</v>
      </c>
      <c r="H40" s="16"/>
      <c r="I40" s="16"/>
      <c r="J40" s="143">
        <v>500</v>
      </c>
      <c r="K40" s="143">
        <v>755</v>
      </c>
      <c r="L40" s="143">
        <v>74</v>
      </c>
      <c r="M40" s="16"/>
      <c r="N40" s="143">
        <v>4</v>
      </c>
      <c r="O40" s="143">
        <v>5</v>
      </c>
      <c r="P40" s="143">
        <v>23</v>
      </c>
      <c r="Q40" s="16"/>
      <c r="R40" s="16"/>
      <c r="S40" s="16">
        <v>320</v>
      </c>
      <c r="T40" s="146">
        <f t="shared" si="0"/>
        <v>1997</v>
      </c>
      <c r="U40" s="5"/>
    </row>
    <row r="41" spans="2:21" x14ac:dyDescent="0.25">
      <c r="B41" s="18">
        <v>2027</v>
      </c>
      <c r="C41" s="18">
        <v>8</v>
      </c>
      <c r="D41" s="143">
        <v>169</v>
      </c>
      <c r="E41" s="143">
        <v>138</v>
      </c>
      <c r="F41" s="16"/>
      <c r="G41" s="143">
        <v>9</v>
      </c>
      <c r="H41" s="16"/>
      <c r="I41" s="16"/>
      <c r="J41" s="143">
        <v>592</v>
      </c>
      <c r="K41" s="143">
        <v>795</v>
      </c>
      <c r="L41" s="143">
        <v>74</v>
      </c>
      <c r="M41" s="16"/>
      <c r="N41" s="143">
        <v>4</v>
      </c>
      <c r="O41" s="143">
        <v>5</v>
      </c>
      <c r="P41" s="143">
        <v>26</v>
      </c>
      <c r="Q41" s="16"/>
      <c r="R41" s="16"/>
      <c r="S41" s="16">
        <v>320</v>
      </c>
      <c r="T41" s="146">
        <f t="shared" si="0"/>
        <v>2132</v>
      </c>
      <c r="U41" s="5"/>
    </row>
    <row r="42" spans="2:21" x14ac:dyDescent="0.25">
      <c r="B42" s="18">
        <v>2027</v>
      </c>
      <c r="C42" s="18">
        <v>9</v>
      </c>
      <c r="D42" s="143">
        <v>190</v>
      </c>
      <c r="E42" s="143">
        <v>153</v>
      </c>
      <c r="F42" s="16"/>
      <c r="G42" s="143">
        <v>9</v>
      </c>
      <c r="H42" s="16"/>
      <c r="I42" s="16"/>
      <c r="J42" s="143">
        <v>594</v>
      </c>
      <c r="K42" s="143">
        <v>752</v>
      </c>
      <c r="L42" s="143">
        <v>74</v>
      </c>
      <c r="M42" s="16"/>
      <c r="N42" s="143">
        <v>4</v>
      </c>
      <c r="O42" s="143">
        <v>5</v>
      </c>
      <c r="P42" s="143">
        <v>18</v>
      </c>
      <c r="Q42" s="16"/>
      <c r="R42" s="16"/>
      <c r="S42" s="16">
        <v>320</v>
      </c>
      <c r="T42" s="146">
        <f t="shared" ref="T42:T73" si="1">SUM(D42:S42)</f>
        <v>2119</v>
      </c>
      <c r="U42" s="5"/>
    </row>
    <row r="43" spans="2:21" x14ac:dyDescent="0.25">
      <c r="B43" s="18">
        <v>2027</v>
      </c>
      <c r="C43" s="18">
        <v>10</v>
      </c>
      <c r="D43" s="143">
        <v>244</v>
      </c>
      <c r="E43" s="143">
        <v>169</v>
      </c>
      <c r="F43" s="16"/>
      <c r="G43" s="143">
        <v>9</v>
      </c>
      <c r="H43" s="16"/>
      <c r="I43" s="16"/>
      <c r="J43" s="143">
        <v>493</v>
      </c>
      <c r="K43" s="143">
        <v>687</v>
      </c>
      <c r="L43" s="143">
        <v>74</v>
      </c>
      <c r="M43" s="16"/>
      <c r="N43" s="143">
        <v>4</v>
      </c>
      <c r="O43" s="143">
        <v>7</v>
      </c>
      <c r="P43" s="143">
        <v>23</v>
      </c>
      <c r="Q43" s="16"/>
      <c r="R43" s="16"/>
      <c r="S43" s="16">
        <v>320</v>
      </c>
      <c r="T43" s="146">
        <f t="shared" si="1"/>
        <v>2030</v>
      </c>
      <c r="U43" s="5"/>
    </row>
    <row r="44" spans="2:21" x14ac:dyDescent="0.25">
      <c r="B44" s="18">
        <v>2027</v>
      </c>
      <c r="C44" s="18">
        <v>11</v>
      </c>
      <c r="D44" s="143">
        <v>537</v>
      </c>
      <c r="E44" s="143">
        <v>239</v>
      </c>
      <c r="F44" s="16"/>
      <c r="G44" s="143">
        <v>9</v>
      </c>
      <c r="H44" s="16"/>
      <c r="I44" s="16"/>
      <c r="J44" s="143">
        <v>460</v>
      </c>
      <c r="K44" s="143">
        <v>666</v>
      </c>
      <c r="L44" s="143">
        <v>74</v>
      </c>
      <c r="M44" s="16"/>
      <c r="N44" s="143">
        <v>4</v>
      </c>
      <c r="O44" s="143">
        <v>11</v>
      </c>
      <c r="P44" s="143">
        <v>62</v>
      </c>
      <c r="Q44" s="16"/>
      <c r="R44" s="16"/>
      <c r="S44" s="16">
        <v>320</v>
      </c>
      <c r="T44" s="146">
        <f t="shared" si="1"/>
        <v>2382</v>
      </c>
      <c r="U44" s="5"/>
    </row>
    <row r="45" spans="2:21" x14ac:dyDescent="0.25">
      <c r="B45" s="18">
        <v>2027</v>
      </c>
      <c r="C45" s="18">
        <v>12</v>
      </c>
      <c r="D45" s="143">
        <v>841</v>
      </c>
      <c r="E45" s="143">
        <v>299</v>
      </c>
      <c r="F45" s="16"/>
      <c r="G45" s="143">
        <v>9</v>
      </c>
      <c r="H45" s="16"/>
      <c r="I45" s="16"/>
      <c r="J45" s="143">
        <v>470</v>
      </c>
      <c r="K45" s="143">
        <v>795</v>
      </c>
      <c r="L45" s="143">
        <v>74</v>
      </c>
      <c r="M45" s="16"/>
      <c r="N45" s="143">
        <v>4</v>
      </c>
      <c r="O45" s="143">
        <v>15</v>
      </c>
      <c r="P45" s="143">
        <v>74</v>
      </c>
      <c r="Q45" s="16"/>
      <c r="R45" s="16"/>
      <c r="S45" s="16">
        <v>320</v>
      </c>
      <c r="T45" s="146">
        <f t="shared" si="1"/>
        <v>2901</v>
      </c>
      <c r="U45" s="5"/>
    </row>
    <row r="46" spans="2:21" x14ac:dyDescent="0.25">
      <c r="B46" s="18">
        <v>2028</v>
      </c>
      <c r="C46" s="18">
        <v>1</v>
      </c>
      <c r="D46" s="143">
        <v>891</v>
      </c>
      <c r="E46" s="143">
        <v>313</v>
      </c>
      <c r="F46" s="16"/>
      <c r="G46" s="143">
        <v>9</v>
      </c>
      <c r="H46" s="16"/>
      <c r="I46" s="16"/>
      <c r="J46" s="143">
        <v>465</v>
      </c>
      <c r="K46" s="143">
        <v>552</v>
      </c>
      <c r="L46" s="143">
        <v>74</v>
      </c>
      <c r="M46" s="16"/>
      <c r="N46" s="143">
        <v>4</v>
      </c>
      <c r="O46" s="143">
        <v>15</v>
      </c>
      <c r="P46" s="143">
        <v>79</v>
      </c>
      <c r="Q46" s="16"/>
      <c r="R46" s="16"/>
      <c r="S46" s="16">
        <v>320</v>
      </c>
      <c r="T46" s="146">
        <f t="shared" si="1"/>
        <v>2722</v>
      </c>
      <c r="U46" s="5"/>
    </row>
    <row r="47" spans="2:21" x14ac:dyDescent="0.25">
      <c r="B47" s="18">
        <v>2028</v>
      </c>
      <c r="C47" s="18">
        <v>2</v>
      </c>
      <c r="D47" s="143">
        <v>772</v>
      </c>
      <c r="E47" s="143">
        <v>303</v>
      </c>
      <c r="F47" s="16"/>
      <c r="G47" s="143">
        <v>10</v>
      </c>
      <c r="H47" s="16"/>
      <c r="I47" s="16"/>
      <c r="J47" s="143">
        <v>433</v>
      </c>
      <c r="K47" s="143">
        <v>457</v>
      </c>
      <c r="L47" s="143">
        <v>74</v>
      </c>
      <c r="M47" s="16"/>
      <c r="N47" s="143">
        <v>5</v>
      </c>
      <c r="O47" s="143">
        <v>13</v>
      </c>
      <c r="P47" s="143">
        <v>54</v>
      </c>
      <c r="Q47" s="16"/>
      <c r="R47" s="16"/>
      <c r="S47" s="16">
        <v>320</v>
      </c>
      <c r="T47" s="146">
        <f t="shared" si="1"/>
        <v>2441</v>
      </c>
      <c r="U47" s="5"/>
    </row>
    <row r="48" spans="2:21" x14ac:dyDescent="0.25">
      <c r="B48" s="18">
        <v>2028</v>
      </c>
      <c r="C48" s="18">
        <v>3</v>
      </c>
      <c r="D48" s="143">
        <v>524</v>
      </c>
      <c r="E48" s="143">
        <v>232</v>
      </c>
      <c r="F48" s="16"/>
      <c r="G48" s="143">
        <v>9</v>
      </c>
      <c r="H48" s="16"/>
      <c r="I48" s="16"/>
      <c r="J48" s="143">
        <v>438</v>
      </c>
      <c r="K48" s="143">
        <v>417</v>
      </c>
      <c r="L48" s="143">
        <v>74</v>
      </c>
      <c r="M48" s="16"/>
      <c r="N48" s="143">
        <v>4</v>
      </c>
      <c r="O48" s="143">
        <v>11</v>
      </c>
      <c r="P48" s="143">
        <v>45</v>
      </c>
      <c r="Q48" s="16"/>
      <c r="R48" s="16"/>
      <c r="S48" s="16">
        <v>320</v>
      </c>
      <c r="T48" s="146">
        <f t="shared" si="1"/>
        <v>2074</v>
      </c>
      <c r="U48" s="5"/>
    </row>
    <row r="49" spans="2:21" x14ac:dyDescent="0.25">
      <c r="B49" s="18">
        <v>2028</v>
      </c>
      <c r="C49" s="18">
        <v>4</v>
      </c>
      <c r="D49" s="143">
        <v>385</v>
      </c>
      <c r="E49" s="143">
        <v>200</v>
      </c>
      <c r="F49" s="16"/>
      <c r="G49" s="143">
        <v>9</v>
      </c>
      <c r="H49" s="16"/>
      <c r="I49" s="16"/>
      <c r="J49" s="143">
        <v>430</v>
      </c>
      <c r="K49" s="143">
        <v>422</v>
      </c>
      <c r="L49" s="143">
        <v>74</v>
      </c>
      <c r="M49" s="16"/>
      <c r="N49" s="143">
        <v>5</v>
      </c>
      <c r="O49" s="143">
        <v>8</v>
      </c>
      <c r="P49" s="143">
        <v>28</v>
      </c>
      <c r="Q49" s="16"/>
      <c r="R49" s="16"/>
      <c r="S49" s="16">
        <v>320</v>
      </c>
      <c r="T49" s="146">
        <f t="shared" si="1"/>
        <v>1881</v>
      </c>
      <c r="U49" s="5"/>
    </row>
    <row r="50" spans="2:21" x14ac:dyDescent="0.25">
      <c r="B50" s="18">
        <v>2028</v>
      </c>
      <c r="C50" s="18">
        <v>5</v>
      </c>
      <c r="D50" s="143">
        <v>250</v>
      </c>
      <c r="E50" s="143">
        <v>161</v>
      </c>
      <c r="F50" s="16"/>
      <c r="G50" s="143">
        <v>9</v>
      </c>
      <c r="H50" s="16"/>
      <c r="I50" s="16"/>
      <c r="J50" s="143">
        <v>431</v>
      </c>
      <c r="K50" s="143">
        <v>376</v>
      </c>
      <c r="L50" s="143">
        <v>74</v>
      </c>
      <c r="M50" s="16"/>
      <c r="N50" s="143">
        <v>4</v>
      </c>
      <c r="O50" s="143">
        <v>6</v>
      </c>
      <c r="P50" s="143">
        <v>22</v>
      </c>
      <c r="Q50" s="16"/>
      <c r="R50" s="16"/>
      <c r="S50" s="16">
        <v>320</v>
      </c>
      <c r="T50" s="146">
        <f t="shared" si="1"/>
        <v>1653</v>
      </c>
      <c r="U50" s="5"/>
    </row>
    <row r="51" spans="2:21" x14ac:dyDescent="0.25">
      <c r="B51" s="18">
        <v>2028</v>
      </c>
      <c r="C51" s="18">
        <v>6</v>
      </c>
      <c r="D51" s="143">
        <v>198</v>
      </c>
      <c r="E51" s="143">
        <v>146</v>
      </c>
      <c r="F51" s="16"/>
      <c r="G51" s="143">
        <v>9</v>
      </c>
      <c r="H51" s="16"/>
      <c r="I51" s="16"/>
      <c r="J51" s="143">
        <v>430</v>
      </c>
      <c r="K51" s="143">
        <v>409</v>
      </c>
      <c r="L51" s="143">
        <v>74</v>
      </c>
      <c r="M51" s="16"/>
      <c r="N51" s="143">
        <v>5</v>
      </c>
      <c r="O51" s="143">
        <v>5</v>
      </c>
      <c r="P51" s="143">
        <v>14</v>
      </c>
      <c r="Q51" s="16"/>
      <c r="R51" s="16"/>
      <c r="S51" s="16">
        <v>320</v>
      </c>
      <c r="T51" s="146">
        <f t="shared" si="1"/>
        <v>1610</v>
      </c>
      <c r="U51" s="5"/>
    </row>
    <row r="52" spans="2:21" x14ac:dyDescent="0.25">
      <c r="B52" s="18">
        <v>2028</v>
      </c>
      <c r="C52" s="18">
        <v>7</v>
      </c>
      <c r="D52" s="143">
        <v>162</v>
      </c>
      <c r="E52" s="143">
        <v>132</v>
      </c>
      <c r="F52" s="16"/>
      <c r="G52" s="143">
        <v>9</v>
      </c>
      <c r="H52" s="16"/>
      <c r="I52" s="16"/>
      <c r="J52" s="143">
        <v>496</v>
      </c>
      <c r="K52" s="143">
        <v>692</v>
      </c>
      <c r="L52" s="143">
        <v>74</v>
      </c>
      <c r="M52" s="16"/>
      <c r="N52" s="143">
        <v>4</v>
      </c>
      <c r="O52" s="143">
        <v>5</v>
      </c>
      <c r="P52" s="143">
        <v>22</v>
      </c>
      <c r="Q52" s="16"/>
      <c r="R52" s="16"/>
      <c r="S52" s="16">
        <v>320</v>
      </c>
      <c r="T52" s="146">
        <f t="shared" si="1"/>
        <v>1916</v>
      </c>
      <c r="U52" s="5"/>
    </row>
    <row r="53" spans="2:21" x14ac:dyDescent="0.25">
      <c r="B53" s="18">
        <v>2028</v>
      </c>
      <c r="C53" s="18">
        <v>8</v>
      </c>
      <c r="D53" s="143">
        <v>158</v>
      </c>
      <c r="E53" s="143">
        <v>135</v>
      </c>
      <c r="F53" s="16"/>
      <c r="G53" s="143">
        <v>9</v>
      </c>
      <c r="H53" s="16"/>
      <c r="I53" s="16"/>
      <c r="J53" s="143">
        <v>588</v>
      </c>
      <c r="K53" s="143">
        <v>749</v>
      </c>
      <c r="L53" s="143">
        <v>74</v>
      </c>
      <c r="M53" s="16"/>
      <c r="N53" s="143">
        <v>4</v>
      </c>
      <c r="O53" s="143">
        <v>5</v>
      </c>
      <c r="P53" s="143">
        <v>26</v>
      </c>
      <c r="Q53" s="16"/>
      <c r="R53" s="16"/>
      <c r="S53" s="16">
        <v>320</v>
      </c>
      <c r="T53" s="146">
        <f t="shared" si="1"/>
        <v>2068</v>
      </c>
      <c r="U53" s="5"/>
    </row>
    <row r="54" spans="2:21" x14ac:dyDescent="0.25">
      <c r="B54" s="18">
        <v>2028</v>
      </c>
      <c r="C54" s="18">
        <v>9</v>
      </c>
      <c r="D54" s="143">
        <v>179</v>
      </c>
      <c r="E54" s="143">
        <v>151</v>
      </c>
      <c r="F54" s="16"/>
      <c r="G54" s="143">
        <v>10</v>
      </c>
      <c r="H54" s="16"/>
      <c r="I54" s="16"/>
      <c r="J54" s="143">
        <v>590</v>
      </c>
      <c r="K54" s="143">
        <v>706</v>
      </c>
      <c r="L54" s="143">
        <v>74</v>
      </c>
      <c r="M54" s="16"/>
      <c r="N54" s="143">
        <v>5</v>
      </c>
      <c r="O54" s="143">
        <v>5</v>
      </c>
      <c r="P54" s="143">
        <v>18</v>
      </c>
      <c r="Q54" s="16"/>
      <c r="R54" s="16"/>
      <c r="S54" s="16">
        <v>320</v>
      </c>
      <c r="T54" s="146">
        <f t="shared" si="1"/>
        <v>2058</v>
      </c>
      <c r="U54" s="5"/>
    </row>
    <row r="55" spans="2:21" x14ac:dyDescent="0.25">
      <c r="B55" s="18">
        <v>2028</v>
      </c>
      <c r="C55" s="18">
        <v>10</v>
      </c>
      <c r="D55" s="143">
        <v>233</v>
      </c>
      <c r="E55" s="143">
        <v>167</v>
      </c>
      <c r="F55" s="16"/>
      <c r="G55" s="143">
        <v>9</v>
      </c>
      <c r="H55" s="16"/>
      <c r="I55" s="16"/>
      <c r="J55" s="143">
        <v>489</v>
      </c>
      <c r="K55" s="143">
        <v>644</v>
      </c>
      <c r="L55" s="143">
        <v>74</v>
      </c>
      <c r="M55" s="16"/>
      <c r="N55" s="143">
        <v>5</v>
      </c>
      <c r="O55" s="143">
        <v>7</v>
      </c>
      <c r="P55" s="143">
        <v>23</v>
      </c>
      <c r="Q55" s="16"/>
      <c r="R55" s="16"/>
      <c r="S55" s="16">
        <v>320</v>
      </c>
      <c r="T55" s="146">
        <f t="shared" si="1"/>
        <v>1971</v>
      </c>
      <c r="U55" s="5"/>
    </row>
    <row r="56" spans="2:21" x14ac:dyDescent="0.25">
      <c r="B56" s="18">
        <v>2028</v>
      </c>
      <c r="C56" s="18">
        <v>11</v>
      </c>
      <c r="D56" s="143">
        <v>524</v>
      </c>
      <c r="E56" s="143">
        <v>236</v>
      </c>
      <c r="F56" s="16"/>
      <c r="G56" s="143">
        <v>10</v>
      </c>
      <c r="H56" s="16"/>
      <c r="I56" s="16"/>
      <c r="J56" s="143">
        <v>455</v>
      </c>
      <c r="K56" s="143">
        <v>622</v>
      </c>
      <c r="L56" s="143">
        <v>74</v>
      </c>
      <c r="M56" s="16"/>
      <c r="N56" s="143">
        <v>5</v>
      </c>
      <c r="O56" s="143">
        <v>11</v>
      </c>
      <c r="P56" s="143">
        <v>62</v>
      </c>
      <c r="Q56" s="16"/>
      <c r="R56" s="16"/>
      <c r="S56" s="16">
        <v>320</v>
      </c>
      <c r="T56" s="146">
        <f t="shared" si="1"/>
        <v>2319</v>
      </c>
      <c r="U56" s="5"/>
    </row>
    <row r="57" spans="2:21" x14ac:dyDescent="0.25">
      <c r="B57" s="18">
        <v>2028</v>
      </c>
      <c r="C57" s="18">
        <v>12</v>
      </c>
      <c r="D57" s="143">
        <v>826</v>
      </c>
      <c r="E57" s="143">
        <v>296</v>
      </c>
      <c r="F57" s="16"/>
      <c r="G57" s="143">
        <v>9</v>
      </c>
      <c r="H57" s="16"/>
      <c r="I57" s="16"/>
      <c r="J57" s="143">
        <v>466</v>
      </c>
      <c r="K57" s="143">
        <v>771</v>
      </c>
      <c r="L57" s="143">
        <v>74</v>
      </c>
      <c r="M57" s="16"/>
      <c r="N57" s="143">
        <v>5</v>
      </c>
      <c r="O57" s="143">
        <v>15</v>
      </c>
      <c r="P57" s="143">
        <v>74</v>
      </c>
      <c r="Q57" s="16"/>
      <c r="R57" s="16"/>
      <c r="S57" s="16">
        <v>320</v>
      </c>
      <c r="T57" s="146">
        <f t="shared" si="1"/>
        <v>2856</v>
      </c>
      <c r="U57" s="5"/>
    </row>
    <row r="58" spans="2:21" x14ac:dyDescent="0.25">
      <c r="B58" s="18">
        <v>2029</v>
      </c>
      <c r="C58" s="18">
        <v>1</v>
      </c>
      <c r="D58" s="143">
        <v>864</v>
      </c>
      <c r="E58" s="143">
        <v>309</v>
      </c>
      <c r="F58" s="16"/>
      <c r="G58" s="143">
        <v>9</v>
      </c>
      <c r="H58" s="16"/>
      <c r="I58" s="16"/>
      <c r="J58" s="143">
        <v>460</v>
      </c>
      <c r="K58" s="143">
        <v>494</v>
      </c>
      <c r="L58" s="143">
        <v>74</v>
      </c>
      <c r="M58" s="16"/>
      <c r="N58" s="143">
        <v>5</v>
      </c>
      <c r="O58" s="143">
        <v>15</v>
      </c>
      <c r="P58" s="143">
        <v>78</v>
      </c>
      <c r="Q58" s="16"/>
      <c r="R58" s="16"/>
      <c r="S58" s="16">
        <v>320</v>
      </c>
      <c r="T58" s="146">
        <f t="shared" si="1"/>
        <v>2628</v>
      </c>
      <c r="U58" s="5"/>
    </row>
    <row r="59" spans="2:21" x14ac:dyDescent="0.25">
      <c r="B59" s="18">
        <v>2029</v>
      </c>
      <c r="C59" s="18">
        <v>2</v>
      </c>
      <c r="D59" s="143">
        <v>775</v>
      </c>
      <c r="E59" s="143">
        <v>310</v>
      </c>
      <c r="F59" s="16"/>
      <c r="G59" s="143">
        <v>10</v>
      </c>
      <c r="H59" s="16"/>
      <c r="I59" s="16"/>
      <c r="J59" s="143">
        <v>443</v>
      </c>
      <c r="K59" s="143">
        <v>398</v>
      </c>
      <c r="L59" s="143">
        <v>74</v>
      </c>
      <c r="M59" s="16"/>
      <c r="N59" s="143">
        <v>5</v>
      </c>
      <c r="O59" s="143">
        <v>13</v>
      </c>
      <c r="P59" s="143">
        <v>55</v>
      </c>
      <c r="Q59" s="16"/>
      <c r="R59" s="16"/>
      <c r="S59" s="16">
        <v>320</v>
      </c>
      <c r="T59" s="146">
        <f t="shared" si="1"/>
        <v>2403</v>
      </c>
      <c r="U59" s="5"/>
    </row>
    <row r="60" spans="2:21" x14ac:dyDescent="0.25">
      <c r="B60" s="18">
        <v>2029</v>
      </c>
      <c r="C60" s="18">
        <v>3</v>
      </c>
      <c r="D60" s="143">
        <v>503</v>
      </c>
      <c r="E60" s="143">
        <v>228</v>
      </c>
      <c r="F60" s="16"/>
      <c r="G60" s="143">
        <v>9</v>
      </c>
      <c r="H60" s="16"/>
      <c r="I60" s="16"/>
      <c r="J60" s="143">
        <v>433</v>
      </c>
      <c r="K60" s="143">
        <v>390</v>
      </c>
      <c r="L60" s="143">
        <v>74</v>
      </c>
      <c r="M60" s="16"/>
      <c r="N60" s="143">
        <v>5</v>
      </c>
      <c r="O60" s="143">
        <v>11</v>
      </c>
      <c r="P60" s="143">
        <v>44</v>
      </c>
      <c r="Q60" s="16"/>
      <c r="R60" s="16"/>
      <c r="S60" s="16">
        <v>320</v>
      </c>
      <c r="T60" s="146">
        <f t="shared" si="1"/>
        <v>2017</v>
      </c>
      <c r="U60" s="5"/>
    </row>
    <row r="61" spans="2:21" x14ac:dyDescent="0.25">
      <c r="B61" s="18">
        <v>2029</v>
      </c>
      <c r="C61" s="18">
        <v>4</v>
      </c>
      <c r="D61" s="143">
        <v>367</v>
      </c>
      <c r="E61" s="143">
        <v>197</v>
      </c>
      <c r="F61" s="16"/>
      <c r="G61" s="143">
        <v>10</v>
      </c>
      <c r="H61" s="16"/>
      <c r="I61" s="16"/>
      <c r="J61" s="143">
        <v>426</v>
      </c>
      <c r="K61" s="143">
        <v>392</v>
      </c>
      <c r="L61" s="143">
        <v>74</v>
      </c>
      <c r="M61" s="16"/>
      <c r="N61" s="143">
        <v>5</v>
      </c>
      <c r="O61" s="143">
        <v>8</v>
      </c>
      <c r="P61" s="143">
        <v>28</v>
      </c>
      <c r="Q61" s="16"/>
      <c r="R61" s="16"/>
      <c r="S61" s="16">
        <v>320</v>
      </c>
      <c r="T61" s="146">
        <f t="shared" si="1"/>
        <v>1827</v>
      </c>
      <c r="U61" s="5"/>
    </row>
    <row r="62" spans="2:21" x14ac:dyDescent="0.25">
      <c r="B62" s="18">
        <v>2029</v>
      </c>
      <c r="C62" s="18">
        <v>5</v>
      </c>
      <c r="D62" s="143">
        <v>234</v>
      </c>
      <c r="E62" s="143">
        <v>158</v>
      </c>
      <c r="F62" s="16"/>
      <c r="G62" s="143">
        <v>10</v>
      </c>
      <c r="H62" s="16"/>
      <c r="I62" s="16"/>
      <c r="J62" s="143">
        <v>427</v>
      </c>
      <c r="K62" s="143">
        <v>352</v>
      </c>
      <c r="L62" s="143">
        <v>74</v>
      </c>
      <c r="M62" s="16"/>
      <c r="N62" s="143">
        <v>5</v>
      </c>
      <c r="O62" s="143">
        <v>6</v>
      </c>
      <c r="P62" s="143">
        <v>22</v>
      </c>
      <c r="Q62" s="16"/>
      <c r="R62" s="16"/>
      <c r="S62" s="16">
        <v>320</v>
      </c>
      <c r="T62" s="146">
        <f t="shared" si="1"/>
        <v>1608</v>
      </c>
      <c r="U62" s="5"/>
    </row>
    <row r="63" spans="2:21" x14ac:dyDescent="0.25">
      <c r="B63" s="18">
        <v>2029</v>
      </c>
      <c r="C63" s="18">
        <v>6</v>
      </c>
      <c r="D63" s="143">
        <v>184</v>
      </c>
      <c r="E63" s="143">
        <v>143</v>
      </c>
      <c r="F63" s="16"/>
      <c r="G63" s="143">
        <v>10</v>
      </c>
      <c r="H63" s="16"/>
      <c r="I63" s="16"/>
      <c r="J63" s="143">
        <v>426</v>
      </c>
      <c r="K63" s="143">
        <v>364</v>
      </c>
      <c r="L63" s="143">
        <v>74</v>
      </c>
      <c r="M63" s="16"/>
      <c r="N63" s="143">
        <v>5</v>
      </c>
      <c r="O63" s="143">
        <v>5</v>
      </c>
      <c r="P63" s="143">
        <v>14</v>
      </c>
      <c r="Q63" s="16"/>
      <c r="R63" s="16"/>
      <c r="S63" s="16">
        <v>320</v>
      </c>
      <c r="T63" s="146">
        <f t="shared" si="1"/>
        <v>1545</v>
      </c>
      <c r="U63" s="5"/>
    </row>
    <row r="64" spans="2:21" x14ac:dyDescent="0.25">
      <c r="B64" s="18">
        <v>2029</v>
      </c>
      <c r="C64" s="18">
        <v>7</v>
      </c>
      <c r="D64" s="143">
        <v>147</v>
      </c>
      <c r="E64" s="143">
        <v>129</v>
      </c>
      <c r="F64" s="16"/>
      <c r="G64" s="143">
        <v>10</v>
      </c>
      <c r="H64" s="16"/>
      <c r="I64" s="16"/>
      <c r="J64" s="143">
        <v>492</v>
      </c>
      <c r="K64" s="143">
        <v>629</v>
      </c>
      <c r="L64" s="143">
        <v>74</v>
      </c>
      <c r="M64" s="16"/>
      <c r="N64" s="143">
        <v>5</v>
      </c>
      <c r="O64" s="143">
        <v>5</v>
      </c>
      <c r="P64" s="143">
        <v>22</v>
      </c>
      <c r="Q64" s="16"/>
      <c r="R64" s="16"/>
      <c r="S64" s="16">
        <v>320</v>
      </c>
      <c r="T64" s="146">
        <f t="shared" si="1"/>
        <v>1833</v>
      </c>
      <c r="U64" s="5"/>
    </row>
    <row r="65" spans="2:21" x14ac:dyDescent="0.25">
      <c r="B65" s="18">
        <v>2029</v>
      </c>
      <c r="C65" s="18">
        <v>8</v>
      </c>
      <c r="D65" s="143">
        <v>145</v>
      </c>
      <c r="E65" s="143">
        <v>132</v>
      </c>
      <c r="F65" s="16"/>
      <c r="G65" s="143">
        <v>10</v>
      </c>
      <c r="H65" s="16"/>
      <c r="I65" s="16"/>
      <c r="J65" s="143">
        <v>584</v>
      </c>
      <c r="K65" s="143">
        <v>704</v>
      </c>
      <c r="L65" s="143">
        <v>74</v>
      </c>
      <c r="M65" s="16"/>
      <c r="N65" s="143">
        <v>5</v>
      </c>
      <c r="O65" s="143">
        <v>5</v>
      </c>
      <c r="P65" s="143">
        <v>25</v>
      </c>
      <c r="Q65" s="16"/>
      <c r="R65" s="16"/>
      <c r="S65" s="16">
        <v>320</v>
      </c>
      <c r="T65" s="146">
        <f t="shared" si="1"/>
        <v>2004</v>
      </c>
      <c r="U65" s="5"/>
    </row>
    <row r="66" spans="2:21" x14ac:dyDescent="0.25">
      <c r="B66" s="18">
        <v>2029</v>
      </c>
      <c r="C66" s="18">
        <v>9</v>
      </c>
      <c r="D66" s="143">
        <v>164</v>
      </c>
      <c r="E66" s="143">
        <v>147</v>
      </c>
      <c r="F66" s="16"/>
      <c r="G66" s="143">
        <v>10</v>
      </c>
      <c r="H66" s="16"/>
      <c r="I66" s="16"/>
      <c r="J66" s="143">
        <v>586</v>
      </c>
      <c r="K66" s="143">
        <v>660</v>
      </c>
      <c r="L66" s="143">
        <v>74</v>
      </c>
      <c r="M66" s="16"/>
      <c r="N66" s="143">
        <v>5</v>
      </c>
      <c r="O66" s="143">
        <v>5</v>
      </c>
      <c r="P66" s="143">
        <v>18</v>
      </c>
      <c r="Q66" s="16"/>
      <c r="R66" s="16"/>
      <c r="S66" s="16">
        <v>320</v>
      </c>
      <c r="T66" s="146">
        <f t="shared" si="1"/>
        <v>1989</v>
      </c>
      <c r="U66" s="5"/>
    </row>
    <row r="67" spans="2:21" x14ac:dyDescent="0.25">
      <c r="B67" s="18">
        <v>2029</v>
      </c>
      <c r="C67" s="18">
        <v>10</v>
      </c>
      <c r="D67" s="143">
        <v>217</v>
      </c>
      <c r="E67" s="143">
        <v>163</v>
      </c>
      <c r="F67" s="16"/>
      <c r="G67" s="143">
        <v>10</v>
      </c>
      <c r="H67" s="16"/>
      <c r="I67" s="16"/>
      <c r="J67" s="143">
        <v>485</v>
      </c>
      <c r="K67" s="143">
        <v>601</v>
      </c>
      <c r="L67" s="143">
        <v>74</v>
      </c>
      <c r="M67" s="16"/>
      <c r="N67" s="143">
        <v>5</v>
      </c>
      <c r="O67" s="143">
        <v>7</v>
      </c>
      <c r="P67" s="143">
        <v>22</v>
      </c>
      <c r="Q67" s="16"/>
      <c r="R67" s="16"/>
      <c r="S67" s="16">
        <v>320</v>
      </c>
      <c r="T67" s="146">
        <f t="shared" si="1"/>
        <v>1904</v>
      </c>
      <c r="U67" s="5"/>
    </row>
    <row r="68" spans="2:21" x14ac:dyDescent="0.25">
      <c r="B68" s="18">
        <v>2029</v>
      </c>
      <c r="C68" s="18">
        <v>11</v>
      </c>
      <c r="D68" s="143">
        <v>503</v>
      </c>
      <c r="E68" s="143">
        <v>232</v>
      </c>
      <c r="F68" s="16"/>
      <c r="G68" s="143">
        <v>10</v>
      </c>
      <c r="H68" s="16"/>
      <c r="I68" s="16"/>
      <c r="J68" s="143">
        <v>451</v>
      </c>
      <c r="K68" s="143">
        <v>577</v>
      </c>
      <c r="L68" s="143">
        <v>74</v>
      </c>
      <c r="M68" s="16"/>
      <c r="N68" s="143">
        <v>5</v>
      </c>
      <c r="O68" s="143">
        <v>11</v>
      </c>
      <c r="P68" s="143">
        <v>61</v>
      </c>
      <c r="Q68" s="16"/>
      <c r="R68" s="16"/>
      <c r="S68" s="16">
        <v>320</v>
      </c>
      <c r="T68" s="146">
        <f t="shared" si="1"/>
        <v>2244</v>
      </c>
      <c r="U68" s="5"/>
    </row>
    <row r="69" spans="2:21" x14ac:dyDescent="0.25">
      <c r="B69" s="18">
        <v>2029</v>
      </c>
      <c r="C69" s="18">
        <v>12</v>
      </c>
      <c r="D69" s="143">
        <v>799</v>
      </c>
      <c r="E69" s="143">
        <v>291</v>
      </c>
      <c r="F69" s="16"/>
      <c r="G69" s="143">
        <v>10</v>
      </c>
      <c r="H69" s="16"/>
      <c r="I69" s="16"/>
      <c r="J69" s="143">
        <v>462</v>
      </c>
      <c r="K69" s="143">
        <v>747</v>
      </c>
      <c r="L69" s="143">
        <v>74</v>
      </c>
      <c r="M69" s="16"/>
      <c r="N69" s="143">
        <v>5</v>
      </c>
      <c r="O69" s="143">
        <v>15</v>
      </c>
      <c r="P69" s="143">
        <v>76</v>
      </c>
      <c r="Q69" s="16"/>
      <c r="R69" s="16"/>
      <c r="S69" s="16">
        <v>320</v>
      </c>
      <c r="T69" s="146">
        <f t="shared" si="1"/>
        <v>2799</v>
      </c>
      <c r="U69" s="5"/>
    </row>
    <row r="70" spans="2:21" x14ac:dyDescent="0.25">
      <c r="B70" s="18">
        <v>2030</v>
      </c>
      <c r="C70" s="18">
        <v>1</v>
      </c>
      <c r="D70" s="143">
        <v>834</v>
      </c>
      <c r="E70" s="143">
        <v>303</v>
      </c>
      <c r="F70" s="16"/>
      <c r="G70" s="143">
        <v>10</v>
      </c>
      <c r="H70" s="16"/>
      <c r="I70" s="16"/>
      <c r="J70" s="143">
        <v>456</v>
      </c>
      <c r="K70" s="143">
        <v>538</v>
      </c>
      <c r="L70" s="143">
        <v>74</v>
      </c>
      <c r="M70" s="16"/>
      <c r="N70" s="143">
        <v>5</v>
      </c>
      <c r="O70" s="143">
        <v>15</v>
      </c>
      <c r="P70" s="143">
        <v>79</v>
      </c>
      <c r="Q70" s="16"/>
      <c r="R70" s="16"/>
      <c r="S70" s="16">
        <v>320</v>
      </c>
      <c r="T70" s="146">
        <f t="shared" si="1"/>
        <v>2634</v>
      </c>
      <c r="U70" s="5"/>
    </row>
    <row r="71" spans="2:21" x14ac:dyDescent="0.25">
      <c r="B71" s="18">
        <v>2030</v>
      </c>
      <c r="C71" s="18">
        <v>2</v>
      </c>
      <c r="D71" s="143">
        <v>747</v>
      </c>
      <c r="E71" s="143">
        <v>305</v>
      </c>
      <c r="F71" s="16"/>
      <c r="G71" s="143">
        <v>11</v>
      </c>
      <c r="H71" s="16"/>
      <c r="I71" s="16"/>
      <c r="J71" s="143">
        <v>439</v>
      </c>
      <c r="K71" s="143">
        <v>411</v>
      </c>
      <c r="L71" s="143">
        <v>74</v>
      </c>
      <c r="M71" s="16"/>
      <c r="N71" s="143">
        <v>5</v>
      </c>
      <c r="O71" s="143">
        <v>13</v>
      </c>
      <c r="P71" s="143">
        <v>55</v>
      </c>
      <c r="Q71" s="16"/>
      <c r="R71" s="16"/>
      <c r="S71" s="16">
        <v>320</v>
      </c>
      <c r="T71" s="146">
        <f t="shared" si="1"/>
        <v>2380</v>
      </c>
      <c r="U71" s="5"/>
    </row>
    <row r="72" spans="2:21" x14ac:dyDescent="0.25">
      <c r="B72" s="18">
        <v>2030</v>
      </c>
      <c r="C72" s="18">
        <v>3</v>
      </c>
      <c r="D72" s="143">
        <v>480</v>
      </c>
      <c r="E72" s="143">
        <v>224</v>
      </c>
      <c r="F72" s="16"/>
      <c r="G72" s="143">
        <v>10</v>
      </c>
      <c r="H72" s="16"/>
      <c r="I72" s="16"/>
      <c r="J72" s="143">
        <v>429</v>
      </c>
      <c r="K72" s="143">
        <v>409</v>
      </c>
      <c r="L72" s="143">
        <v>74</v>
      </c>
      <c r="M72" s="16"/>
      <c r="N72" s="143">
        <v>5</v>
      </c>
      <c r="O72" s="143">
        <v>11</v>
      </c>
      <c r="P72" s="143">
        <v>44</v>
      </c>
      <c r="Q72" s="16"/>
      <c r="R72" s="16"/>
      <c r="S72" s="16">
        <v>320</v>
      </c>
      <c r="T72" s="146">
        <f t="shared" si="1"/>
        <v>2006</v>
      </c>
      <c r="U72" s="5"/>
    </row>
    <row r="73" spans="2:21" x14ac:dyDescent="0.25">
      <c r="B73" s="18">
        <v>2030</v>
      </c>
      <c r="C73" s="18">
        <v>4</v>
      </c>
      <c r="D73" s="143">
        <v>346</v>
      </c>
      <c r="E73" s="143">
        <v>192</v>
      </c>
      <c r="F73" s="16"/>
      <c r="G73" s="143">
        <v>10</v>
      </c>
      <c r="H73" s="16"/>
      <c r="I73" s="16"/>
      <c r="J73" s="143">
        <v>422</v>
      </c>
      <c r="K73" s="143">
        <v>430</v>
      </c>
      <c r="L73" s="143">
        <v>74</v>
      </c>
      <c r="M73" s="16"/>
      <c r="N73" s="143">
        <v>5</v>
      </c>
      <c r="O73" s="143">
        <v>8</v>
      </c>
      <c r="P73" s="143">
        <v>29</v>
      </c>
      <c r="Q73" s="16"/>
      <c r="R73" s="16"/>
      <c r="S73" s="16">
        <v>320</v>
      </c>
      <c r="T73" s="146">
        <f t="shared" si="1"/>
        <v>1836</v>
      </c>
      <c r="U73" s="5"/>
    </row>
    <row r="74" spans="2:21" x14ac:dyDescent="0.25">
      <c r="B74" s="18">
        <v>2030</v>
      </c>
      <c r="C74" s="18">
        <v>5</v>
      </c>
      <c r="D74" s="143">
        <v>217</v>
      </c>
      <c r="E74" s="143">
        <v>154</v>
      </c>
      <c r="F74" s="16"/>
      <c r="G74" s="143">
        <v>10</v>
      </c>
      <c r="H74" s="16"/>
      <c r="I74" s="16"/>
      <c r="J74" s="143">
        <v>423</v>
      </c>
      <c r="K74" s="143">
        <v>382</v>
      </c>
      <c r="L74" s="143">
        <v>74</v>
      </c>
      <c r="M74" s="16"/>
      <c r="N74" s="143">
        <v>5</v>
      </c>
      <c r="O74" s="143">
        <v>6</v>
      </c>
      <c r="P74" s="143">
        <v>22</v>
      </c>
      <c r="Q74" s="16"/>
      <c r="R74" s="16"/>
      <c r="S74" s="16">
        <v>320</v>
      </c>
      <c r="T74" s="146">
        <f t="shared" ref="T74:T105" si="2">SUM(D74:S74)</f>
        <v>1613</v>
      </c>
      <c r="U74" s="5"/>
    </row>
    <row r="75" spans="2:21" x14ac:dyDescent="0.25">
      <c r="B75" s="18">
        <v>2030</v>
      </c>
      <c r="C75" s="18">
        <v>6</v>
      </c>
      <c r="D75" s="143">
        <v>167</v>
      </c>
      <c r="E75" s="143">
        <v>139</v>
      </c>
      <c r="F75" s="16"/>
      <c r="G75" s="143">
        <v>10</v>
      </c>
      <c r="H75" s="16"/>
      <c r="I75" s="16"/>
      <c r="J75" s="143">
        <v>422</v>
      </c>
      <c r="K75" s="143">
        <v>371</v>
      </c>
      <c r="L75" s="143">
        <v>74</v>
      </c>
      <c r="M75" s="16"/>
      <c r="N75" s="143">
        <v>5</v>
      </c>
      <c r="O75" s="143">
        <v>5</v>
      </c>
      <c r="P75" s="143">
        <v>14</v>
      </c>
      <c r="Q75" s="16"/>
      <c r="R75" s="16"/>
      <c r="S75" s="16">
        <v>320</v>
      </c>
      <c r="T75" s="146">
        <f t="shared" si="2"/>
        <v>1527</v>
      </c>
      <c r="U75" s="5"/>
    </row>
    <row r="76" spans="2:21" x14ac:dyDescent="0.25">
      <c r="B76" s="18">
        <v>2030</v>
      </c>
      <c r="C76" s="18">
        <v>7</v>
      </c>
      <c r="D76" s="143">
        <v>132</v>
      </c>
      <c r="E76" s="143">
        <v>126</v>
      </c>
      <c r="F76" s="16"/>
      <c r="G76" s="143">
        <v>10</v>
      </c>
      <c r="H76" s="16"/>
      <c r="I76" s="16"/>
      <c r="J76" s="143">
        <v>488</v>
      </c>
      <c r="K76" s="143">
        <v>753</v>
      </c>
      <c r="L76" s="143">
        <v>74</v>
      </c>
      <c r="M76" s="16"/>
      <c r="N76" s="143">
        <v>5</v>
      </c>
      <c r="O76" s="143">
        <v>5</v>
      </c>
      <c r="P76" s="143">
        <v>23</v>
      </c>
      <c r="Q76" s="16"/>
      <c r="R76" s="16"/>
      <c r="S76" s="16">
        <v>320</v>
      </c>
      <c r="T76" s="146">
        <f t="shared" si="2"/>
        <v>1936</v>
      </c>
      <c r="U76" s="5"/>
    </row>
    <row r="77" spans="2:21" x14ac:dyDescent="0.25">
      <c r="B77" s="18">
        <v>2030</v>
      </c>
      <c r="C77" s="18">
        <v>8</v>
      </c>
      <c r="D77" s="143">
        <v>132</v>
      </c>
      <c r="E77" s="143">
        <v>129</v>
      </c>
      <c r="F77" s="16"/>
      <c r="G77" s="143">
        <v>10</v>
      </c>
      <c r="H77" s="16"/>
      <c r="I77" s="16"/>
      <c r="J77" s="143">
        <v>580</v>
      </c>
      <c r="K77" s="143">
        <v>799</v>
      </c>
      <c r="L77" s="143">
        <v>74</v>
      </c>
      <c r="M77" s="16"/>
      <c r="N77" s="143">
        <v>5</v>
      </c>
      <c r="O77" s="143">
        <v>5</v>
      </c>
      <c r="P77" s="143">
        <v>26</v>
      </c>
      <c r="Q77" s="16"/>
      <c r="R77" s="16"/>
      <c r="S77" s="16">
        <v>320</v>
      </c>
      <c r="T77" s="146">
        <f t="shared" si="2"/>
        <v>2080</v>
      </c>
      <c r="U77" s="5"/>
    </row>
    <row r="78" spans="2:21" x14ac:dyDescent="0.25">
      <c r="B78" s="18">
        <v>2030</v>
      </c>
      <c r="C78" s="18">
        <v>9</v>
      </c>
      <c r="D78" s="143">
        <v>147</v>
      </c>
      <c r="E78" s="143">
        <v>144</v>
      </c>
      <c r="F78" s="16"/>
      <c r="G78" s="143">
        <v>10</v>
      </c>
      <c r="H78" s="16"/>
      <c r="I78" s="16"/>
      <c r="J78" s="143">
        <v>581</v>
      </c>
      <c r="K78" s="143">
        <v>729</v>
      </c>
      <c r="L78" s="143">
        <v>74</v>
      </c>
      <c r="M78" s="16"/>
      <c r="N78" s="143">
        <v>5</v>
      </c>
      <c r="O78" s="143">
        <v>5</v>
      </c>
      <c r="P78" s="143">
        <v>18</v>
      </c>
      <c r="Q78" s="16"/>
      <c r="R78" s="16"/>
      <c r="S78" s="16">
        <v>320</v>
      </c>
      <c r="T78" s="146">
        <f t="shared" si="2"/>
        <v>2033</v>
      </c>
      <c r="U78" s="5"/>
    </row>
    <row r="79" spans="2:21" x14ac:dyDescent="0.25">
      <c r="B79" s="18">
        <v>2030</v>
      </c>
      <c r="C79" s="18">
        <v>10</v>
      </c>
      <c r="D79" s="143">
        <v>199</v>
      </c>
      <c r="E79" s="143">
        <v>159</v>
      </c>
      <c r="F79" s="16"/>
      <c r="G79" s="143">
        <v>10</v>
      </c>
      <c r="H79" s="16"/>
      <c r="I79" s="16"/>
      <c r="J79" s="143">
        <v>481</v>
      </c>
      <c r="K79" s="143">
        <v>635</v>
      </c>
      <c r="L79" s="143">
        <v>74</v>
      </c>
      <c r="M79" s="16"/>
      <c r="N79" s="143">
        <v>5</v>
      </c>
      <c r="O79" s="143">
        <v>7</v>
      </c>
      <c r="P79" s="143">
        <v>23</v>
      </c>
      <c r="Q79" s="16"/>
      <c r="R79" s="16"/>
      <c r="S79" s="16">
        <v>320</v>
      </c>
      <c r="T79" s="146">
        <f t="shared" si="2"/>
        <v>1913</v>
      </c>
      <c r="U79" s="5"/>
    </row>
    <row r="80" spans="2:21" x14ac:dyDescent="0.25">
      <c r="B80" s="18">
        <v>2030</v>
      </c>
      <c r="C80" s="18">
        <v>11</v>
      </c>
      <c r="D80" s="143">
        <v>479</v>
      </c>
      <c r="E80" s="143">
        <v>227</v>
      </c>
      <c r="F80" s="16"/>
      <c r="G80" s="143">
        <v>10</v>
      </c>
      <c r="H80" s="16"/>
      <c r="I80" s="16"/>
      <c r="J80" s="143">
        <v>447</v>
      </c>
      <c r="K80" s="143">
        <v>625</v>
      </c>
      <c r="L80" s="143">
        <v>74</v>
      </c>
      <c r="M80" s="16"/>
      <c r="N80" s="143">
        <v>5</v>
      </c>
      <c r="O80" s="143">
        <v>11</v>
      </c>
      <c r="P80" s="143">
        <v>62</v>
      </c>
      <c r="Q80" s="16"/>
      <c r="R80" s="16"/>
      <c r="S80" s="16">
        <v>320</v>
      </c>
      <c r="T80" s="146">
        <f t="shared" si="2"/>
        <v>2260</v>
      </c>
      <c r="U80" s="5"/>
    </row>
    <row r="81" spans="2:21" x14ac:dyDescent="0.25">
      <c r="B81" s="18">
        <v>2030</v>
      </c>
      <c r="C81" s="18">
        <v>12</v>
      </c>
      <c r="D81" s="143">
        <v>768</v>
      </c>
      <c r="E81" s="143">
        <v>285</v>
      </c>
      <c r="F81" s="16"/>
      <c r="G81" s="143">
        <v>10</v>
      </c>
      <c r="H81" s="16"/>
      <c r="I81" s="16"/>
      <c r="J81" s="143">
        <v>458</v>
      </c>
      <c r="K81" s="143">
        <v>831</v>
      </c>
      <c r="L81" s="143">
        <v>74</v>
      </c>
      <c r="M81" s="16"/>
      <c r="N81" s="143">
        <v>5</v>
      </c>
      <c r="O81" s="143">
        <v>15</v>
      </c>
      <c r="P81" s="143">
        <v>79</v>
      </c>
      <c r="Q81" s="16"/>
      <c r="R81" s="16"/>
      <c r="S81" s="16">
        <v>320</v>
      </c>
      <c r="T81" s="146">
        <f t="shared" si="2"/>
        <v>2845</v>
      </c>
      <c r="U81" s="5"/>
    </row>
    <row r="82" spans="2:21" x14ac:dyDescent="0.25">
      <c r="B82" s="18">
        <v>2031</v>
      </c>
      <c r="C82" s="18">
        <v>1</v>
      </c>
      <c r="D82" s="143">
        <v>801</v>
      </c>
      <c r="E82" s="143">
        <v>295</v>
      </c>
      <c r="F82" s="16"/>
      <c r="G82" s="143">
        <v>10</v>
      </c>
      <c r="H82" s="16"/>
      <c r="I82" s="16"/>
      <c r="J82" s="143">
        <v>452</v>
      </c>
      <c r="K82" s="143">
        <v>547</v>
      </c>
      <c r="L82" s="143">
        <v>74</v>
      </c>
      <c r="M82" s="16"/>
      <c r="N82" s="143">
        <v>5</v>
      </c>
      <c r="O82" s="143">
        <v>15</v>
      </c>
      <c r="P82" s="143">
        <v>80</v>
      </c>
      <c r="Q82" s="16"/>
      <c r="R82" s="16"/>
      <c r="S82" s="16">
        <v>0</v>
      </c>
      <c r="T82" s="146">
        <f t="shared" si="2"/>
        <v>2279</v>
      </c>
      <c r="U82" s="5"/>
    </row>
    <row r="83" spans="2:21" x14ac:dyDescent="0.25">
      <c r="B83" s="18">
        <v>2031</v>
      </c>
      <c r="C83" s="18">
        <v>2</v>
      </c>
      <c r="D83" s="143">
        <v>716</v>
      </c>
      <c r="E83" s="143">
        <v>298</v>
      </c>
      <c r="F83" s="16"/>
      <c r="G83" s="143">
        <v>11</v>
      </c>
      <c r="H83" s="16"/>
      <c r="I83" s="16"/>
      <c r="J83" s="143">
        <v>434</v>
      </c>
      <c r="K83" s="143">
        <v>419</v>
      </c>
      <c r="L83" s="143">
        <v>74</v>
      </c>
      <c r="M83" s="16"/>
      <c r="N83" s="143">
        <v>6</v>
      </c>
      <c r="O83" s="143">
        <v>13</v>
      </c>
      <c r="P83" s="143">
        <v>56</v>
      </c>
      <c r="Q83" s="16"/>
      <c r="R83" s="16"/>
      <c r="S83" s="16">
        <v>0</v>
      </c>
      <c r="T83" s="146">
        <f t="shared" si="2"/>
        <v>2027</v>
      </c>
      <c r="U83" s="5"/>
    </row>
    <row r="84" spans="2:21" x14ac:dyDescent="0.25">
      <c r="B84" s="18">
        <v>2031</v>
      </c>
      <c r="C84" s="18">
        <v>3</v>
      </c>
      <c r="D84" s="143">
        <v>456</v>
      </c>
      <c r="E84" s="143">
        <v>219</v>
      </c>
      <c r="F84" s="16"/>
      <c r="G84" s="143">
        <v>10</v>
      </c>
      <c r="H84" s="16"/>
      <c r="I84" s="16"/>
      <c r="J84" s="143">
        <v>426</v>
      </c>
      <c r="K84" s="143">
        <v>399</v>
      </c>
      <c r="L84" s="143">
        <v>74</v>
      </c>
      <c r="M84" s="16"/>
      <c r="N84" s="143">
        <v>5</v>
      </c>
      <c r="O84" s="143">
        <v>11</v>
      </c>
      <c r="P84" s="143">
        <v>44</v>
      </c>
      <c r="Q84" s="16"/>
      <c r="R84" s="16"/>
      <c r="S84" s="16">
        <v>0</v>
      </c>
      <c r="T84" s="146">
        <f t="shared" si="2"/>
        <v>1644</v>
      </c>
      <c r="U84" s="5"/>
    </row>
    <row r="85" spans="2:21" x14ac:dyDescent="0.25">
      <c r="B85" s="18">
        <v>2031</v>
      </c>
      <c r="C85" s="18">
        <v>4</v>
      </c>
      <c r="D85" s="143">
        <v>325</v>
      </c>
      <c r="E85" s="143">
        <v>187</v>
      </c>
      <c r="F85" s="16"/>
      <c r="G85" s="143">
        <v>11</v>
      </c>
      <c r="H85" s="16"/>
      <c r="I85" s="16"/>
      <c r="J85" s="143">
        <v>418</v>
      </c>
      <c r="K85" s="143">
        <v>442</v>
      </c>
      <c r="L85" s="143">
        <v>74</v>
      </c>
      <c r="M85" s="16"/>
      <c r="N85" s="143">
        <v>5</v>
      </c>
      <c r="O85" s="143">
        <v>8</v>
      </c>
      <c r="P85" s="143">
        <v>29</v>
      </c>
      <c r="Q85" s="16"/>
      <c r="R85" s="16"/>
      <c r="S85" s="16">
        <v>0</v>
      </c>
      <c r="T85" s="146">
        <f t="shared" si="2"/>
        <v>1499</v>
      </c>
      <c r="U85" s="5"/>
    </row>
    <row r="86" spans="2:21" x14ac:dyDescent="0.25">
      <c r="B86" s="18">
        <v>2031</v>
      </c>
      <c r="C86" s="18">
        <v>5</v>
      </c>
      <c r="D86" s="143">
        <v>199</v>
      </c>
      <c r="E86" s="143">
        <v>149</v>
      </c>
      <c r="F86" s="16"/>
      <c r="G86" s="143">
        <v>10</v>
      </c>
      <c r="H86" s="16"/>
      <c r="I86" s="16"/>
      <c r="J86" s="143">
        <v>419</v>
      </c>
      <c r="K86" s="143">
        <v>389</v>
      </c>
      <c r="L86" s="143">
        <v>74</v>
      </c>
      <c r="M86" s="16"/>
      <c r="N86" s="143">
        <v>5</v>
      </c>
      <c r="O86" s="143">
        <v>6</v>
      </c>
      <c r="P86" s="143">
        <v>22</v>
      </c>
      <c r="Q86" s="16"/>
      <c r="R86" s="16"/>
      <c r="S86" s="16">
        <v>0</v>
      </c>
      <c r="T86" s="146">
        <f t="shared" si="2"/>
        <v>1273</v>
      </c>
      <c r="U86" s="5"/>
    </row>
    <row r="87" spans="2:21" x14ac:dyDescent="0.25">
      <c r="B87" s="18">
        <v>2031</v>
      </c>
      <c r="C87" s="18">
        <v>6</v>
      </c>
      <c r="D87" s="143">
        <v>150</v>
      </c>
      <c r="E87" s="143">
        <v>134</v>
      </c>
      <c r="F87" s="16"/>
      <c r="G87" s="143">
        <v>11</v>
      </c>
      <c r="H87" s="16"/>
      <c r="I87" s="16"/>
      <c r="J87" s="143">
        <v>418</v>
      </c>
      <c r="K87" s="143">
        <v>395</v>
      </c>
      <c r="L87" s="143">
        <v>74</v>
      </c>
      <c r="M87" s="16"/>
      <c r="N87" s="143">
        <v>5</v>
      </c>
      <c r="O87" s="143">
        <v>5</v>
      </c>
      <c r="P87" s="143">
        <v>0</v>
      </c>
      <c r="Q87" s="16"/>
      <c r="R87" s="16"/>
      <c r="S87" s="16">
        <v>0</v>
      </c>
      <c r="T87" s="146">
        <f t="shared" si="2"/>
        <v>1192</v>
      </c>
      <c r="U87" s="5"/>
    </row>
    <row r="88" spans="2:21" x14ac:dyDescent="0.25">
      <c r="B88" s="18">
        <v>2031</v>
      </c>
      <c r="C88" s="18">
        <v>7</v>
      </c>
      <c r="D88" s="143">
        <v>118</v>
      </c>
      <c r="E88" s="143">
        <v>122</v>
      </c>
      <c r="F88" s="16"/>
      <c r="G88" s="143">
        <v>10</v>
      </c>
      <c r="H88" s="16"/>
      <c r="I88" s="16"/>
      <c r="J88" s="143">
        <v>484</v>
      </c>
      <c r="K88" s="143">
        <v>832</v>
      </c>
      <c r="L88" s="143">
        <v>74</v>
      </c>
      <c r="M88" s="16"/>
      <c r="N88" s="143">
        <v>5</v>
      </c>
      <c r="O88" s="143">
        <v>5</v>
      </c>
      <c r="P88" s="143">
        <v>24</v>
      </c>
      <c r="Q88" s="16"/>
      <c r="R88" s="16"/>
      <c r="S88" s="16">
        <v>0</v>
      </c>
      <c r="T88" s="146">
        <f t="shared" si="2"/>
        <v>1674</v>
      </c>
      <c r="U88" s="5"/>
    </row>
    <row r="89" spans="2:21" x14ac:dyDescent="0.25">
      <c r="B89" s="18">
        <v>2031</v>
      </c>
      <c r="C89" s="18">
        <v>8</v>
      </c>
      <c r="D89" s="143">
        <v>118</v>
      </c>
      <c r="E89" s="143">
        <v>125</v>
      </c>
      <c r="F89" s="16"/>
      <c r="G89" s="143">
        <v>10</v>
      </c>
      <c r="H89" s="16"/>
      <c r="I89" s="16"/>
      <c r="J89" s="143">
        <v>577</v>
      </c>
      <c r="K89" s="143">
        <v>846</v>
      </c>
      <c r="L89" s="143">
        <v>74</v>
      </c>
      <c r="M89" s="16"/>
      <c r="N89" s="143">
        <v>5</v>
      </c>
      <c r="O89" s="143">
        <v>5</v>
      </c>
      <c r="P89" s="143">
        <v>27</v>
      </c>
      <c r="Q89" s="16"/>
      <c r="R89" s="16"/>
      <c r="S89" s="16">
        <v>0</v>
      </c>
      <c r="T89" s="146">
        <f t="shared" si="2"/>
        <v>1787</v>
      </c>
      <c r="U89" s="5"/>
    </row>
    <row r="90" spans="2:21" x14ac:dyDescent="0.25">
      <c r="B90" s="18">
        <v>2031</v>
      </c>
      <c r="C90" s="18">
        <v>9</v>
      </c>
      <c r="D90" s="143">
        <v>131</v>
      </c>
      <c r="E90" s="143">
        <v>139</v>
      </c>
      <c r="F90" s="16"/>
      <c r="G90" s="143">
        <v>11</v>
      </c>
      <c r="H90" s="16"/>
      <c r="I90" s="16"/>
      <c r="J90" s="143">
        <v>578</v>
      </c>
      <c r="K90" s="143">
        <v>763</v>
      </c>
      <c r="L90" s="143">
        <v>74</v>
      </c>
      <c r="M90" s="16"/>
      <c r="N90" s="143">
        <v>5</v>
      </c>
      <c r="O90" s="143">
        <v>5</v>
      </c>
      <c r="P90" s="143">
        <v>19</v>
      </c>
      <c r="Q90" s="16"/>
      <c r="R90" s="16"/>
      <c r="S90" s="16">
        <v>0</v>
      </c>
      <c r="T90" s="146">
        <f t="shared" si="2"/>
        <v>1725</v>
      </c>
      <c r="U90" s="5"/>
    </row>
    <row r="91" spans="2:21" x14ac:dyDescent="0.25">
      <c r="B91" s="18">
        <v>2031</v>
      </c>
      <c r="C91" s="18">
        <v>10</v>
      </c>
      <c r="D91" s="143">
        <v>180</v>
      </c>
      <c r="E91" s="143">
        <v>154</v>
      </c>
      <c r="F91" s="16"/>
      <c r="G91" s="143">
        <v>10</v>
      </c>
      <c r="H91" s="16"/>
      <c r="I91" s="16"/>
      <c r="J91" s="143">
        <v>477</v>
      </c>
      <c r="K91" s="143">
        <v>658</v>
      </c>
      <c r="L91" s="143">
        <v>74</v>
      </c>
      <c r="M91" s="16"/>
      <c r="N91" s="143">
        <v>5</v>
      </c>
      <c r="O91" s="143">
        <v>7</v>
      </c>
      <c r="P91" s="143">
        <v>23</v>
      </c>
      <c r="Q91" s="16"/>
      <c r="R91" s="16"/>
      <c r="S91" s="16">
        <v>0</v>
      </c>
      <c r="T91" s="146">
        <f t="shared" si="2"/>
        <v>1588</v>
      </c>
      <c r="U91" s="5"/>
    </row>
    <row r="92" spans="2:21" x14ac:dyDescent="0.25">
      <c r="B92" s="18">
        <v>2031</v>
      </c>
      <c r="C92" s="18">
        <v>11</v>
      </c>
      <c r="D92" s="143">
        <v>453</v>
      </c>
      <c r="E92" s="143">
        <v>221</v>
      </c>
      <c r="F92" s="16"/>
      <c r="G92" s="143">
        <v>11</v>
      </c>
      <c r="H92" s="16"/>
      <c r="I92" s="16"/>
      <c r="J92" s="143">
        <v>443</v>
      </c>
      <c r="K92" s="143">
        <v>647</v>
      </c>
      <c r="L92" s="143">
        <v>74</v>
      </c>
      <c r="M92" s="16"/>
      <c r="N92" s="143">
        <v>5</v>
      </c>
      <c r="O92" s="143">
        <v>11</v>
      </c>
      <c r="P92" s="143">
        <v>64</v>
      </c>
      <c r="Q92" s="16"/>
      <c r="R92" s="16"/>
      <c r="S92" s="16">
        <v>0</v>
      </c>
      <c r="T92" s="146">
        <f t="shared" si="2"/>
        <v>1929</v>
      </c>
      <c r="U92" s="5"/>
    </row>
    <row r="93" spans="2:21" x14ac:dyDescent="0.25">
      <c r="B93" s="18">
        <v>2031</v>
      </c>
      <c r="C93" s="18">
        <v>12</v>
      </c>
      <c r="D93" s="143">
        <v>734</v>
      </c>
      <c r="E93" s="143">
        <v>278</v>
      </c>
      <c r="F93" s="16"/>
      <c r="G93" s="143">
        <v>11</v>
      </c>
      <c r="H93" s="16"/>
      <c r="I93" s="16"/>
      <c r="J93" s="143">
        <v>455</v>
      </c>
      <c r="K93" s="143">
        <v>791</v>
      </c>
      <c r="L93" s="143">
        <v>74</v>
      </c>
      <c r="M93" s="16"/>
      <c r="N93" s="143">
        <v>5</v>
      </c>
      <c r="O93" s="143">
        <v>15</v>
      </c>
      <c r="P93" s="143">
        <v>77</v>
      </c>
      <c r="Q93" s="16"/>
      <c r="R93" s="16"/>
      <c r="S93" s="16">
        <v>0</v>
      </c>
      <c r="T93" s="146">
        <f t="shared" si="2"/>
        <v>2440</v>
      </c>
      <c r="U93" s="5"/>
    </row>
    <row r="94" spans="2:21" x14ac:dyDescent="0.25">
      <c r="B94" s="18">
        <v>2032</v>
      </c>
      <c r="C94" s="18">
        <v>1</v>
      </c>
      <c r="D94" s="143">
        <v>765</v>
      </c>
      <c r="E94" s="143">
        <v>287</v>
      </c>
      <c r="F94" s="16"/>
      <c r="G94" s="143">
        <v>11</v>
      </c>
      <c r="H94" s="16"/>
      <c r="I94" s="16"/>
      <c r="J94" s="143">
        <v>449</v>
      </c>
      <c r="K94" s="143">
        <v>436</v>
      </c>
      <c r="L94" s="143">
        <v>74</v>
      </c>
      <c r="M94" s="16"/>
      <c r="N94" s="143">
        <v>5</v>
      </c>
      <c r="O94" s="143">
        <v>15</v>
      </c>
      <c r="P94" s="143">
        <v>76</v>
      </c>
      <c r="Q94" s="16"/>
      <c r="R94" s="16"/>
      <c r="S94" s="16">
        <v>0</v>
      </c>
      <c r="T94" s="146">
        <f t="shared" si="2"/>
        <v>2118</v>
      </c>
      <c r="U94" s="5"/>
    </row>
    <row r="95" spans="2:21" x14ac:dyDescent="0.25">
      <c r="B95" s="18">
        <v>2032</v>
      </c>
      <c r="C95" s="18">
        <v>2</v>
      </c>
      <c r="D95" s="143">
        <v>656</v>
      </c>
      <c r="E95" s="143">
        <v>280</v>
      </c>
      <c r="F95" s="16"/>
      <c r="G95" s="143">
        <v>11</v>
      </c>
      <c r="H95" s="16"/>
      <c r="I95" s="16"/>
      <c r="J95" s="143">
        <v>416</v>
      </c>
      <c r="K95" s="143">
        <v>374</v>
      </c>
      <c r="L95" s="143">
        <v>74</v>
      </c>
      <c r="M95" s="16"/>
      <c r="N95" s="143">
        <v>6</v>
      </c>
      <c r="O95" s="143">
        <v>13</v>
      </c>
      <c r="P95" s="143">
        <v>53</v>
      </c>
      <c r="Q95" s="16"/>
      <c r="R95" s="16"/>
      <c r="S95" s="16">
        <v>0</v>
      </c>
      <c r="T95" s="146">
        <f t="shared" si="2"/>
        <v>1883</v>
      </c>
      <c r="U95" s="5"/>
    </row>
    <row r="96" spans="2:21" x14ac:dyDescent="0.25">
      <c r="B96" s="18">
        <v>2032</v>
      </c>
      <c r="C96" s="18">
        <v>3</v>
      </c>
      <c r="D96" s="143">
        <v>429</v>
      </c>
      <c r="E96" s="143">
        <v>213</v>
      </c>
      <c r="F96" s="16"/>
      <c r="G96" s="143">
        <v>11</v>
      </c>
      <c r="H96" s="16"/>
      <c r="I96" s="16"/>
      <c r="J96" s="143">
        <v>422</v>
      </c>
      <c r="K96" s="143">
        <v>342</v>
      </c>
      <c r="L96" s="143">
        <v>74</v>
      </c>
      <c r="M96" s="16"/>
      <c r="N96" s="143">
        <v>5</v>
      </c>
      <c r="O96" s="143">
        <v>11</v>
      </c>
      <c r="P96" s="143">
        <v>42</v>
      </c>
      <c r="Q96" s="16"/>
      <c r="R96" s="16"/>
      <c r="S96" s="16">
        <v>0</v>
      </c>
      <c r="T96" s="146">
        <f t="shared" si="2"/>
        <v>1549</v>
      </c>
      <c r="U96" s="5"/>
    </row>
    <row r="97" spans="2:21" x14ac:dyDescent="0.25">
      <c r="B97" s="18">
        <v>2032</v>
      </c>
      <c r="C97" s="18">
        <v>4</v>
      </c>
      <c r="D97" s="143">
        <v>301</v>
      </c>
      <c r="E97" s="143">
        <v>181</v>
      </c>
      <c r="F97" s="16"/>
      <c r="G97" s="143">
        <v>11</v>
      </c>
      <c r="H97" s="16"/>
      <c r="I97" s="16"/>
      <c r="J97" s="143">
        <v>414</v>
      </c>
      <c r="K97" s="143">
        <v>361</v>
      </c>
      <c r="L97" s="143">
        <v>74</v>
      </c>
      <c r="M97" s="16"/>
      <c r="N97" s="143">
        <v>5</v>
      </c>
      <c r="O97" s="143">
        <v>8</v>
      </c>
      <c r="P97" s="143">
        <v>27</v>
      </c>
      <c r="Q97" s="16"/>
      <c r="R97" s="16"/>
      <c r="S97" s="16">
        <v>0</v>
      </c>
      <c r="T97" s="146">
        <f t="shared" si="2"/>
        <v>1382</v>
      </c>
      <c r="U97" s="5"/>
    </row>
    <row r="98" spans="2:21" x14ac:dyDescent="0.25">
      <c r="B98" s="18">
        <v>2032</v>
      </c>
      <c r="C98" s="18">
        <v>5</v>
      </c>
      <c r="D98" s="143">
        <v>180</v>
      </c>
      <c r="E98" s="143">
        <v>143</v>
      </c>
      <c r="F98" s="16"/>
      <c r="G98" s="143">
        <v>11</v>
      </c>
      <c r="H98" s="16"/>
      <c r="I98" s="16"/>
      <c r="J98" s="143">
        <v>416</v>
      </c>
      <c r="K98" s="143">
        <v>322</v>
      </c>
      <c r="L98" s="143">
        <v>74</v>
      </c>
      <c r="M98" s="16"/>
      <c r="N98" s="143">
        <v>5</v>
      </c>
      <c r="O98" s="143">
        <v>6</v>
      </c>
      <c r="P98" s="143">
        <v>21</v>
      </c>
      <c r="Q98" s="16"/>
      <c r="R98" s="16"/>
      <c r="S98" s="16">
        <v>0</v>
      </c>
      <c r="T98" s="146">
        <f t="shared" si="2"/>
        <v>1178</v>
      </c>
      <c r="U98" s="5"/>
    </row>
    <row r="99" spans="2:21" x14ac:dyDescent="0.25">
      <c r="B99" s="18">
        <v>2032</v>
      </c>
      <c r="C99" s="18">
        <v>6</v>
      </c>
      <c r="D99" s="143">
        <v>132</v>
      </c>
      <c r="E99" s="143">
        <v>129</v>
      </c>
      <c r="F99" s="16"/>
      <c r="G99" s="143">
        <v>11</v>
      </c>
      <c r="H99" s="16"/>
      <c r="I99" s="16"/>
      <c r="J99" s="143">
        <v>415</v>
      </c>
      <c r="K99" s="143">
        <v>323</v>
      </c>
      <c r="L99" s="143">
        <v>74</v>
      </c>
      <c r="M99" s="16"/>
      <c r="N99" s="143">
        <v>6</v>
      </c>
      <c r="O99" s="143">
        <v>5</v>
      </c>
      <c r="P99" s="143">
        <v>14</v>
      </c>
      <c r="Q99" s="16"/>
      <c r="R99" s="16"/>
      <c r="S99" s="16">
        <v>0</v>
      </c>
      <c r="T99" s="146">
        <f t="shared" si="2"/>
        <v>1109</v>
      </c>
      <c r="U99" s="5"/>
    </row>
    <row r="100" spans="2:21" x14ac:dyDescent="0.25">
      <c r="B100" s="18">
        <v>2032</v>
      </c>
      <c r="C100" s="18">
        <v>7</v>
      </c>
      <c r="D100" s="143">
        <v>103</v>
      </c>
      <c r="E100" s="143">
        <v>118</v>
      </c>
      <c r="F100" s="16"/>
      <c r="G100" s="143">
        <v>11</v>
      </c>
      <c r="H100" s="16"/>
      <c r="I100" s="16"/>
      <c r="J100" s="143">
        <v>481</v>
      </c>
      <c r="K100" s="143">
        <v>624</v>
      </c>
      <c r="L100" s="143">
        <v>74</v>
      </c>
      <c r="M100" s="16"/>
      <c r="N100" s="143">
        <v>5</v>
      </c>
      <c r="O100" s="143">
        <v>5</v>
      </c>
      <c r="P100" s="143">
        <v>22</v>
      </c>
      <c r="Q100" s="16"/>
      <c r="R100" s="16"/>
      <c r="S100" s="16">
        <v>0</v>
      </c>
      <c r="T100" s="146">
        <f t="shared" si="2"/>
        <v>1443</v>
      </c>
      <c r="U100" s="5"/>
    </row>
    <row r="101" spans="2:21" x14ac:dyDescent="0.25">
      <c r="B101" s="18">
        <v>2032</v>
      </c>
      <c r="C101" s="18">
        <v>8</v>
      </c>
      <c r="D101" s="143">
        <v>103</v>
      </c>
      <c r="E101" s="143">
        <v>121</v>
      </c>
      <c r="F101" s="16"/>
      <c r="G101" s="143">
        <v>11</v>
      </c>
      <c r="H101" s="16"/>
      <c r="I101" s="16"/>
      <c r="J101" s="143">
        <v>574</v>
      </c>
      <c r="K101" s="143">
        <v>678</v>
      </c>
      <c r="L101" s="143">
        <v>74</v>
      </c>
      <c r="M101" s="16"/>
      <c r="N101" s="143">
        <v>5</v>
      </c>
      <c r="O101" s="143">
        <v>5</v>
      </c>
      <c r="P101" s="143">
        <v>25</v>
      </c>
      <c r="Q101" s="16"/>
      <c r="R101" s="16"/>
      <c r="S101" s="16">
        <v>0</v>
      </c>
      <c r="T101" s="146">
        <f t="shared" si="2"/>
        <v>1596</v>
      </c>
      <c r="U101" s="5"/>
    </row>
    <row r="102" spans="2:21" x14ac:dyDescent="0.25">
      <c r="B102" s="18">
        <v>2032</v>
      </c>
      <c r="C102" s="18">
        <v>9</v>
      </c>
      <c r="D102" s="143">
        <v>112</v>
      </c>
      <c r="E102" s="143">
        <v>133</v>
      </c>
      <c r="F102" s="16"/>
      <c r="G102" s="143">
        <v>11</v>
      </c>
      <c r="H102" s="16"/>
      <c r="I102" s="16"/>
      <c r="J102" s="143">
        <v>574</v>
      </c>
      <c r="K102" s="143">
        <v>614</v>
      </c>
      <c r="L102" s="143">
        <v>74</v>
      </c>
      <c r="M102" s="16"/>
      <c r="N102" s="143">
        <v>6</v>
      </c>
      <c r="O102" s="143">
        <v>5</v>
      </c>
      <c r="P102" s="143">
        <v>17</v>
      </c>
      <c r="Q102" s="16"/>
      <c r="R102" s="16"/>
      <c r="S102" s="16">
        <v>0</v>
      </c>
      <c r="T102" s="146">
        <f t="shared" si="2"/>
        <v>1546</v>
      </c>
      <c r="U102" s="5"/>
    </row>
    <row r="103" spans="2:21" x14ac:dyDescent="0.25">
      <c r="B103" s="18">
        <v>2032</v>
      </c>
      <c r="C103" s="18">
        <v>10</v>
      </c>
      <c r="D103" s="143">
        <v>160</v>
      </c>
      <c r="E103" s="143">
        <v>148</v>
      </c>
      <c r="F103" s="16"/>
      <c r="G103" s="143">
        <v>11</v>
      </c>
      <c r="H103" s="16"/>
      <c r="I103" s="16"/>
      <c r="J103" s="143">
        <v>474</v>
      </c>
      <c r="K103" s="143">
        <v>528</v>
      </c>
      <c r="L103" s="143">
        <v>74</v>
      </c>
      <c r="M103" s="16"/>
      <c r="N103" s="143">
        <v>5</v>
      </c>
      <c r="O103" s="143">
        <v>7</v>
      </c>
      <c r="P103" s="143">
        <v>21</v>
      </c>
      <c r="Q103" s="16"/>
      <c r="R103" s="16"/>
      <c r="S103" s="16">
        <v>0</v>
      </c>
      <c r="T103" s="146">
        <f t="shared" si="2"/>
        <v>1428</v>
      </c>
      <c r="U103" s="5"/>
    </row>
    <row r="104" spans="2:21" x14ac:dyDescent="0.25">
      <c r="B104" s="18">
        <v>2032</v>
      </c>
      <c r="C104" s="18">
        <v>11</v>
      </c>
      <c r="D104" s="143">
        <v>425</v>
      </c>
      <c r="E104" s="143">
        <v>214</v>
      </c>
      <c r="F104" s="16"/>
      <c r="G104" s="143">
        <v>11</v>
      </c>
      <c r="H104" s="16"/>
      <c r="I104" s="16"/>
      <c r="J104" s="143">
        <v>440</v>
      </c>
      <c r="K104" s="143">
        <v>519</v>
      </c>
      <c r="L104" s="143">
        <v>74</v>
      </c>
      <c r="M104" s="16"/>
      <c r="N104" s="143">
        <v>6</v>
      </c>
      <c r="O104" s="143">
        <v>11</v>
      </c>
      <c r="P104" s="143">
        <v>59</v>
      </c>
      <c r="Q104" s="16"/>
      <c r="R104" s="16"/>
      <c r="S104" s="16">
        <v>0</v>
      </c>
      <c r="T104" s="146">
        <f t="shared" si="2"/>
        <v>1759</v>
      </c>
      <c r="U104" s="5"/>
    </row>
    <row r="105" spans="2:21" x14ac:dyDescent="0.25">
      <c r="B105" s="18">
        <v>2032</v>
      </c>
      <c r="C105" s="18">
        <v>12</v>
      </c>
      <c r="D105" s="143">
        <v>696</v>
      </c>
      <c r="E105" s="143">
        <v>270</v>
      </c>
      <c r="F105" s="16"/>
      <c r="G105" s="143">
        <v>11</v>
      </c>
      <c r="H105" s="16"/>
      <c r="I105" s="16"/>
      <c r="J105" s="143">
        <v>451</v>
      </c>
      <c r="K105" s="143">
        <v>638</v>
      </c>
      <c r="L105" s="143">
        <v>74</v>
      </c>
      <c r="M105" s="16"/>
      <c r="N105" s="143">
        <v>5</v>
      </c>
      <c r="O105" s="143">
        <v>15</v>
      </c>
      <c r="P105" s="143">
        <v>73</v>
      </c>
      <c r="Q105" s="16"/>
      <c r="R105" s="16"/>
      <c r="S105" s="16">
        <v>0</v>
      </c>
      <c r="T105" s="146">
        <f t="shared" si="2"/>
        <v>2233</v>
      </c>
      <c r="U105" s="5"/>
    </row>
    <row r="106" spans="2:21" x14ac:dyDescent="0.25">
      <c r="B106" s="18">
        <v>2033</v>
      </c>
      <c r="C106" s="18">
        <v>1</v>
      </c>
      <c r="D106" s="143">
        <v>728</v>
      </c>
      <c r="E106" s="143">
        <v>279</v>
      </c>
      <c r="F106" s="16"/>
      <c r="G106" s="143">
        <v>11</v>
      </c>
      <c r="H106" s="16"/>
      <c r="I106" s="16"/>
      <c r="J106" s="143">
        <v>445</v>
      </c>
      <c r="K106" s="143">
        <v>429</v>
      </c>
      <c r="L106" s="143">
        <v>74</v>
      </c>
      <c r="M106" s="16"/>
      <c r="N106" s="143">
        <v>5</v>
      </c>
      <c r="O106" s="143">
        <v>15</v>
      </c>
      <c r="P106" s="143">
        <v>76</v>
      </c>
      <c r="Q106" s="16"/>
      <c r="R106" s="16"/>
      <c r="S106" s="16">
        <v>0</v>
      </c>
      <c r="T106" s="146">
        <f t="shared" ref="T106:T137" si="3">SUM(D106:S106)</f>
        <v>2062</v>
      </c>
      <c r="U106" s="5"/>
    </row>
    <row r="107" spans="2:21" x14ac:dyDescent="0.25">
      <c r="B107" s="18">
        <v>2033</v>
      </c>
      <c r="C107" s="18">
        <v>2</v>
      </c>
      <c r="D107" s="143">
        <v>648</v>
      </c>
      <c r="E107" s="143">
        <v>283</v>
      </c>
      <c r="F107" s="16"/>
      <c r="G107" s="143">
        <v>12</v>
      </c>
      <c r="H107" s="16"/>
      <c r="I107" s="16"/>
      <c r="J107" s="143">
        <v>427</v>
      </c>
      <c r="K107" s="143">
        <v>320</v>
      </c>
      <c r="L107" s="143">
        <v>74</v>
      </c>
      <c r="M107" s="16"/>
      <c r="N107" s="143">
        <v>6</v>
      </c>
      <c r="O107" s="143">
        <v>13</v>
      </c>
      <c r="P107" s="143">
        <v>53</v>
      </c>
      <c r="Q107" s="16"/>
      <c r="R107" s="16"/>
      <c r="S107" s="16">
        <v>0</v>
      </c>
      <c r="T107" s="146">
        <f t="shared" si="3"/>
        <v>1836</v>
      </c>
      <c r="U107" s="5"/>
    </row>
    <row r="108" spans="2:21" x14ac:dyDescent="0.25">
      <c r="B108" s="18">
        <v>2033</v>
      </c>
      <c r="C108" s="18">
        <v>3</v>
      </c>
      <c r="D108" s="143">
        <v>402</v>
      </c>
      <c r="E108" s="143">
        <v>206</v>
      </c>
      <c r="F108" s="16"/>
      <c r="G108" s="143">
        <v>11</v>
      </c>
      <c r="H108" s="16"/>
      <c r="I108" s="16"/>
      <c r="J108" s="143">
        <v>419</v>
      </c>
      <c r="K108" s="143">
        <v>329</v>
      </c>
      <c r="L108" s="143">
        <v>74</v>
      </c>
      <c r="M108" s="16"/>
      <c r="N108" s="143">
        <v>5</v>
      </c>
      <c r="O108" s="143">
        <v>11</v>
      </c>
      <c r="P108" s="143">
        <v>42</v>
      </c>
      <c r="Q108" s="16"/>
      <c r="R108" s="16"/>
      <c r="S108" s="16">
        <v>0</v>
      </c>
      <c r="T108" s="146">
        <f t="shared" si="3"/>
        <v>1499</v>
      </c>
      <c r="U108" s="5"/>
    </row>
    <row r="109" spans="2:21" x14ac:dyDescent="0.25">
      <c r="B109" s="18">
        <v>2033</v>
      </c>
      <c r="C109" s="18">
        <v>4</v>
      </c>
      <c r="D109" s="143">
        <v>277</v>
      </c>
      <c r="E109" s="143">
        <v>175</v>
      </c>
      <c r="F109" s="16"/>
      <c r="G109" s="143">
        <v>11</v>
      </c>
      <c r="H109" s="16"/>
      <c r="I109" s="16"/>
      <c r="J109" s="143">
        <v>410</v>
      </c>
      <c r="K109" s="143">
        <v>355</v>
      </c>
      <c r="L109" s="143">
        <v>74</v>
      </c>
      <c r="M109" s="16"/>
      <c r="N109" s="143">
        <v>6</v>
      </c>
      <c r="O109" s="143">
        <v>8</v>
      </c>
      <c r="P109" s="143">
        <v>27</v>
      </c>
      <c r="Q109" s="16"/>
      <c r="R109" s="16"/>
      <c r="S109" s="16">
        <v>0</v>
      </c>
      <c r="T109" s="146">
        <f t="shared" si="3"/>
        <v>1343</v>
      </c>
      <c r="U109" s="5"/>
    </row>
    <row r="110" spans="2:21" x14ac:dyDescent="0.25">
      <c r="B110" s="18">
        <v>2033</v>
      </c>
      <c r="C110" s="18">
        <v>5</v>
      </c>
      <c r="D110" s="143">
        <v>160</v>
      </c>
      <c r="E110" s="143">
        <v>137</v>
      </c>
      <c r="F110" s="16"/>
      <c r="G110" s="143">
        <v>11</v>
      </c>
      <c r="H110" s="16"/>
      <c r="I110" s="16"/>
      <c r="J110" s="143">
        <v>412</v>
      </c>
      <c r="K110" s="143">
        <v>315</v>
      </c>
      <c r="L110" s="143">
        <v>74</v>
      </c>
      <c r="M110" s="16"/>
      <c r="N110" s="143">
        <v>6</v>
      </c>
      <c r="O110" s="143">
        <v>6</v>
      </c>
      <c r="P110" s="143">
        <v>21</v>
      </c>
      <c r="Q110" s="16"/>
      <c r="R110" s="16"/>
      <c r="S110" s="16">
        <v>0</v>
      </c>
      <c r="T110" s="146">
        <f t="shared" si="3"/>
        <v>1142</v>
      </c>
      <c r="U110" s="5"/>
    </row>
    <row r="111" spans="2:21" x14ac:dyDescent="0.25">
      <c r="B111" s="18">
        <v>2033</v>
      </c>
      <c r="C111" s="18">
        <v>6</v>
      </c>
      <c r="D111" s="143">
        <v>112</v>
      </c>
      <c r="E111" s="143">
        <v>124</v>
      </c>
      <c r="F111" s="16"/>
      <c r="G111" s="143">
        <v>12</v>
      </c>
      <c r="H111" s="16"/>
      <c r="I111" s="16"/>
      <c r="J111" s="143">
        <v>411</v>
      </c>
      <c r="K111" s="143">
        <v>301</v>
      </c>
      <c r="L111" s="143">
        <v>74</v>
      </c>
      <c r="M111" s="16"/>
      <c r="N111" s="143">
        <v>6</v>
      </c>
      <c r="O111" s="143">
        <v>5</v>
      </c>
      <c r="P111" s="143">
        <v>13</v>
      </c>
      <c r="Q111" s="16"/>
      <c r="R111" s="16"/>
      <c r="S111" s="16">
        <v>0</v>
      </c>
      <c r="T111" s="146">
        <f t="shared" si="3"/>
        <v>1058</v>
      </c>
      <c r="U111" s="5"/>
    </row>
    <row r="112" spans="2:21" x14ac:dyDescent="0.25">
      <c r="B112" s="18">
        <v>2033</v>
      </c>
      <c r="C112" s="18">
        <v>7</v>
      </c>
      <c r="D112" s="143">
        <v>86</v>
      </c>
      <c r="E112" s="143">
        <v>114</v>
      </c>
      <c r="F112" s="16"/>
      <c r="G112" s="143">
        <v>11</v>
      </c>
      <c r="H112" s="16"/>
      <c r="I112" s="16"/>
      <c r="J112" s="143">
        <v>477</v>
      </c>
      <c r="K112" s="143">
        <v>603</v>
      </c>
      <c r="L112" s="143">
        <v>74</v>
      </c>
      <c r="M112" s="16"/>
      <c r="N112" s="143">
        <v>6</v>
      </c>
      <c r="O112" s="143">
        <v>5</v>
      </c>
      <c r="P112" s="143">
        <v>22</v>
      </c>
      <c r="Q112" s="16"/>
      <c r="R112" s="16"/>
      <c r="S112" s="16">
        <v>0</v>
      </c>
      <c r="T112" s="146">
        <f t="shared" si="3"/>
        <v>1398</v>
      </c>
      <c r="U112" s="5"/>
    </row>
    <row r="113" spans="2:21" x14ac:dyDescent="0.25">
      <c r="B113" s="18">
        <v>2033</v>
      </c>
      <c r="C113" s="18">
        <v>8</v>
      </c>
      <c r="D113" s="143">
        <v>86</v>
      </c>
      <c r="E113" s="143">
        <v>116</v>
      </c>
      <c r="F113" s="16"/>
      <c r="G113" s="143">
        <v>11</v>
      </c>
      <c r="H113" s="16"/>
      <c r="I113" s="16"/>
      <c r="J113" s="143">
        <v>570</v>
      </c>
      <c r="K113" s="143">
        <v>680</v>
      </c>
      <c r="L113" s="143">
        <v>74</v>
      </c>
      <c r="M113" s="16"/>
      <c r="N113" s="143">
        <v>6</v>
      </c>
      <c r="O113" s="143">
        <v>5</v>
      </c>
      <c r="P113" s="143">
        <v>25</v>
      </c>
      <c r="Q113" s="16"/>
      <c r="R113" s="16"/>
      <c r="S113" s="16">
        <v>0</v>
      </c>
      <c r="T113" s="146">
        <f t="shared" si="3"/>
        <v>1573</v>
      </c>
      <c r="U113" s="5"/>
    </row>
    <row r="114" spans="2:21" x14ac:dyDescent="0.25">
      <c r="B114" s="18">
        <v>2033</v>
      </c>
      <c r="C114" s="18">
        <v>9</v>
      </c>
      <c r="D114" s="143">
        <v>93</v>
      </c>
      <c r="E114" s="143">
        <v>128</v>
      </c>
      <c r="F114" s="16"/>
      <c r="G114" s="143">
        <v>12</v>
      </c>
      <c r="H114" s="16"/>
      <c r="I114" s="16"/>
      <c r="J114" s="143">
        <v>571</v>
      </c>
      <c r="K114" s="143">
        <v>651</v>
      </c>
      <c r="L114" s="143">
        <v>74</v>
      </c>
      <c r="M114" s="16"/>
      <c r="N114" s="143">
        <v>6</v>
      </c>
      <c r="O114" s="143">
        <v>5</v>
      </c>
      <c r="P114" s="143">
        <v>18</v>
      </c>
      <c r="Q114" s="16"/>
      <c r="R114" s="16"/>
      <c r="S114" s="16">
        <v>0</v>
      </c>
      <c r="T114" s="146">
        <f t="shared" si="3"/>
        <v>1558</v>
      </c>
      <c r="U114" s="5"/>
    </row>
    <row r="115" spans="2:21" x14ac:dyDescent="0.25">
      <c r="B115" s="18">
        <v>2033</v>
      </c>
      <c r="C115" s="18">
        <v>10</v>
      </c>
      <c r="D115" s="143">
        <v>138</v>
      </c>
      <c r="E115" s="143">
        <v>142</v>
      </c>
      <c r="F115" s="16"/>
      <c r="G115" s="143">
        <v>11</v>
      </c>
      <c r="H115" s="16"/>
      <c r="I115" s="16"/>
      <c r="J115" s="143">
        <v>470</v>
      </c>
      <c r="K115" s="143">
        <v>521</v>
      </c>
      <c r="L115" s="143">
        <v>74</v>
      </c>
      <c r="M115" s="16"/>
      <c r="N115" s="143">
        <v>6</v>
      </c>
      <c r="O115" s="143">
        <v>6</v>
      </c>
      <c r="P115" s="143">
        <v>21</v>
      </c>
      <c r="Q115" s="16"/>
      <c r="R115" s="16"/>
      <c r="S115" s="16">
        <v>0</v>
      </c>
      <c r="T115" s="146">
        <f t="shared" si="3"/>
        <v>1389</v>
      </c>
      <c r="U115" s="5"/>
    </row>
    <row r="116" spans="2:21" x14ac:dyDescent="0.25">
      <c r="B116" s="18">
        <v>2033</v>
      </c>
      <c r="C116" s="18">
        <v>11</v>
      </c>
      <c r="D116" s="143">
        <v>397</v>
      </c>
      <c r="E116" s="143">
        <v>207</v>
      </c>
      <c r="F116" s="16"/>
      <c r="G116" s="143">
        <v>12</v>
      </c>
      <c r="H116" s="16"/>
      <c r="I116" s="16"/>
      <c r="J116" s="143">
        <v>436</v>
      </c>
      <c r="K116" s="143">
        <v>512</v>
      </c>
      <c r="L116" s="143">
        <v>74</v>
      </c>
      <c r="M116" s="16"/>
      <c r="N116" s="143">
        <v>6</v>
      </c>
      <c r="O116" s="143">
        <v>11</v>
      </c>
      <c r="P116" s="143">
        <v>59</v>
      </c>
      <c r="Q116" s="16"/>
      <c r="R116" s="16"/>
      <c r="S116" s="16">
        <v>0</v>
      </c>
      <c r="T116" s="146">
        <f t="shared" si="3"/>
        <v>1714</v>
      </c>
      <c r="U116" s="5"/>
    </row>
    <row r="117" spans="2:21" x14ac:dyDescent="0.25">
      <c r="B117" s="18">
        <v>2033</v>
      </c>
      <c r="C117" s="18">
        <v>12</v>
      </c>
      <c r="D117" s="143">
        <v>656</v>
      </c>
      <c r="E117" s="143">
        <v>261</v>
      </c>
      <c r="F117" s="16"/>
      <c r="G117" s="143">
        <v>11</v>
      </c>
      <c r="H117" s="16"/>
      <c r="I117" s="16"/>
      <c r="J117" s="143">
        <v>447</v>
      </c>
      <c r="K117" s="143">
        <v>656</v>
      </c>
      <c r="L117" s="143">
        <v>74</v>
      </c>
      <c r="M117" s="16"/>
      <c r="N117" s="143">
        <v>6</v>
      </c>
      <c r="O117" s="143">
        <v>15</v>
      </c>
      <c r="P117" s="143">
        <v>74</v>
      </c>
      <c r="Q117" s="16"/>
      <c r="R117" s="16"/>
      <c r="S117" s="16">
        <v>0</v>
      </c>
      <c r="T117" s="146">
        <f t="shared" si="3"/>
        <v>2200</v>
      </c>
      <c r="U117" s="5"/>
    </row>
    <row r="118" spans="2:21" x14ac:dyDescent="0.25">
      <c r="B118" s="18">
        <v>2034</v>
      </c>
      <c r="C118" s="18">
        <v>1</v>
      </c>
      <c r="D118" s="143">
        <v>689</v>
      </c>
      <c r="E118" s="143">
        <v>270</v>
      </c>
      <c r="F118" s="16"/>
      <c r="G118" s="143">
        <v>11</v>
      </c>
      <c r="H118" s="16"/>
      <c r="I118" s="16"/>
      <c r="J118" s="143">
        <v>442</v>
      </c>
      <c r="K118" s="143">
        <v>430</v>
      </c>
      <c r="L118" s="143">
        <v>74</v>
      </c>
      <c r="M118" s="16"/>
      <c r="N118" s="143">
        <v>6</v>
      </c>
      <c r="O118" s="143">
        <v>15</v>
      </c>
      <c r="P118" s="143">
        <v>78</v>
      </c>
      <c r="Q118" s="16"/>
      <c r="R118" s="16"/>
      <c r="S118" s="16">
        <v>0</v>
      </c>
      <c r="T118" s="146">
        <f t="shared" si="3"/>
        <v>2015</v>
      </c>
      <c r="U118" s="5"/>
    </row>
    <row r="119" spans="2:21" x14ac:dyDescent="0.25">
      <c r="B119" s="18">
        <v>2034</v>
      </c>
      <c r="C119" s="18">
        <v>2</v>
      </c>
      <c r="D119" s="143">
        <v>611</v>
      </c>
      <c r="E119" s="143">
        <v>275</v>
      </c>
      <c r="F119" s="16"/>
      <c r="G119" s="143">
        <v>13</v>
      </c>
      <c r="H119" s="16"/>
      <c r="I119" s="16"/>
      <c r="J119" s="143">
        <v>423</v>
      </c>
      <c r="K119" s="143">
        <v>329</v>
      </c>
      <c r="L119" s="143">
        <v>74</v>
      </c>
      <c r="M119" s="16"/>
      <c r="N119" s="143">
        <v>6</v>
      </c>
      <c r="O119" s="143">
        <v>13</v>
      </c>
      <c r="P119" s="143">
        <v>53</v>
      </c>
      <c r="Q119" s="16"/>
      <c r="R119" s="16"/>
      <c r="S119" s="16">
        <v>0</v>
      </c>
      <c r="T119" s="146">
        <f t="shared" si="3"/>
        <v>1797</v>
      </c>
      <c r="U119" s="5"/>
    </row>
    <row r="120" spans="2:21" x14ac:dyDescent="0.25">
      <c r="B120" s="18">
        <v>2034</v>
      </c>
      <c r="C120" s="18">
        <v>3</v>
      </c>
      <c r="D120" s="143">
        <v>373</v>
      </c>
      <c r="E120" s="143">
        <v>200</v>
      </c>
      <c r="F120" s="16"/>
      <c r="G120" s="143">
        <v>11</v>
      </c>
      <c r="H120" s="16"/>
      <c r="I120" s="16"/>
      <c r="J120" s="143">
        <v>415</v>
      </c>
      <c r="K120" s="143">
        <v>322</v>
      </c>
      <c r="L120" s="143">
        <v>74</v>
      </c>
      <c r="M120" s="16"/>
      <c r="N120" s="143">
        <v>6</v>
      </c>
      <c r="O120" s="143">
        <v>11</v>
      </c>
      <c r="P120" s="143">
        <v>0</v>
      </c>
      <c r="Q120" s="16"/>
      <c r="R120" s="16"/>
      <c r="S120" s="16">
        <v>0</v>
      </c>
      <c r="T120" s="146">
        <f t="shared" si="3"/>
        <v>1412</v>
      </c>
      <c r="U120" s="5"/>
    </row>
    <row r="121" spans="2:21" x14ac:dyDescent="0.25">
      <c r="B121" s="18">
        <v>2034</v>
      </c>
      <c r="C121" s="18">
        <v>4</v>
      </c>
      <c r="D121" s="143">
        <v>252</v>
      </c>
      <c r="E121" s="143">
        <v>169</v>
      </c>
      <c r="F121" s="16"/>
      <c r="G121" s="143">
        <v>12</v>
      </c>
      <c r="H121" s="16"/>
      <c r="I121" s="16"/>
      <c r="J121" s="143">
        <v>407</v>
      </c>
      <c r="K121" s="143">
        <v>349</v>
      </c>
      <c r="L121" s="143">
        <v>74</v>
      </c>
      <c r="M121" s="16"/>
      <c r="N121" s="143">
        <v>6</v>
      </c>
      <c r="O121" s="143">
        <v>8</v>
      </c>
      <c r="P121" s="143">
        <v>27</v>
      </c>
      <c r="Q121" s="16"/>
      <c r="R121" s="16"/>
      <c r="S121" s="16">
        <v>0</v>
      </c>
      <c r="T121" s="146">
        <f t="shared" si="3"/>
        <v>1304</v>
      </c>
      <c r="U121" s="5"/>
    </row>
    <row r="122" spans="2:21" x14ac:dyDescent="0.25">
      <c r="B122" s="18">
        <v>2034</v>
      </c>
      <c r="C122" s="18">
        <v>5</v>
      </c>
      <c r="D122" s="143">
        <v>140</v>
      </c>
      <c r="E122" s="143">
        <v>132</v>
      </c>
      <c r="F122" s="16"/>
      <c r="G122" s="143">
        <v>12</v>
      </c>
      <c r="H122" s="16"/>
      <c r="I122" s="16"/>
      <c r="J122" s="143">
        <v>408</v>
      </c>
      <c r="K122" s="143">
        <v>309</v>
      </c>
      <c r="L122" s="143">
        <v>74</v>
      </c>
      <c r="M122" s="16"/>
      <c r="N122" s="143">
        <v>6</v>
      </c>
      <c r="O122" s="143">
        <v>6</v>
      </c>
      <c r="P122" s="143">
        <v>21</v>
      </c>
      <c r="Q122" s="16"/>
      <c r="R122" s="16"/>
      <c r="S122" s="16">
        <v>0</v>
      </c>
      <c r="T122" s="146">
        <f t="shared" si="3"/>
        <v>1108</v>
      </c>
      <c r="U122" s="5"/>
    </row>
    <row r="123" spans="2:21" x14ac:dyDescent="0.25">
      <c r="B123" s="18">
        <v>2034</v>
      </c>
      <c r="C123" s="18">
        <v>6</v>
      </c>
      <c r="D123" s="143">
        <v>92</v>
      </c>
      <c r="E123" s="143">
        <v>118</v>
      </c>
      <c r="F123" s="16"/>
      <c r="G123" s="143">
        <v>12</v>
      </c>
      <c r="H123" s="16"/>
      <c r="I123" s="16"/>
      <c r="J123" s="143">
        <v>407</v>
      </c>
      <c r="K123" s="143">
        <v>277</v>
      </c>
      <c r="L123" s="143">
        <v>74</v>
      </c>
      <c r="M123" s="16"/>
      <c r="N123" s="143">
        <v>6</v>
      </c>
      <c r="O123" s="143">
        <v>5</v>
      </c>
      <c r="P123" s="143">
        <v>13</v>
      </c>
      <c r="Q123" s="16"/>
      <c r="R123" s="16"/>
      <c r="S123" s="16">
        <v>0</v>
      </c>
      <c r="T123" s="146">
        <f t="shared" si="3"/>
        <v>1004</v>
      </c>
      <c r="U123" s="5"/>
    </row>
    <row r="124" spans="2:21" x14ac:dyDescent="0.25">
      <c r="B124" s="18">
        <v>2034</v>
      </c>
      <c r="C124" s="18">
        <v>7</v>
      </c>
      <c r="D124" s="143">
        <v>69</v>
      </c>
      <c r="E124" s="143">
        <v>109</v>
      </c>
      <c r="F124" s="16"/>
      <c r="G124" s="143">
        <v>12</v>
      </c>
      <c r="H124" s="16"/>
      <c r="I124" s="16"/>
      <c r="J124" s="143">
        <v>474</v>
      </c>
      <c r="K124" s="143">
        <v>566</v>
      </c>
      <c r="L124" s="143">
        <v>74</v>
      </c>
      <c r="M124" s="16"/>
      <c r="N124" s="143">
        <v>6</v>
      </c>
      <c r="O124" s="143">
        <v>5</v>
      </c>
      <c r="P124" s="143">
        <v>21</v>
      </c>
      <c r="Q124" s="16"/>
      <c r="R124" s="16"/>
      <c r="S124" s="16">
        <v>0</v>
      </c>
      <c r="T124" s="146">
        <f t="shared" si="3"/>
        <v>1336</v>
      </c>
      <c r="U124" s="5"/>
    </row>
    <row r="125" spans="2:21" x14ac:dyDescent="0.25">
      <c r="B125" s="18">
        <v>2034</v>
      </c>
      <c r="C125" s="18">
        <v>8</v>
      </c>
      <c r="D125" s="143">
        <v>69</v>
      </c>
      <c r="E125" s="143">
        <v>112</v>
      </c>
      <c r="F125" s="16"/>
      <c r="G125" s="143">
        <v>12</v>
      </c>
      <c r="H125" s="16"/>
      <c r="I125" s="16"/>
      <c r="J125" s="143">
        <v>567</v>
      </c>
      <c r="K125" s="143">
        <v>682</v>
      </c>
      <c r="L125" s="143">
        <v>74</v>
      </c>
      <c r="M125" s="16"/>
      <c r="N125" s="143">
        <v>6</v>
      </c>
      <c r="O125" s="143">
        <v>5</v>
      </c>
      <c r="P125" s="143">
        <v>25</v>
      </c>
      <c r="Q125" s="16"/>
      <c r="R125" s="16"/>
      <c r="S125" s="16">
        <v>0</v>
      </c>
      <c r="T125" s="146">
        <f t="shared" si="3"/>
        <v>1552</v>
      </c>
      <c r="U125" s="5"/>
    </row>
    <row r="126" spans="2:21" x14ac:dyDescent="0.25">
      <c r="B126" s="18">
        <v>2034</v>
      </c>
      <c r="C126" s="18">
        <v>9</v>
      </c>
      <c r="D126" s="143">
        <v>73</v>
      </c>
      <c r="E126" s="143">
        <v>122</v>
      </c>
      <c r="F126" s="16"/>
      <c r="G126" s="143">
        <v>12</v>
      </c>
      <c r="H126" s="16"/>
      <c r="I126" s="16"/>
      <c r="J126" s="143">
        <v>567</v>
      </c>
      <c r="K126" s="143">
        <v>662</v>
      </c>
      <c r="L126" s="143">
        <v>74</v>
      </c>
      <c r="M126" s="16"/>
      <c r="N126" s="143">
        <v>6</v>
      </c>
      <c r="O126" s="143">
        <v>5</v>
      </c>
      <c r="P126" s="143">
        <v>18</v>
      </c>
      <c r="Q126" s="16"/>
      <c r="R126" s="16"/>
      <c r="S126" s="16">
        <v>0</v>
      </c>
      <c r="T126" s="146">
        <f t="shared" si="3"/>
        <v>1539</v>
      </c>
      <c r="U126" s="5"/>
    </row>
    <row r="127" spans="2:21" x14ac:dyDescent="0.25">
      <c r="B127" s="18">
        <v>2034</v>
      </c>
      <c r="C127" s="18">
        <v>10</v>
      </c>
      <c r="D127" s="143">
        <v>117</v>
      </c>
      <c r="E127" s="143">
        <v>136</v>
      </c>
      <c r="F127" s="16"/>
      <c r="G127" s="143">
        <v>12</v>
      </c>
      <c r="H127" s="16"/>
      <c r="I127" s="16"/>
      <c r="J127" s="143">
        <v>467</v>
      </c>
      <c r="K127" s="143">
        <v>515</v>
      </c>
      <c r="L127" s="143">
        <v>74</v>
      </c>
      <c r="M127" s="16"/>
      <c r="N127" s="143">
        <v>6</v>
      </c>
      <c r="O127" s="143">
        <v>6</v>
      </c>
      <c r="P127" s="143">
        <v>21</v>
      </c>
      <c r="Q127" s="16"/>
      <c r="R127" s="16"/>
      <c r="S127" s="16">
        <v>0</v>
      </c>
      <c r="T127" s="146">
        <f t="shared" si="3"/>
        <v>1354</v>
      </c>
      <c r="U127" s="5"/>
    </row>
    <row r="128" spans="2:21" x14ac:dyDescent="0.25">
      <c r="B128" s="18">
        <v>2034</v>
      </c>
      <c r="C128" s="18">
        <v>11</v>
      </c>
      <c r="D128" s="143">
        <v>366</v>
      </c>
      <c r="E128" s="143">
        <v>200</v>
      </c>
      <c r="F128" s="16"/>
      <c r="G128" s="143">
        <v>12</v>
      </c>
      <c r="H128" s="16"/>
      <c r="I128" s="16"/>
      <c r="J128" s="143">
        <v>432</v>
      </c>
      <c r="K128" s="143">
        <v>506</v>
      </c>
      <c r="L128" s="143">
        <v>74</v>
      </c>
      <c r="M128" s="16"/>
      <c r="N128" s="143">
        <v>6</v>
      </c>
      <c r="O128" s="143">
        <v>11</v>
      </c>
      <c r="P128" s="143">
        <v>59</v>
      </c>
      <c r="Q128" s="16"/>
      <c r="R128" s="16"/>
      <c r="S128" s="16">
        <v>0</v>
      </c>
      <c r="T128" s="146">
        <f t="shared" si="3"/>
        <v>1666</v>
      </c>
      <c r="U128" s="5"/>
    </row>
    <row r="129" spans="2:21" x14ac:dyDescent="0.25">
      <c r="B129" s="18">
        <v>2034</v>
      </c>
      <c r="C129" s="18">
        <v>12</v>
      </c>
      <c r="D129" s="143">
        <v>613</v>
      </c>
      <c r="E129" s="143">
        <v>253</v>
      </c>
      <c r="F129" s="16"/>
      <c r="G129" s="143">
        <v>12</v>
      </c>
      <c r="H129" s="16"/>
      <c r="I129" s="16"/>
      <c r="J129" s="143">
        <v>444</v>
      </c>
      <c r="K129" s="143">
        <v>655</v>
      </c>
      <c r="L129" s="143">
        <v>74</v>
      </c>
      <c r="M129" s="16"/>
      <c r="N129" s="143">
        <v>6</v>
      </c>
      <c r="O129" s="143">
        <v>15</v>
      </c>
      <c r="P129" s="143">
        <v>74</v>
      </c>
      <c r="Q129" s="16"/>
      <c r="R129" s="16"/>
      <c r="S129" s="16">
        <v>0</v>
      </c>
      <c r="T129" s="146">
        <f t="shared" si="3"/>
        <v>2146</v>
      </c>
      <c r="U129" s="5"/>
    </row>
    <row r="130" spans="2:21" x14ac:dyDescent="0.25">
      <c r="B130" s="18">
        <v>2035</v>
      </c>
      <c r="C130" s="18">
        <v>1</v>
      </c>
      <c r="D130" s="143">
        <v>650</v>
      </c>
      <c r="E130" s="143">
        <v>261</v>
      </c>
      <c r="F130" s="16"/>
      <c r="G130" s="143">
        <v>12</v>
      </c>
      <c r="H130" s="16"/>
      <c r="I130" s="16"/>
      <c r="J130" s="143">
        <v>438</v>
      </c>
      <c r="K130" s="143">
        <v>473</v>
      </c>
      <c r="L130" s="143">
        <v>74</v>
      </c>
      <c r="M130" s="16"/>
      <c r="N130" s="143">
        <v>6</v>
      </c>
      <c r="O130" s="143">
        <v>15</v>
      </c>
      <c r="P130" s="143">
        <v>77</v>
      </c>
      <c r="Q130" s="16"/>
      <c r="R130" s="16"/>
      <c r="S130" s="16">
        <v>0</v>
      </c>
      <c r="T130" s="146">
        <f t="shared" si="3"/>
        <v>2006</v>
      </c>
      <c r="U130" s="5"/>
    </row>
    <row r="131" spans="2:21" x14ac:dyDescent="0.25">
      <c r="B131" s="18">
        <v>2035</v>
      </c>
      <c r="C131" s="18">
        <v>2</v>
      </c>
      <c r="D131" s="143">
        <v>575</v>
      </c>
      <c r="E131" s="143">
        <v>267</v>
      </c>
      <c r="F131" s="16"/>
      <c r="G131" s="143">
        <v>13</v>
      </c>
      <c r="H131" s="16"/>
      <c r="I131" s="16"/>
      <c r="J131" s="143">
        <v>419</v>
      </c>
      <c r="K131" s="143">
        <v>263</v>
      </c>
      <c r="L131" s="143">
        <v>74</v>
      </c>
      <c r="M131" s="16"/>
      <c r="N131" s="143">
        <v>7</v>
      </c>
      <c r="O131" s="143">
        <v>13</v>
      </c>
      <c r="P131" s="143">
        <v>51</v>
      </c>
      <c r="Q131" s="16"/>
      <c r="R131" s="16"/>
      <c r="S131" s="16">
        <v>0</v>
      </c>
      <c r="T131" s="146">
        <f t="shared" si="3"/>
        <v>1682</v>
      </c>
      <c r="U131" s="5"/>
    </row>
    <row r="132" spans="2:21" x14ac:dyDescent="0.25">
      <c r="B132" s="18">
        <v>2035</v>
      </c>
      <c r="C132" s="18">
        <v>3</v>
      </c>
      <c r="D132" s="143">
        <v>345</v>
      </c>
      <c r="E132" s="143">
        <v>194</v>
      </c>
      <c r="F132" s="16"/>
      <c r="G132" s="143">
        <v>12</v>
      </c>
      <c r="H132" s="16"/>
      <c r="I132" s="16"/>
      <c r="J132" s="143">
        <v>411</v>
      </c>
      <c r="K132" s="143">
        <v>263</v>
      </c>
      <c r="L132" s="143">
        <v>74</v>
      </c>
      <c r="M132" s="16"/>
      <c r="N132" s="143">
        <v>6</v>
      </c>
      <c r="O132" s="143">
        <v>10</v>
      </c>
      <c r="P132" s="143">
        <v>40</v>
      </c>
      <c r="Q132" s="16"/>
      <c r="R132" s="16"/>
      <c r="S132" s="16">
        <v>0</v>
      </c>
      <c r="T132" s="146">
        <f t="shared" si="3"/>
        <v>1355</v>
      </c>
      <c r="U132" s="5"/>
    </row>
    <row r="133" spans="2:21" x14ac:dyDescent="0.25">
      <c r="B133" s="18">
        <v>2035</v>
      </c>
      <c r="C133" s="18">
        <v>4</v>
      </c>
      <c r="D133" s="143">
        <v>227</v>
      </c>
      <c r="E133" s="143">
        <v>162</v>
      </c>
      <c r="F133" s="16"/>
      <c r="G133" s="143">
        <v>12</v>
      </c>
      <c r="H133" s="16"/>
      <c r="I133" s="16"/>
      <c r="J133" s="143">
        <v>403</v>
      </c>
      <c r="K133" s="143">
        <v>269</v>
      </c>
      <c r="L133" s="143">
        <v>74</v>
      </c>
      <c r="M133" s="16"/>
      <c r="N133" s="143">
        <v>6</v>
      </c>
      <c r="O133" s="143">
        <v>8</v>
      </c>
      <c r="P133" s="143">
        <v>25</v>
      </c>
      <c r="Q133" s="16"/>
      <c r="R133" s="16"/>
      <c r="S133" s="16">
        <v>0</v>
      </c>
      <c r="T133" s="146">
        <f t="shared" si="3"/>
        <v>1186</v>
      </c>
      <c r="U133" s="5"/>
    </row>
    <row r="134" spans="2:21" x14ac:dyDescent="0.25">
      <c r="B134" s="18">
        <v>2035</v>
      </c>
      <c r="C134" s="18">
        <v>5</v>
      </c>
      <c r="D134" s="143">
        <v>119</v>
      </c>
      <c r="E134" s="143">
        <v>126</v>
      </c>
      <c r="F134" s="16"/>
      <c r="G134" s="143">
        <v>12</v>
      </c>
      <c r="H134" s="16"/>
      <c r="I134" s="16"/>
      <c r="J134" s="143">
        <v>405</v>
      </c>
      <c r="K134" s="143">
        <v>243</v>
      </c>
      <c r="L134" s="143">
        <v>74</v>
      </c>
      <c r="M134" s="16"/>
      <c r="N134" s="143">
        <v>6</v>
      </c>
      <c r="O134" s="143">
        <v>6</v>
      </c>
      <c r="P134" s="143">
        <v>20</v>
      </c>
      <c r="Q134" s="16"/>
      <c r="R134" s="16"/>
      <c r="S134" s="16">
        <v>0</v>
      </c>
      <c r="T134" s="146">
        <f t="shared" si="3"/>
        <v>1011</v>
      </c>
      <c r="U134" s="5"/>
    </row>
    <row r="135" spans="2:21" x14ac:dyDescent="0.25">
      <c r="B135" s="18">
        <v>2035</v>
      </c>
      <c r="C135" s="18">
        <v>6</v>
      </c>
      <c r="D135" s="143">
        <v>73</v>
      </c>
      <c r="E135" s="143">
        <v>113</v>
      </c>
      <c r="F135" s="16"/>
      <c r="G135" s="143">
        <v>12</v>
      </c>
      <c r="H135" s="16"/>
      <c r="I135" s="16"/>
      <c r="J135" s="143">
        <v>403</v>
      </c>
      <c r="K135" s="143">
        <v>226</v>
      </c>
      <c r="L135" s="143">
        <v>74</v>
      </c>
      <c r="M135" s="16"/>
      <c r="N135" s="143">
        <v>6</v>
      </c>
      <c r="O135" s="143">
        <v>5</v>
      </c>
      <c r="P135" s="143">
        <v>13</v>
      </c>
      <c r="Q135" s="16"/>
      <c r="R135" s="16"/>
      <c r="S135" s="16">
        <v>0</v>
      </c>
      <c r="T135" s="146">
        <f t="shared" si="3"/>
        <v>925</v>
      </c>
      <c r="U135" s="5"/>
    </row>
    <row r="136" spans="2:21" x14ac:dyDescent="0.25">
      <c r="B136" s="18">
        <v>2035</v>
      </c>
      <c r="C136" s="18">
        <v>7</v>
      </c>
      <c r="D136" s="143">
        <v>52</v>
      </c>
      <c r="E136" s="143">
        <v>105</v>
      </c>
      <c r="F136" s="16"/>
      <c r="G136" s="143">
        <v>12</v>
      </c>
      <c r="H136" s="16"/>
      <c r="I136" s="16"/>
      <c r="J136" s="143">
        <v>470</v>
      </c>
      <c r="K136" s="143">
        <v>472</v>
      </c>
      <c r="L136" s="143">
        <v>74</v>
      </c>
      <c r="M136" s="16"/>
      <c r="N136" s="143">
        <v>6</v>
      </c>
      <c r="O136" s="143">
        <v>5</v>
      </c>
      <c r="P136" s="143">
        <v>20</v>
      </c>
      <c r="Q136" s="16"/>
      <c r="R136" s="16"/>
      <c r="S136" s="16">
        <v>0</v>
      </c>
      <c r="T136" s="146">
        <f t="shared" si="3"/>
        <v>1216</v>
      </c>
      <c r="U136" s="5"/>
    </row>
    <row r="137" spans="2:21" x14ac:dyDescent="0.25">
      <c r="B137" s="18">
        <v>2035</v>
      </c>
      <c r="C137" s="18">
        <v>8</v>
      </c>
      <c r="D137" s="143">
        <v>52</v>
      </c>
      <c r="E137" s="143">
        <v>107</v>
      </c>
      <c r="F137" s="16"/>
      <c r="G137" s="143">
        <v>12</v>
      </c>
      <c r="H137" s="16"/>
      <c r="I137" s="16"/>
      <c r="J137" s="143">
        <v>563</v>
      </c>
      <c r="K137" s="143">
        <v>571</v>
      </c>
      <c r="L137" s="143">
        <v>74</v>
      </c>
      <c r="M137" s="16"/>
      <c r="N137" s="143">
        <v>6</v>
      </c>
      <c r="O137" s="143">
        <v>5</v>
      </c>
      <c r="P137" s="143">
        <v>24</v>
      </c>
      <c r="Q137" s="16"/>
      <c r="R137" s="16"/>
      <c r="S137" s="16">
        <v>0</v>
      </c>
      <c r="T137" s="146">
        <f t="shared" si="3"/>
        <v>1414</v>
      </c>
      <c r="U137" s="5"/>
    </row>
    <row r="138" spans="2:21" x14ac:dyDescent="0.25">
      <c r="B138" s="18">
        <v>2035</v>
      </c>
      <c r="C138" s="18">
        <v>9</v>
      </c>
      <c r="D138" s="143">
        <v>56</v>
      </c>
      <c r="E138" s="143">
        <v>118</v>
      </c>
      <c r="F138" s="16"/>
      <c r="G138" s="143">
        <v>13</v>
      </c>
      <c r="H138" s="16"/>
      <c r="I138" s="16"/>
      <c r="J138" s="143">
        <v>563</v>
      </c>
      <c r="K138" s="143">
        <v>584</v>
      </c>
      <c r="L138" s="143">
        <v>74</v>
      </c>
      <c r="M138" s="16"/>
      <c r="N138" s="143">
        <v>6</v>
      </c>
      <c r="O138" s="143">
        <v>5</v>
      </c>
      <c r="P138" s="143">
        <v>17</v>
      </c>
      <c r="Q138" s="16"/>
      <c r="R138" s="16"/>
      <c r="S138" s="16">
        <v>0</v>
      </c>
      <c r="T138" s="146">
        <f t="shared" ref="T138:T169" si="4">SUM(D138:S138)</f>
        <v>1436</v>
      </c>
      <c r="U138" s="5"/>
    </row>
    <row r="139" spans="2:21" x14ac:dyDescent="0.25">
      <c r="B139" s="18">
        <v>2035</v>
      </c>
      <c r="C139" s="18">
        <v>10</v>
      </c>
      <c r="D139" s="143">
        <v>96</v>
      </c>
      <c r="E139" s="143">
        <v>129</v>
      </c>
      <c r="F139" s="16"/>
      <c r="G139" s="143">
        <v>12</v>
      </c>
      <c r="H139" s="16"/>
      <c r="I139" s="16"/>
      <c r="J139" s="143">
        <v>463</v>
      </c>
      <c r="K139" s="143">
        <v>392</v>
      </c>
      <c r="L139" s="143">
        <v>74</v>
      </c>
      <c r="M139" s="16"/>
      <c r="N139" s="143">
        <v>6</v>
      </c>
      <c r="O139" s="143">
        <v>6</v>
      </c>
      <c r="P139" s="143">
        <v>20</v>
      </c>
      <c r="Q139" s="16"/>
      <c r="R139" s="16"/>
      <c r="S139" s="16">
        <v>0</v>
      </c>
      <c r="T139" s="146">
        <f t="shared" si="4"/>
        <v>1198</v>
      </c>
      <c r="U139" s="5"/>
    </row>
    <row r="140" spans="2:21" x14ac:dyDescent="0.25">
      <c r="B140" s="18">
        <v>2035</v>
      </c>
      <c r="C140" s="18">
        <v>11</v>
      </c>
      <c r="D140" s="143">
        <v>336</v>
      </c>
      <c r="E140" s="143">
        <v>192</v>
      </c>
      <c r="F140" s="16"/>
      <c r="G140" s="143">
        <v>13</v>
      </c>
      <c r="H140" s="16"/>
      <c r="I140" s="16"/>
      <c r="J140" s="143">
        <v>428</v>
      </c>
      <c r="K140" s="143">
        <v>425</v>
      </c>
      <c r="L140" s="143">
        <v>74</v>
      </c>
      <c r="M140" s="16"/>
      <c r="N140" s="143">
        <v>6</v>
      </c>
      <c r="O140" s="143">
        <v>10</v>
      </c>
      <c r="P140" s="143">
        <v>56</v>
      </c>
      <c r="Q140" s="16"/>
      <c r="R140" s="16"/>
      <c r="S140" s="16">
        <v>0</v>
      </c>
      <c r="T140" s="146">
        <f t="shared" si="4"/>
        <v>1540</v>
      </c>
      <c r="U140" s="5"/>
    </row>
    <row r="141" spans="2:21" x14ac:dyDescent="0.25">
      <c r="B141" s="18">
        <v>2035</v>
      </c>
      <c r="C141" s="18">
        <v>12</v>
      </c>
      <c r="D141" s="143">
        <v>571</v>
      </c>
      <c r="E141" s="143">
        <v>244</v>
      </c>
      <c r="F141" s="16"/>
      <c r="G141" s="143">
        <v>12</v>
      </c>
      <c r="H141" s="16"/>
      <c r="I141" s="16"/>
      <c r="J141" s="143">
        <v>440</v>
      </c>
      <c r="K141" s="143">
        <v>605</v>
      </c>
      <c r="L141" s="143">
        <v>74</v>
      </c>
      <c r="M141" s="16"/>
      <c r="N141" s="143">
        <v>6</v>
      </c>
      <c r="O141" s="143">
        <v>14</v>
      </c>
      <c r="P141" s="143">
        <v>71</v>
      </c>
      <c r="Q141" s="16"/>
      <c r="R141" s="16"/>
      <c r="S141" s="16">
        <v>0</v>
      </c>
      <c r="T141" s="146">
        <f t="shared" si="4"/>
        <v>2037</v>
      </c>
      <c r="U141" s="5"/>
    </row>
    <row r="142" spans="2:21" x14ac:dyDescent="0.25">
      <c r="B142" s="18">
        <v>2036</v>
      </c>
      <c r="C142" s="18">
        <v>1</v>
      </c>
      <c r="D142" s="143">
        <v>611</v>
      </c>
      <c r="E142" s="143">
        <v>252</v>
      </c>
      <c r="F142" s="16"/>
      <c r="G142" s="143">
        <v>12</v>
      </c>
      <c r="H142" s="16"/>
      <c r="I142" s="16"/>
      <c r="J142" s="143">
        <v>434</v>
      </c>
      <c r="K142" s="143">
        <v>483</v>
      </c>
      <c r="L142" s="143">
        <v>74</v>
      </c>
      <c r="M142" s="16"/>
      <c r="N142" s="143">
        <v>6</v>
      </c>
      <c r="O142" s="143">
        <v>15</v>
      </c>
      <c r="P142" s="143">
        <v>77</v>
      </c>
      <c r="Q142" s="16"/>
      <c r="R142" s="16"/>
      <c r="S142" s="16">
        <v>0</v>
      </c>
      <c r="T142" s="146">
        <f t="shared" si="4"/>
        <v>1964</v>
      </c>
      <c r="U142" s="5"/>
    </row>
    <row r="143" spans="2:21" x14ac:dyDescent="0.25">
      <c r="B143" s="18">
        <v>2036</v>
      </c>
      <c r="C143" s="18">
        <v>2</v>
      </c>
      <c r="D143" s="143">
        <v>515</v>
      </c>
      <c r="E143" s="143">
        <v>248</v>
      </c>
      <c r="F143" s="16"/>
      <c r="G143" s="143">
        <v>13</v>
      </c>
      <c r="H143" s="16"/>
      <c r="I143" s="16"/>
      <c r="J143" s="143">
        <v>401</v>
      </c>
      <c r="K143" s="143">
        <v>259</v>
      </c>
      <c r="L143" s="143">
        <v>74</v>
      </c>
      <c r="M143" s="16"/>
      <c r="N143" s="143">
        <v>7</v>
      </c>
      <c r="O143" s="143">
        <v>13</v>
      </c>
      <c r="P143" s="143">
        <v>50</v>
      </c>
      <c r="Q143" s="16"/>
      <c r="R143" s="16"/>
      <c r="S143" s="16">
        <v>0</v>
      </c>
      <c r="T143" s="146">
        <f t="shared" si="4"/>
        <v>1580</v>
      </c>
      <c r="U143" s="5"/>
    </row>
    <row r="144" spans="2:21" x14ac:dyDescent="0.25">
      <c r="B144" s="18">
        <v>2036</v>
      </c>
      <c r="C144" s="18">
        <v>3</v>
      </c>
      <c r="D144" s="143">
        <v>317</v>
      </c>
      <c r="E144" s="143">
        <v>188</v>
      </c>
      <c r="F144" s="16"/>
      <c r="G144" s="143">
        <v>12</v>
      </c>
      <c r="H144" s="16"/>
      <c r="I144" s="16"/>
      <c r="J144" s="143">
        <v>408</v>
      </c>
      <c r="K144" s="143">
        <v>231</v>
      </c>
      <c r="L144" s="143">
        <v>74</v>
      </c>
      <c r="M144" s="16"/>
      <c r="N144" s="143">
        <v>6</v>
      </c>
      <c r="O144" s="143">
        <v>10</v>
      </c>
      <c r="P144" s="143">
        <v>39</v>
      </c>
      <c r="Q144" s="16"/>
      <c r="R144" s="16"/>
      <c r="S144" s="16">
        <v>0</v>
      </c>
      <c r="T144" s="146">
        <f t="shared" si="4"/>
        <v>1285</v>
      </c>
      <c r="U144" s="5"/>
    </row>
    <row r="145" spans="2:21" x14ac:dyDescent="0.25">
      <c r="B145" s="18">
        <v>2036</v>
      </c>
      <c r="C145" s="18">
        <v>4</v>
      </c>
      <c r="D145" s="143">
        <v>203</v>
      </c>
      <c r="E145" s="143">
        <v>156</v>
      </c>
      <c r="F145" s="16"/>
      <c r="G145" s="143">
        <v>13</v>
      </c>
      <c r="H145" s="16"/>
      <c r="I145" s="16"/>
      <c r="J145" s="143">
        <v>399</v>
      </c>
      <c r="K145" s="143">
        <v>254</v>
      </c>
      <c r="L145" s="143">
        <v>74</v>
      </c>
      <c r="M145" s="16"/>
      <c r="N145" s="143">
        <v>6</v>
      </c>
      <c r="O145" s="143">
        <v>8</v>
      </c>
      <c r="P145" s="143">
        <v>25</v>
      </c>
      <c r="Q145" s="16"/>
      <c r="R145" s="16"/>
      <c r="S145" s="16">
        <v>0</v>
      </c>
      <c r="T145" s="146">
        <f t="shared" si="4"/>
        <v>1138</v>
      </c>
      <c r="U145" s="5"/>
    </row>
    <row r="146" spans="2:21" x14ac:dyDescent="0.25">
      <c r="B146" s="18">
        <v>2036</v>
      </c>
      <c r="C146" s="18">
        <v>5</v>
      </c>
      <c r="D146" s="143">
        <v>100</v>
      </c>
      <c r="E146" s="143">
        <v>120</v>
      </c>
      <c r="F146" s="16"/>
      <c r="G146" s="143">
        <v>12</v>
      </c>
      <c r="H146" s="16"/>
      <c r="I146" s="16"/>
      <c r="J146" s="143">
        <v>401</v>
      </c>
      <c r="K146" s="143">
        <v>225</v>
      </c>
      <c r="L146" s="143">
        <v>74</v>
      </c>
      <c r="M146" s="16"/>
      <c r="N146" s="143">
        <v>6</v>
      </c>
      <c r="O146" s="143">
        <v>6</v>
      </c>
      <c r="P146" s="143">
        <v>20</v>
      </c>
      <c r="Q146" s="16"/>
      <c r="R146" s="16"/>
      <c r="S146" s="16">
        <v>0</v>
      </c>
      <c r="T146" s="146">
        <f t="shared" si="4"/>
        <v>964</v>
      </c>
      <c r="U146" s="5"/>
    </row>
    <row r="147" spans="2:21" x14ac:dyDescent="0.25">
      <c r="B147" s="18">
        <v>2036</v>
      </c>
      <c r="C147" s="18">
        <v>6</v>
      </c>
      <c r="D147" s="143">
        <v>54</v>
      </c>
      <c r="E147" s="143">
        <v>108</v>
      </c>
      <c r="F147" s="16"/>
      <c r="G147" s="143">
        <v>13</v>
      </c>
      <c r="H147" s="16"/>
      <c r="I147" s="16"/>
      <c r="J147" s="143">
        <v>399</v>
      </c>
      <c r="K147" s="143">
        <v>172</v>
      </c>
      <c r="L147" s="143">
        <v>74</v>
      </c>
      <c r="M147" s="16"/>
      <c r="N147" s="143">
        <v>6</v>
      </c>
      <c r="O147" s="143">
        <v>5</v>
      </c>
      <c r="P147" s="143">
        <v>12</v>
      </c>
      <c r="Q147" s="16"/>
      <c r="R147" s="16"/>
      <c r="S147" s="16">
        <v>0</v>
      </c>
      <c r="T147" s="146">
        <f t="shared" si="4"/>
        <v>843</v>
      </c>
      <c r="U147" s="5"/>
    </row>
    <row r="148" spans="2:21" x14ac:dyDescent="0.25">
      <c r="B148" s="18">
        <v>2036</v>
      </c>
      <c r="C148" s="18">
        <v>7</v>
      </c>
      <c r="D148" s="143">
        <v>36</v>
      </c>
      <c r="E148" s="143">
        <v>100</v>
      </c>
      <c r="F148" s="16"/>
      <c r="G148" s="143">
        <v>12</v>
      </c>
      <c r="H148" s="16"/>
      <c r="I148" s="16"/>
      <c r="J148" s="143">
        <v>467</v>
      </c>
      <c r="K148" s="143">
        <v>423</v>
      </c>
      <c r="L148" s="143">
        <v>74</v>
      </c>
      <c r="M148" s="16"/>
      <c r="N148" s="143">
        <v>6</v>
      </c>
      <c r="O148" s="143">
        <v>5</v>
      </c>
      <c r="P148" s="143">
        <v>20</v>
      </c>
      <c r="Q148" s="16"/>
      <c r="R148" s="16"/>
      <c r="S148" s="16">
        <v>0</v>
      </c>
      <c r="T148" s="146">
        <f t="shared" si="4"/>
        <v>1143</v>
      </c>
      <c r="U148" s="5"/>
    </row>
    <row r="149" spans="2:21" x14ac:dyDescent="0.25">
      <c r="B149" s="18">
        <v>2036</v>
      </c>
      <c r="C149" s="18">
        <v>8</v>
      </c>
      <c r="D149" s="143">
        <v>36</v>
      </c>
      <c r="E149" s="143">
        <v>103</v>
      </c>
      <c r="F149" s="16"/>
      <c r="G149" s="143">
        <v>12</v>
      </c>
      <c r="H149" s="16"/>
      <c r="I149" s="16"/>
      <c r="J149" s="143">
        <v>559</v>
      </c>
      <c r="K149" s="143">
        <v>547</v>
      </c>
      <c r="L149" s="143">
        <v>74</v>
      </c>
      <c r="M149" s="16"/>
      <c r="N149" s="143">
        <v>6</v>
      </c>
      <c r="O149" s="143">
        <v>5</v>
      </c>
      <c r="P149" s="143">
        <v>24</v>
      </c>
      <c r="Q149" s="16"/>
      <c r="R149" s="16"/>
      <c r="S149" s="16">
        <v>0</v>
      </c>
      <c r="T149" s="146">
        <f t="shared" si="4"/>
        <v>1366</v>
      </c>
      <c r="U149" s="5"/>
    </row>
    <row r="150" spans="2:21" x14ac:dyDescent="0.25">
      <c r="B150" s="18">
        <v>2036</v>
      </c>
      <c r="C150" s="18">
        <v>9</v>
      </c>
      <c r="D150" s="143">
        <v>40</v>
      </c>
      <c r="E150" s="143">
        <v>113</v>
      </c>
      <c r="F150" s="16"/>
      <c r="G150" s="143">
        <v>13</v>
      </c>
      <c r="H150" s="16"/>
      <c r="I150" s="16"/>
      <c r="J150" s="143">
        <v>559</v>
      </c>
      <c r="K150" s="143">
        <v>577</v>
      </c>
      <c r="L150" s="143">
        <v>74</v>
      </c>
      <c r="M150" s="16"/>
      <c r="N150" s="143">
        <v>6</v>
      </c>
      <c r="O150" s="143">
        <v>5</v>
      </c>
      <c r="P150" s="143">
        <v>17</v>
      </c>
      <c r="Q150" s="16"/>
      <c r="R150" s="16"/>
      <c r="S150" s="16">
        <v>0</v>
      </c>
      <c r="T150" s="146">
        <f t="shared" si="4"/>
        <v>1404</v>
      </c>
      <c r="U150" s="5"/>
    </row>
    <row r="151" spans="2:21" x14ac:dyDescent="0.25">
      <c r="B151" s="18">
        <v>2036</v>
      </c>
      <c r="C151" s="18">
        <v>10</v>
      </c>
      <c r="D151" s="143">
        <v>75</v>
      </c>
      <c r="E151" s="143">
        <v>123</v>
      </c>
      <c r="F151" s="16"/>
      <c r="G151" s="143">
        <v>13</v>
      </c>
      <c r="H151" s="16"/>
      <c r="I151" s="16"/>
      <c r="J151" s="143">
        <v>459</v>
      </c>
      <c r="K151" s="143">
        <v>374</v>
      </c>
      <c r="L151" s="143">
        <v>74</v>
      </c>
      <c r="M151" s="16"/>
      <c r="N151" s="143">
        <v>6</v>
      </c>
      <c r="O151" s="143">
        <v>6</v>
      </c>
      <c r="P151" s="143">
        <v>19</v>
      </c>
      <c r="Q151" s="16"/>
      <c r="R151" s="16"/>
      <c r="S151" s="16">
        <v>0</v>
      </c>
      <c r="T151" s="146">
        <f t="shared" si="4"/>
        <v>1149</v>
      </c>
      <c r="U151" s="5"/>
    </row>
    <row r="152" spans="2:21" x14ac:dyDescent="0.25">
      <c r="B152" s="18">
        <v>2036</v>
      </c>
      <c r="C152" s="18">
        <v>11</v>
      </c>
      <c r="D152" s="143">
        <v>307</v>
      </c>
      <c r="E152" s="143">
        <v>186</v>
      </c>
      <c r="F152" s="16"/>
      <c r="G152" s="143">
        <v>13</v>
      </c>
      <c r="H152" s="16"/>
      <c r="I152" s="16"/>
      <c r="J152" s="143">
        <v>424</v>
      </c>
      <c r="K152" s="143">
        <v>428</v>
      </c>
      <c r="L152" s="143">
        <v>74</v>
      </c>
      <c r="M152" s="16"/>
      <c r="N152" s="143">
        <v>6</v>
      </c>
      <c r="O152" s="143">
        <v>10</v>
      </c>
      <c r="P152" s="143">
        <v>56</v>
      </c>
      <c r="Q152" s="16"/>
      <c r="R152" s="16"/>
      <c r="S152" s="16">
        <v>0</v>
      </c>
      <c r="T152" s="146">
        <f t="shared" si="4"/>
        <v>1504</v>
      </c>
      <c r="U152" s="5"/>
    </row>
    <row r="153" spans="2:21" x14ac:dyDescent="0.25">
      <c r="B153" s="18">
        <v>2036</v>
      </c>
      <c r="C153" s="18">
        <v>12</v>
      </c>
      <c r="D153" s="143">
        <v>530</v>
      </c>
      <c r="E153" s="143">
        <v>235</v>
      </c>
      <c r="F153" s="16"/>
      <c r="G153" s="143">
        <v>13</v>
      </c>
      <c r="H153" s="16"/>
      <c r="I153" s="16"/>
      <c r="J153" s="143">
        <v>436</v>
      </c>
      <c r="K153" s="143">
        <v>649</v>
      </c>
      <c r="L153" s="143">
        <v>74</v>
      </c>
      <c r="M153" s="16"/>
      <c r="N153" s="143">
        <v>6</v>
      </c>
      <c r="O153" s="143">
        <v>14</v>
      </c>
      <c r="P153" s="143">
        <v>71</v>
      </c>
      <c r="Q153" s="16"/>
      <c r="R153" s="16"/>
      <c r="S153" s="16">
        <v>0</v>
      </c>
      <c r="T153" s="146">
        <f t="shared" si="4"/>
        <v>2028</v>
      </c>
      <c r="U153" s="5"/>
    </row>
    <row r="154" spans="2:21" x14ac:dyDescent="0.25">
      <c r="B154" s="18">
        <v>2037</v>
      </c>
      <c r="C154" s="18">
        <v>1</v>
      </c>
      <c r="D154" s="143">
        <v>571</v>
      </c>
      <c r="E154" s="143">
        <v>243</v>
      </c>
      <c r="F154" s="16"/>
      <c r="G154" s="143">
        <v>13</v>
      </c>
      <c r="H154" s="16"/>
      <c r="I154" s="16"/>
      <c r="J154" s="143">
        <v>431</v>
      </c>
      <c r="K154" s="143">
        <v>552</v>
      </c>
      <c r="L154" s="143">
        <v>74</v>
      </c>
      <c r="M154" s="16"/>
      <c r="N154" s="143">
        <v>6</v>
      </c>
      <c r="O154" s="143">
        <v>15</v>
      </c>
      <c r="P154" s="143">
        <v>78</v>
      </c>
      <c r="Q154" s="16"/>
      <c r="R154" s="16"/>
      <c r="S154" s="16">
        <v>0</v>
      </c>
      <c r="T154" s="146">
        <f t="shared" si="4"/>
        <v>1983</v>
      </c>
      <c r="U154" s="5"/>
    </row>
    <row r="155" spans="2:21" x14ac:dyDescent="0.25">
      <c r="B155" s="18">
        <v>2037</v>
      </c>
      <c r="C155" s="18">
        <v>2</v>
      </c>
      <c r="D155" s="143">
        <v>503</v>
      </c>
      <c r="E155" s="143">
        <v>251</v>
      </c>
      <c r="F155" s="16"/>
      <c r="G155" s="143">
        <v>14</v>
      </c>
      <c r="H155" s="16"/>
      <c r="I155" s="16"/>
      <c r="J155" s="143">
        <v>410</v>
      </c>
      <c r="K155" s="143">
        <v>254</v>
      </c>
      <c r="L155" s="143">
        <v>74</v>
      </c>
      <c r="M155" s="16"/>
      <c r="N155" s="143">
        <v>7</v>
      </c>
      <c r="O155" s="143">
        <v>13</v>
      </c>
      <c r="P155" s="143">
        <v>50</v>
      </c>
      <c r="Q155" s="16"/>
      <c r="R155" s="16"/>
      <c r="S155" s="16">
        <v>0</v>
      </c>
      <c r="T155" s="146">
        <f t="shared" si="4"/>
        <v>1576</v>
      </c>
      <c r="U155" s="5"/>
    </row>
    <row r="156" spans="2:21" x14ac:dyDescent="0.25">
      <c r="B156" s="18">
        <v>2037</v>
      </c>
      <c r="C156" s="18">
        <v>3</v>
      </c>
      <c r="D156" s="143">
        <v>289</v>
      </c>
      <c r="E156" s="143">
        <v>181</v>
      </c>
      <c r="F156" s="16"/>
      <c r="G156" s="143">
        <v>13</v>
      </c>
      <c r="H156" s="16"/>
      <c r="I156" s="16"/>
      <c r="J156" s="143">
        <v>404</v>
      </c>
      <c r="K156" s="143">
        <v>210</v>
      </c>
      <c r="L156" s="143">
        <v>74</v>
      </c>
      <c r="M156" s="16"/>
      <c r="N156" s="143">
        <v>6</v>
      </c>
      <c r="O156" s="143">
        <v>10</v>
      </c>
      <c r="P156" s="143">
        <v>39</v>
      </c>
      <c r="Q156" s="16"/>
      <c r="R156" s="16"/>
      <c r="S156" s="16">
        <v>0</v>
      </c>
      <c r="T156" s="146">
        <f t="shared" si="4"/>
        <v>1226</v>
      </c>
      <c r="U156" s="5"/>
    </row>
    <row r="157" spans="2:21" x14ac:dyDescent="0.25">
      <c r="B157" s="18">
        <v>2037</v>
      </c>
      <c r="C157" s="18">
        <v>4</v>
      </c>
      <c r="D157" s="143">
        <v>178</v>
      </c>
      <c r="E157" s="143">
        <v>149</v>
      </c>
      <c r="F157" s="16"/>
      <c r="G157" s="143">
        <v>13</v>
      </c>
      <c r="H157" s="16"/>
      <c r="I157" s="16"/>
      <c r="J157" s="143">
        <v>395</v>
      </c>
      <c r="K157" s="143">
        <v>242</v>
      </c>
      <c r="L157" s="143">
        <v>74</v>
      </c>
      <c r="M157" s="16"/>
      <c r="N157" s="143">
        <v>7</v>
      </c>
      <c r="O157" s="143">
        <v>8</v>
      </c>
      <c r="P157" s="143">
        <v>25</v>
      </c>
      <c r="Q157" s="16"/>
      <c r="R157" s="16"/>
      <c r="S157" s="16">
        <v>0</v>
      </c>
      <c r="T157" s="146">
        <f t="shared" si="4"/>
        <v>1091</v>
      </c>
      <c r="U157" s="5"/>
    </row>
    <row r="158" spans="2:21" x14ac:dyDescent="0.25">
      <c r="B158" s="18">
        <v>2037</v>
      </c>
      <c r="C158" s="18">
        <v>5</v>
      </c>
      <c r="D158" s="143">
        <v>80</v>
      </c>
      <c r="E158" s="143">
        <v>114</v>
      </c>
      <c r="F158" s="16"/>
      <c r="G158" s="143">
        <v>13</v>
      </c>
      <c r="H158" s="16"/>
      <c r="I158" s="16"/>
      <c r="J158" s="143">
        <v>397</v>
      </c>
      <c r="K158" s="143">
        <v>209</v>
      </c>
      <c r="L158" s="143">
        <v>74</v>
      </c>
      <c r="M158" s="16"/>
      <c r="N158" s="143">
        <v>6</v>
      </c>
      <c r="O158" s="143">
        <v>6</v>
      </c>
      <c r="P158" s="143">
        <v>20</v>
      </c>
      <c r="Q158" s="16"/>
      <c r="R158" s="16"/>
      <c r="S158" s="16">
        <v>0</v>
      </c>
      <c r="T158" s="146">
        <f t="shared" si="4"/>
        <v>919</v>
      </c>
      <c r="U158" s="5"/>
    </row>
    <row r="159" spans="2:21" x14ac:dyDescent="0.25">
      <c r="B159" s="18">
        <v>2037</v>
      </c>
      <c r="C159" s="18">
        <v>6</v>
      </c>
      <c r="D159" s="143">
        <v>35</v>
      </c>
      <c r="E159" s="143">
        <v>102</v>
      </c>
      <c r="F159" s="16"/>
      <c r="G159" s="143">
        <v>13</v>
      </c>
      <c r="H159" s="16"/>
      <c r="I159" s="16"/>
      <c r="J159" s="143">
        <v>395</v>
      </c>
      <c r="K159" s="143">
        <v>137</v>
      </c>
      <c r="L159" s="143">
        <v>74</v>
      </c>
      <c r="M159" s="16"/>
      <c r="N159" s="143">
        <v>7</v>
      </c>
      <c r="O159" s="143">
        <v>5</v>
      </c>
      <c r="P159" s="143">
        <v>12</v>
      </c>
      <c r="Q159" s="16"/>
      <c r="R159" s="16"/>
      <c r="S159" s="16">
        <v>0</v>
      </c>
      <c r="T159" s="146">
        <f t="shared" si="4"/>
        <v>780</v>
      </c>
      <c r="U159" s="5"/>
    </row>
    <row r="160" spans="2:21" x14ac:dyDescent="0.25">
      <c r="B160" s="18">
        <v>2037</v>
      </c>
      <c r="C160" s="18">
        <v>7</v>
      </c>
      <c r="D160" s="144">
        <v>19</v>
      </c>
      <c r="E160" s="143">
        <v>96</v>
      </c>
      <c r="F160" s="16"/>
      <c r="G160" s="143">
        <v>13</v>
      </c>
      <c r="H160" s="16"/>
      <c r="I160" s="16"/>
      <c r="J160" s="143">
        <v>463</v>
      </c>
      <c r="K160" s="143">
        <v>379</v>
      </c>
      <c r="L160" s="143">
        <v>74</v>
      </c>
      <c r="M160" s="16"/>
      <c r="N160" s="143">
        <v>6</v>
      </c>
      <c r="O160" s="143">
        <v>5</v>
      </c>
      <c r="P160" s="143">
        <v>20</v>
      </c>
      <c r="Q160" s="16"/>
      <c r="R160" s="16"/>
      <c r="S160" s="16">
        <v>0</v>
      </c>
      <c r="T160" s="146">
        <f t="shared" si="4"/>
        <v>1075</v>
      </c>
      <c r="U160" s="5"/>
    </row>
    <row r="161" spans="2:21" x14ac:dyDescent="0.25">
      <c r="B161" s="18">
        <v>2037</v>
      </c>
      <c r="C161" s="18">
        <v>8</v>
      </c>
      <c r="D161" s="144">
        <v>19</v>
      </c>
      <c r="E161" s="143">
        <v>98</v>
      </c>
      <c r="F161" s="16"/>
      <c r="G161" s="143">
        <v>13</v>
      </c>
      <c r="H161" s="16"/>
      <c r="I161" s="16"/>
      <c r="J161" s="143">
        <v>556</v>
      </c>
      <c r="K161" s="143">
        <v>536</v>
      </c>
      <c r="L161" s="143">
        <v>74</v>
      </c>
      <c r="M161" s="16"/>
      <c r="N161" s="143">
        <v>6</v>
      </c>
      <c r="O161" s="143">
        <v>5</v>
      </c>
      <c r="P161" s="143">
        <v>24</v>
      </c>
      <c r="Q161" s="16"/>
      <c r="R161" s="16"/>
      <c r="S161" s="16">
        <v>0</v>
      </c>
      <c r="T161" s="146">
        <f t="shared" si="4"/>
        <v>1331</v>
      </c>
      <c r="U161" s="5"/>
    </row>
    <row r="162" spans="2:21" x14ac:dyDescent="0.25">
      <c r="B162" s="18">
        <v>2037</v>
      </c>
      <c r="C162" s="18">
        <v>9</v>
      </c>
      <c r="D162" s="144">
        <v>24</v>
      </c>
      <c r="E162" s="143">
        <v>108</v>
      </c>
      <c r="F162" s="16"/>
      <c r="G162" s="143">
        <v>13</v>
      </c>
      <c r="H162" s="16"/>
      <c r="I162" s="16"/>
      <c r="J162" s="143">
        <v>555</v>
      </c>
      <c r="K162" s="143">
        <v>552</v>
      </c>
      <c r="L162" s="143">
        <v>74</v>
      </c>
      <c r="M162" s="16"/>
      <c r="N162" s="143">
        <v>7</v>
      </c>
      <c r="O162" s="143">
        <v>5</v>
      </c>
      <c r="P162" s="143">
        <v>17</v>
      </c>
      <c r="Q162" s="16"/>
      <c r="R162" s="16"/>
      <c r="S162" s="16">
        <v>0</v>
      </c>
      <c r="T162" s="146">
        <f t="shared" si="4"/>
        <v>1355</v>
      </c>
      <c r="U162" s="5"/>
    </row>
    <row r="163" spans="2:21" x14ac:dyDescent="0.25">
      <c r="B163" s="18">
        <v>2037</v>
      </c>
      <c r="C163" s="18">
        <v>10</v>
      </c>
      <c r="D163" s="143">
        <v>53</v>
      </c>
      <c r="E163" s="143">
        <v>117</v>
      </c>
      <c r="F163" s="16"/>
      <c r="G163" s="143">
        <v>13</v>
      </c>
      <c r="H163" s="16"/>
      <c r="I163" s="16"/>
      <c r="J163" s="143">
        <v>455</v>
      </c>
      <c r="K163" s="143">
        <v>365</v>
      </c>
      <c r="L163" s="143">
        <v>74</v>
      </c>
      <c r="M163" s="16"/>
      <c r="N163" s="143">
        <v>6</v>
      </c>
      <c r="O163" s="143">
        <v>6</v>
      </c>
      <c r="P163" s="143">
        <v>19</v>
      </c>
      <c r="Q163" s="16"/>
      <c r="R163" s="16"/>
      <c r="S163" s="16">
        <v>0</v>
      </c>
      <c r="T163" s="146">
        <f t="shared" si="4"/>
        <v>1108</v>
      </c>
      <c r="U163" s="5"/>
    </row>
    <row r="164" spans="2:21" x14ac:dyDescent="0.25">
      <c r="B164" s="18">
        <v>2037</v>
      </c>
      <c r="C164" s="18">
        <v>11</v>
      </c>
      <c r="D164" s="143">
        <v>277</v>
      </c>
      <c r="E164" s="143">
        <v>178</v>
      </c>
      <c r="F164" s="16"/>
      <c r="G164" s="143">
        <v>13</v>
      </c>
      <c r="H164" s="16"/>
      <c r="I164" s="16"/>
      <c r="J164" s="143">
        <v>420</v>
      </c>
      <c r="K164" s="143">
        <v>458</v>
      </c>
      <c r="L164" s="143">
        <v>74</v>
      </c>
      <c r="M164" s="16"/>
      <c r="N164" s="143">
        <v>7</v>
      </c>
      <c r="O164" s="143">
        <v>10</v>
      </c>
      <c r="P164" s="143">
        <v>57</v>
      </c>
      <c r="Q164" s="16"/>
      <c r="R164" s="16"/>
      <c r="S164" s="16">
        <v>0</v>
      </c>
      <c r="T164" s="146">
        <f t="shared" si="4"/>
        <v>1494</v>
      </c>
      <c r="U164" s="5"/>
    </row>
    <row r="165" spans="2:21" x14ac:dyDescent="0.25">
      <c r="B165" s="18">
        <v>2037</v>
      </c>
      <c r="C165" s="18">
        <v>12</v>
      </c>
      <c r="D165" s="143">
        <v>487</v>
      </c>
      <c r="E165" s="143">
        <v>225</v>
      </c>
      <c r="F165" s="16"/>
      <c r="G165" s="143">
        <v>13</v>
      </c>
      <c r="H165" s="16"/>
      <c r="I165" s="16"/>
      <c r="J165" s="143">
        <v>432</v>
      </c>
      <c r="K165" s="143">
        <v>658</v>
      </c>
      <c r="L165" s="143">
        <v>74</v>
      </c>
      <c r="M165" s="16"/>
      <c r="N165" s="143">
        <v>7</v>
      </c>
      <c r="O165" s="143">
        <v>14</v>
      </c>
      <c r="P165" s="143">
        <v>71</v>
      </c>
      <c r="Q165" s="16"/>
      <c r="R165" s="16"/>
      <c r="S165" s="16">
        <v>0</v>
      </c>
      <c r="T165" s="146">
        <f t="shared" si="4"/>
        <v>1981</v>
      </c>
      <c r="U165" s="5"/>
    </row>
    <row r="166" spans="2:21" x14ac:dyDescent="0.25">
      <c r="B166" s="18">
        <v>2038</v>
      </c>
      <c r="C166" s="18">
        <v>1</v>
      </c>
      <c r="D166" s="143">
        <v>532</v>
      </c>
      <c r="E166" s="143">
        <v>234</v>
      </c>
      <c r="F166" s="16"/>
      <c r="G166" s="143">
        <v>13</v>
      </c>
      <c r="H166" s="16"/>
      <c r="I166" s="16"/>
      <c r="J166" s="143">
        <v>427</v>
      </c>
      <c r="K166" s="143">
        <v>606</v>
      </c>
      <c r="L166" s="143">
        <v>74</v>
      </c>
      <c r="M166" s="16"/>
      <c r="N166" s="143">
        <v>7</v>
      </c>
      <c r="O166" s="143">
        <v>15</v>
      </c>
      <c r="P166" s="143">
        <v>80</v>
      </c>
      <c r="Q166" s="16"/>
      <c r="R166" s="16"/>
      <c r="S166" s="16">
        <v>0</v>
      </c>
      <c r="T166" s="146">
        <f t="shared" si="4"/>
        <v>1988</v>
      </c>
      <c r="U166" s="5"/>
    </row>
    <row r="167" spans="2:21" x14ac:dyDescent="0.25">
      <c r="B167" s="18">
        <v>2038</v>
      </c>
      <c r="C167" s="18">
        <v>2</v>
      </c>
      <c r="D167" s="143">
        <v>467</v>
      </c>
      <c r="E167" s="143">
        <v>243</v>
      </c>
      <c r="F167" s="16"/>
      <c r="G167" s="143">
        <v>14</v>
      </c>
      <c r="H167" s="16"/>
      <c r="I167" s="16"/>
      <c r="J167" s="143">
        <v>406</v>
      </c>
      <c r="K167" s="143">
        <v>287</v>
      </c>
      <c r="L167" s="143">
        <v>74</v>
      </c>
      <c r="M167" s="16"/>
      <c r="N167" s="143">
        <v>7</v>
      </c>
      <c r="O167" s="143">
        <v>13</v>
      </c>
      <c r="P167" s="143">
        <v>51</v>
      </c>
      <c r="Q167" s="16"/>
      <c r="R167" s="16"/>
      <c r="S167" s="16">
        <v>0</v>
      </c>
      <c r="T167" s="146">
        <f t="shared" si="4"/>
        <v>1562</v>
      </c>
      <c r="U167" s="5"/>
    </row>
    <row r="168" spans="2:21" x14ac:dyDescent="0.25">
      <c r="B168" s="18">
        <v>2038</v>
      </c>
      <c r="C168" s="18">
        <v>3</v>
      </c>
      <c r="D168" s="143">
        <v>261</v>
      </c>
      <c r="E168" s="143">
        <v>174</v>
      </c>
      <c r="F168" s="16"/>
      <c r="G168" s="143">
        <v>13</v>
      </c>
      <c r="H168" s="16"/>
      <c r="I168" s="16"/>
      <c r="J168" s="143">
        <v>400</v>
      </c>
      <c r="K168" s="143">
        <v>87</v>
      </c>
      <c r="L168" s="143">
        <v>74</v>
      </c>
      <c r="M168" s="16"/>
      <c r="N168" s="143">
        <v>7</v>
      </c>
      <c r="O168" s="143">
        <v>10</v>
      </c>
      <c r="P168" s="143">
        <v>36</v>
      </c>
      <c r="Q168" s="16"/>
      <c r="R168" s="16"/>
      <c r="S168" s="16">
        <v>0</v>
      </c>
      <c r="T168" s="146">
        <f t="shared" si="4"/>
        <v>1062</v>
      </c>
      <c r="U168" s="5"/>
    </row>
    <row r="169" spans="2:21" x14ac:dyDescent="0.25">
      <c r="B169" s="18">
        <v>2038</v>
      </c>
      <c r="C169" s="18">
        <v>4</v>
      </c>
      <c r="D169" s="143">
        <v>154</v>
      </c>
      <c r="E169" s="143">
        <v>142</v>
      </c>
      <c r="F169" s="16"/>
      <c r="G169" s="143">
        <v>14</v>
      </c>
      <c r="H169" s="16"/>
      <c r="I169" s="16"/>
      <c r="J169" s="143">
        <v>391</v>
      </c>
      <c r="K169" s="143">
        <v>62</v>
      </c>
      <c r="L169" s="143">
        <v>74</v>
      </c>
      <c r="M169" s="16"/>
      <c r="N169" s="143">
        <v>7</v>
      </c>
      <c r="O169" s="143">
        <v>8</v>
      </c>
      <c r="P169" s="143">
        <v>22</v>
      </c>
      <c r="Q169" s="16"/>
      <c r="R169" s="16"/>
      <c r="S169" s="16">
        <v>0</v>
      </c>
      <c r="T169" s="146">
        <f t="shared" si="4"/>
        <v>874</v>
      </c>
      <c r="U169" s="5"/>
    </row>
    <row r="170" spans="2:21" x14ac:dyDescent="0.25">
      <c r="B170" s="18">
        <v>2038</v>
      </c>
      <c r="C170" s="18">
        <v>5</v>
      </c>
      <c r="D170" s="143">
        <v>60</v>
      </c>
      <c r="E170" s="143">
        <v>109</v>
      </c>
      <c r="F170" s="16"/>
      <c r="G170" s="143">
        <v>13</v>
      </c>
      <c r="H170" s="16"/>
      <c r="I170" s="16"/>
      <c r="J170" s="143">
        <v>393</v>
      </c>
      <c r="K170" s="143">
        <v>60</v>
      </c>
      <c r="L170" s="143">
        <v>74</v>
      </c>
      <c r="M170" s="16"/>
      <c r="N170" s="143">
        <v>7</v>
      </c>
      <c r="O170" s="143">
        <v>6</v>
      </c>
      <c r="P170" s="143">
        <v>17</v>
      </c>
      <c r="Q170" s="16"/>
      <c r="R170" s="16"/>
      <c r="S170" s="16">
        <v>0</v>
      </c>
      <c r="T170" s="146">
        <f t="shared" ref="T170:T201" si="5">SUM(D170:S170)</f>
        <v>739</v>
      </c>
      <c r="U170" s="5"/>
    </row>
    <row r="171" spans="2:21" x14ac:dyDescent="0.25">
      <c r="B171" s="18">
        <v>2038</v>
      </c>
      <c r="C171" s="18">
        <v>6</v>
      </c>
      <c r="D171" s="144">
        <v>18</v>
      </c>
      <c r="E171" s="143">
        <v>97</v>
      </c>
      <c r="F171" s="16"/>
      <c r="G171" s="143">
        <v>14</v>
      </c>
      <c r="H171" s="16"/>
      <c r="I171" s="16"/>
      <c r="J171" s="143">
        <v>391</v>
      </c>
      <c r="K171" s="143">
        <v>106</v>
      </c>
      <c r="L171" s="143">
        <v>74</v>
      </c>
      <c r="M171" s="16"/>
      <c r="N171" s="143">
        <v>7</v>
      </c>
      <c r="O171" s="143">
        <v>5</v>
      </c>
      <c r="P171" s="143">
        <v>12</v>
      </c>
      <c r="Q171" s="16"/>
      <c r="R171" s="16"/>
      <c r="S171" s="16">
        <v>0</v>
      </c>
      <c r="T171" s="146">
        <f t="shared" si="5"/>
        <v>724</v>
      </c>
      <c r="U171" s="5"/>
    </row>
    <row r="172" spans="2:21" x14ac:dyDescent="0.25">
      <c r="B172" s="18">
        <v>2038</v>
      </c>
      <c r="C172" s="18">
        <v>7</v>
      </c>
      <c r="D172" s="144">
        <v>2</v>
      </c>
      <c r="E172" s="143">
        <v>91</v>
      </c>
      <c r="F172" s="16"/>
      <c r="G172" s="143">
        <v>13</v>
      </c>
      <c r="H172" s="16"/>
      <c r="I172" s="16"/>
      <c r="J172" s="143">
        <v>459</v>
      </c>
      <c r="K172" s="143">
        <v>375</v>
      </c>
      <c r="L172" s="143">
        <v>74</v>
      </c>
      <c r="M172" s="16"/>
      <c r="N172" s="143">
        <v>7</v>
      </c>
      <c r="O172" s="143">
        <v>5</v>
      </c>
      <c r="P172" s="143">
        <v>20</v>
      </c>
      <c r="Q172" s="16"/>
      <c r="R172" s="16"/>
      <c r="S172" s="16">
        <v>0</v>
      </c>
      <c r="T172" s="146">
        <f t="shared" si="5"/>
        <v>1046</v>
      </c>
      <c r="U172" s="5"/>
    </row>
    <row r="173" spans="2:21" x14ac:dyDescent="0.25">
      <c r="B173" s="18">
        <v>2038</v>
      </c>
      <c r="C173" s="18">
        <v>8</v>
      </c>
      <c r="D173" s="144">
        <v>3</v>
      </c>
      <c r="E173" s="143">
        <v>94</v>
      </c>
      <c r="F173" s="16"/>
      <c r="G173" s="143">
        <v>13</v>
      </c>
      <c r="H173" s="16"/>
      <c r="I173" s="16"/>
      <c r="J173" s="143">
        <v>552</v>
      </c>
      <c r="K173" s="143">
        <v>533</v>
      </c>
      <c r="L173" s="143">
        <v>74</v>
      </c>
      <c r="M173" s="16"/>
      <c r="N173" s="143">
        <v>7</v>
      </c>
      <c r="O173" s="143">
        <v>5</v>
      </c>
      <c r="P173" s="143">
        <v>24</v>
      </c>
      <c r="Q173" s="16"/>
      <c r="R173" s="16"/>
      <c r="S173" s="16">
        <v>0</v>
      </c>
      <c r="T173" s="146">
        <f t="shared" si="5"/>
        <v>1305</v>
      </c>
      <c r="U173" s="5"/>
    </row>
    <row r="174" spans="2:21" x14ac:dyDescent="0.25">
      <c r="B174" s="18">
        <v>2038</v>
      </c>
      <c r="C174" s="18">
        <v>9</v>
      </c>
      <c r="D174" s="144">
        <v>8</v>
      </c>
      <c r="E174" s="143">
        <v>103</v>
      </c>
      <c r="F174" s="16"/>
      <c r="G174" s="143">
        <v>14</v>
      </c>
      <c r="H174" s="16"/>
      <c r="I174" s="16"/>
      <c r="J174" s="143">
        <v>552</v>
      </c>
      <c r="K174" s="143">
        <v>525</v>
      </c>
      <c r="L174" s="143">
        <v>74</v>
      </c>
      <c r="M174" s="16"/>
      <c r="N174" s="143">
        <v>7</v>
      </c>
      <c r="O174" s="143">
        <v>5</v>
      </c>
      <c r="P174" s="143">
        <v>17</v>
      </c>
      <c r="Q174" s="16"/>
      <c r="R174" s="16"/>
      <c r="S174" s="16">
        <v>0</v>
      </c>
      <c r="T174" s="146">
        <f t="shared" si="5"/>
        <v>1305</v>
      </c>
      <c r="U174" s="5"/>
    </row>
    <row r="175" spans="2:21" x14ac:dyDescent="0.25">
      <c r="B175" s="18">
        <v>2038</v>
      </c>
      <c r="C175" s="18">
        <v>10</v>
      </c>
      <c r="D175" s="143">
        <v>32</v>
      </c>
      <c r="E175" s="143">
        <v>111</v>
      </c>
      <c r="F175" s="16"/>
      <c r="G175" s="143">
        <v>13</v>
      </c>
      <c r="H175" s="16"/>
      <c r="I175" s="16"/>
      <c r="J175" s="143">
        <v>452</v>
      </c>
      <c r="K175" s="143">
        <v>281</v>
      </c>
      <c r="L175" s="143">
        <v>74</v>
      </c>
      <c r="M175" s="16"/>
      <c r="N175" s="143">
        <v>7</v>
      </c>
      <c r="O175" s="143">
        <v>6</v>
      </c>
      <c r="P175" s="143">
        <v>18</v>
      </c>
      <c r="Q175" s="16"/>
      <c r="R175" s="16"/>
      <c r="S175" s="16">
        <v>0</v>
      </c>
      <c r="T175" s="146">
        <f t="shared" si="5"/>
        <v>994</v>
      </c>
      <c r="U175" s="5"/>
    </row>
    <row r="176" spans="2:21" x14ac:dyDescent="0.25">
      <c r="B176" s="18">
        <v>2038</v>
      </c>
      <c r="C176" s="18">
        <v>11</v>
      </c>
      <c r="D176" s="143">
        <v>248</v>
      </c>
      <c r="E176" s="143">
        <v>170</v>
      </c>
      <c r="F176" s="16"/>
      <c r="G176" s="143">
        <v>14</v>
      </c>
      <c r="H176" s="16"/>
      <c r="I176" s="16"/>
      <c r="J176" s="143">
        <v>417</v>
      </c>
      <c r="K176" s="143">
        <v>470</v>
      </c>
      <c r="L176" s="143">
        <v>74</v>
      </c>
      <c r="M176" s="16"/>
      <c r="N176" s="143">
        <v>7</v>
      </c>
      <c r="O176" s="143">
        <v>10</v>
      </c>
      <c r="P176" s="143">
        <v>57</v>
      </c>
      <c r="Q176" s="16"/>
      <c r="R176" s="16"/>
      <c r="S176" s="16">
        <v>0</v>
      </c>
      <c r="T176" s="146">
        <f t="shared" si="5"/>
        <v>1467</v>
      </c>
      <c r="U176" s="5"/>
    </row>
    <row r="177" spans="2:23" x14ac:dyDescent="0.25">
      <c r="B177" s="18">
        <v>2038</v>
      </c>
      <c r="C177" s="18">
        <v>12</v>
      </c>
      <c r="D177" s="143">
        <v>445</v>
      </c>
      <c r="E177" s="143">
        <v>216</v>
      </c>
      <c r="F177" s="16"/>
      <c r="G177" s="143">
        <v>13</v>
      </c>
      <c r="H177" s="16"/>
      <c r="I177" s="16"/>
      <c r="J177" s="143">
        <v>428</v>
      </c>
      <c r="K177" s="143">
        <v>674</v>
      </c>
      <c r="L177" s="143">
        <v>74</v>
      </c>
      <c r="M177" s="16"/>
      <c r="N177" s="143">
        <v>7</v>
      </c>
      <c r="O177" s="143">
        <v>14</v>
      </c>
      <c r="P177" s="143">
        <v>72</v>
      </c>
      <c r="Q177" s="16"/>
      <c r="R177" s="16"/>
      <c r="S177" s="16">
        <v>0</v>
      </c>
      <c r="T177" s="146">
        <f t="shared" si="5"/>
        <v>1943</v>
      </c>
      <c r="U177" s="5"/>
    </row>
    <row r="178" spans="2:23" x14ac:dyDescent="0.25">
      <c r="B178" s="18">
        <v>2039</v>
      </c>
      <c r="C178" s="18">
        <v>1</v>
      </c>
      <c r="D178" s="143">
        <v>470</v>
      </c>
      <c r="E178" s="143">
        <v>225</v>
      </c>
      <c r="F178" s="16"/>
      <c r="G178" s="143">
        <v>13</v>
      </c>
      <c r="H178" s="16"/>
      <c r="I178" s="16"/>
      <c r="J178" s="143">
        <v>423</v>
      </c>
      <c r="K178" s="143">
        <v>679</v>
      </c>
      <c r="L178" s="143">
        <v>74</v>
      </c>
      <c r="M178" s="16"/>
      <c r="N178" s="143">
        <v>7</v>
      </c>
      <c r="O178" s="143">
        <v>15</v>
      </c>
      <c r="P178" s="143">
        <v>80</v>
      </c>
      <c r="Q178" s="16"/>
      <c r="R178" s="16"/>
      <c r="S178" s="16">
        <v>0</v>
      </c>
      <c r="T178" s="146">
        <f t="shared" si="5"/>
        <v>1986</v>
      </c>
      <c r="U178" s="5"/>
    </row>
    <row r="179" spans="2:23" x14ac:dyDescent="0.25">
      <c r="B179" s="18">
        <v>2039</v>
      </c>
      <c r="C179" s="18">
        <v>2</v>
      </c>
      <c r="D179" s="143">
        <v>406</v>
      </c>
      <c r="E179" s="143">
        <v>234</v>
      </c>
      <c r="F179" s="16"/>
      <c r="G179" s="143">
        <v>15</v>
      </c>
      <c r="H179" s="16"/>
      <c r="I179" s="16"/>
      <c r="J179" s="143">
        <v>402</v>
      </c>
      <c r="K179" s="143">
        <v>364</v>
      </c>
      <c r="L179" s="143">
        <v>74</v>
      </c>
      <c r="M179" s="16"/>
      <c r="N179" s="143">
        <v>8</v>
      </c>
      <c r="O179" s="143">
        <v>13</v>
      </c>
      <c r="P179" s="143">
        <v>51</v>
      </c>
      <c r="Q179" s="16"/>
      <c r="R179" s="16"/>
      <c r="S179" s="16">
        <v>0</v>
      </c>
      <c r="T179" s="146">
        <f t="shared" si="5"/>
        <v>1567</v>
      </c>
      <c r="U179" s="5"/>
    </row>
    <row r="180" spans="2:23" x14ac:dyDescent="0.25">
      <c r="B180" s="18">
        <v>2039</v>
      </c>
      <c r="C180" s="18">
        <v>3</v>
      </c>
      <c r="D180" s="143">
        <v>210</v>
      </c>
      <c r="E180" s="143">
        <v>168</v>
      </c>
      <c r="F180" s="16"/>
      <c r="G180" s="143">
        <v>14</v>
      </c>
      <c r="H180" s="16"/>
      <c r="I180" s="16"/>
      <c r="J180" s="143">
        <v>396</v>
      </c>
      <c r="K180" s="143">
        <v>57</v>
      </c>
      <c r="L180" s="143">
        <v>74</v>
      </c>
      <c r="M180" s="16"/>
      <c r="N180" s="143">
        <v>7</v>
      </c>
      <c r="O180" s="143">
        <v>10</v>
      </c>
      <c r="P180" s="143">
        <v>35</v>
      </c>
      <c r="Q180" s="16"/>
      <c r="R180" s="16"/>
      <c r="S180" s="16">
        <v>0</v>
      </c>
      <c r="T180" s="146">
        <f t="shared" si="5"/>
        <v>971</v>
      </c>
      <c r="U180" s="5"/>
    </row>
    <row r="181" spans="2:23" x14ac:dyDescent="0.25">
      <c r="B181" s="18">
        <v>2039</v>
      </c>
      <c r="C181" s="18">
        <v>4</v>
      </c>
      <c r="D181" s="143">
        <v>130</v>
      </c>
      <c r="E181" s="143">
        <v>136</v>
      </c>
      <c r="F181" s="16"/>
      <c r="G181" s="143">
        <v>14</v>
      </c>
      <c r="H181" s="16"/>
      <c r="I181" s="16"/>
      <c r="J181" s="143">
        <v>387</v>
      </c>
      <c r="K181" s="143">
        <v>29</v>
      </c>
      <c r="L181" s="143">
        <v>74</v>
      </c>
      <c r="M181" s="16"/>
      <c r="N181" s="143">
        <v>7</v>
      </c>
      <c r="O181" s="143">
        <v>8</v>
      </c>
      <c r="P181" s="143">
        <v>22</v>
      </c>
      <c r="Q181" s="16"/>
      <c r="R181" s="16"/>
      <c r="S181" s="16">
        <v>0</v>
      </c>
      <c r="T181" s="146">
        <f t="shared" si="5"/>
        <v>807</v>
      </c>
      <c r="U181" s="5"/>
    </row>
    <row r="182" spans="2:23" x14ac:dyDescent="0.25">
      <c r="B182" s="18">
        <v>2039</v>
      </c>
      <c r="C182" s="18">
        <v>5</v>
      </c>
      <c r="D182" s="143">
        <v>65</v>
      </c>
      <c r="E182" s="143">
        <v>102</v>
      </c>
      <c r="F182" s="16"/>
      <c r="G182" s="143">
        <v>14</v>
      </c>
      <c r="H182" s="16"/>
      <c r="I182" s="16"/>
      <c r="J182" s="143">
        <v>390</v>
      </c>
      <c r="K182" s="143">
        <v>31</v>
      </c>
      <c r="L182" s="143">
        <v>74</v>
      </c>
      <c r="M182" s="16"/>
      <c r="N182" s="143">
        <v>7</v>
      </c>
      <c r="O182" s="143">
        <v>6</v>
      </c>
      <c r="P182" s="143">
        <v>17</v>
      </c>
      <c r="Q182" s="16"/>
      <c r="R182" s="16"/>
      <c r="S182" s="16">
        <v>0</v>
      </c>
      <c r="T182" s="146">
        <f t="shared" si="5"/>
        <v>706</v>
      </c>
      <c r="U182" s="5"/>
    </row>
    <row r="183" spans="2:23" x14ac:dyDescent="0.25">
      <c r="B183" s="18">
        <v>2039</v>
      </c>
      <c r="C183" s="18">
        <v>6</v>
      </c>
      <c r="D183" s="144">
        <v>26</v>
      </c>
      <c r="E183" s="143">
        <v>92</v>
      </c>
      <c r="F183" s="16"/>
      <c r="G183" s="143">
        <v>14</v>
      </c>
      <c r="H183" s="16"/>
      <c r="I183" s="16"/>
      <c r="J183" s="143">
        <v>388</v>
      </c>
      <c r="K183" s="143">
        <v>83</v>
      </c>
      <c r="L183" s="143">
        <v>74</v>
      </c>
      <c r="M183" s="16"/>
      <c r="N183" s="143">
        <v>7</v>
      </c>
      <c r="O183" s="143">
        <v>5</v>
      </c>
      <c r="P183" s="143">
        <v>12</v>
      </c>
      <c r="Q183" s="16"/>
      <c r="R183" s="16"/>
      <c r="S183" s="16">
        <v>0</v>
      </c>
      <c r="T183" s="146">
        <f t="shared" si="5"/>
        <v>701</v>
      </c>
      <c r="U183" s="5"/>
    </row>
    <row r="184" spans="2:23" x14ac:dyDescent="0.25">
      <c r="B184" s="18">
        <v>2039</v>
      </c>
      <c r="C184" s="18">
        <v>7</v>
      </c>
      <c r="D184" s="144">
        <v>9</v>
      </c>
      <c r="E184" s="143">
        <v>87</v>
      </c>
      <c r="F184" s="16"/>
      <c r="G184" s="143">
        <v>14</v>
      </c>
      <c r="H184" s="16"/>
      <c r="I184" s="16"/>
      <c r="J184" s="143">
        <v>455</v>
      </c>
      <c r="K184" s="143">
        <v>455</v>
      </c>
      <c r="L184" s="143">
        <v>74</v>
      </c>
      <c r="M184" s="16"/>
      <c r="N184" s="143">
        <v>7</v>
      </c>
      <c r="O184" s="143">
        <v>5</v>
      </c>
      <c r="P184" s="143">
        <v>20</v>
      </c>
      <c r="Q184" s="16"/>
      <c r="R184" s="16"/>
      <c r="S184" s="16">
        <v>0</v>
      </c>
      <c r="T184" s="146">
        <f t="shared" si="5"/>
        <v>1126</v>
      </c>
      <c r="U184" s="5"/>
    </row>
    <row r="185" spans="2:23" x14ac:dyDescent="0.25">
      <c r="B185" s="18">
        <v>2039</v>
      </c>
      <c r="C185" s="18">
        <v>8</v>
      </c>
      <c r="D185" s="144">
        <v>10</v>
      </c>
      <c r="E185" s="143">
        <v>89</v>
      </c>
      <c r="F185" s="16"/>
      <c r="G185" s="143">
        <v>14</v>
      </c>
      <c r="H185" s="16"/>
      <c r="I185" s="16"/>
      <c r="J185" s="143">
        <v>548</v>
      </c>
      <c r="K185" s="143">
        <v>560</v>
      </c>
      <c r="L185" s="143">
        <v>74</v>
      </c>
      <c r="M185" s="16"/>
      <c r="N185" s="143">
        <v>7</v>
      </c>
      <c r="O185" s="143">
        <v>5</v>
      </c>
      <c r="P185" s="143">
        <v>23</v>
      </c>
      <c r="Q185" s="16"/>
      <c r="R185" s="16"/>
      <c r="S185" s="16">
        <v>0</v>
      </c>
      <c r="T185" s="146">
        <f t="shared" si="5"/>
        <v>1330</v>
      </c>
      <c r="U185" s="5"/>
    </row>
    <row r="186" spans="2:23" x14ac:dyDescent="0.25">
      <c r="B186" s="18">
        <v>2039</v>
      </c>
      <c r="C186" s="18">
        <v>9</v>
      </c>
      <c r="D186" s="144">
        <v>16</v>
      </c>
      <c r="E186" s="143">
        <v>98</v>
      </c>
      <c r="F186" s="16"/>
      <c r="G186" s="143">
        <v>14</v>
      </c>
      <c r="H186" s="16"/>
      <c r="I186" s="16"/>
      <c r="J186" s="143">
        <v>548</v>
      </c>
      <c r="K186" s="143">
        <v>546</v>
      </c>
      <c r="L186" s="143">
        <v>74</v>
      </c>
      <c r="M186" s="16"/>
      <c r="N186" s="143">
        <v>7</v>
      </c>
      <c r="O186" s="143">
        <v>5</v>
      </c>
      <c r="P186" s="143">
        <v>17</v>
      </c>
      <c r="Q186" s="16"/>
      <c r="R186" s="16"/>
      <c r="S186" s="16">
        <v>0</v>
      </c>
      <c r="T186" s="146">
        <f t="shared" si="5"/>
        <v>1325</v>
      </c>
      <c r="U186" s="5"/>
    </row>
    <row r="187" spans="2:23" x14ac:dyDescent="0.25">
      <c r="B187" s="18">
        <v>2039</v>
      </c>
      <c r="C187" s="18">
        <v>10</v>
      </c>
      <c r="D187" s="144">
        <v>12</v>
      </c>
      <c r="E187" s="143">
        <v>105</v>
      </c>
      <c r="F187" s="16"/>
      <c r="G187" s="143">
        <v>14</v>
      </c>
      <c r="H187" s="16"/>
      <c r="I187" s="16"/>
      <c r="J187" s="143">
        <v>448</v>
      </c>
      <c r="K187" s="143">
        <v>357</v>
      </c>
      <c r="L187" s="143">
        <v>74</v>
      </c>
      <c r="M187" s="16"/>
      <c r="N187" s="143">
        <v>7</v>
      </c>
      <c r="O187" s="143">
        <v>6</v>
      </c>
      <c r="P187" s="143">
        <v>19</v>
      </c>
      <c r="Q187" s="16"/>
      <c r="R187" s="16"/>
      <c r="S187" s="16">
        <v>0</v>
      </c>
      <c r="T187" s="146">
        <f t="shared" si="5"/>
        <v>1042</v>
      </c>
      <c r="U187" s="5"/>
    </row>
    <row r="188" spans="2:23" x14ac:dyDescent="0.25">
      <c r="B188" s="18">
        <v>2039</v>
      </c>
      <c r="C188" s="18">
        <v>11</v>
      </c>
      <c r="D188" s="143">
        <v>195</v>
      </c>
      <c r="E188" s="143">
        <v>163</v>
      </c>
      <c r="F188" s="16"/>
      <c r="G188" s="143">
        <v>14</v>
      </c>
      <c r="H188" s="16"/>
      <c r="I188" s="16"/>
      <c r="J188" s="143">
        <v>413</v>
      </c>
      <c r="K188" s="143">
        <v>555</v>
      </c>
      <c r="L188" s="143">
        <v>74</v>
      </c>
      <c r="M188" s="16"/>
      <c r="N188" s="143">
        <v>7</v>
      </c>
      <c r="O188" s="143">
        <v>10</v>
      </c>
      <c r="P188" s="143">
        <v>58</v>
      </c>
      <c r="Q188" s="16"/>
      <c r="R188" s="16"/>
      <c r="S188" s="16">
        <v>0</v>
      </c>
      <c r="T188" s="146">
        <f t="shared" si="5"/>
        <v>1489</v>
      </c>
      <c r="U188" s="5"/>
    </row>
    <row r="189" spans="2:23" x14ac:dyDescent="0.25">
      <c r="B189" s="18">
        <v>2039</v>
      </c>
      <c r="C189" s="18">
        <v>12</v>
      </c>
      <c r="D189" s="143">
        <v>379</v>
      </c>
      <c r="E189" s="143">
        <v>207</v>
      </c>
      <c r="F189" s="16"/>
      <c r="G189" s="143">
        <v>14</v>
      </c>
      <c r="H189" s="16"/>
      <c r="I189" s="16"/>
      <c r="J189" s="143">
        <v>425</v>
      </c>
      <c r="K189" s="143">
        <v>778</v>
      </c>
      <c r="L189" s="143">
        <v>74</v>
      </c>
      <c r="M189" s="16"/>
      <c r="N189" s="143">
        <v>7</v>
      </c>
      <c r="O189" s="143">
        <v>14</v>
      </c>
      <c r="P189" s="143">
        <v>73</v>
      </c>
      <c r="Q189" s="16"/>
      <c r="R189" s="16"/>
      <c r="S189" s="16">
        <v>0</v>
      </c>
      <c r="T189" s="146">
        <f t="shared" si="5"/>
        <v>1971</v>
      </c>
      <c r="U189" s="5"/>
    </row>
    <row r="190" spans="2:23" x14ac:dyDescent="0.25">
      <c r="B190" s="18">
        <v>2040</v>
      </c>
      <c r="C190" s="18">
        <v>1</v>
      </c>
      <c r="D190" s="143">
        <v>404</v>
      </c>
      <c r="E190" s="143">
        <v>215</v>
      </c>
      <c r="F190" s="16"/>
      <c r="G190" s="143">
        <v>14</v>
      </c>
      <c r="H190" s="16"/>
      <c r="I190" s="16"/>
      <c r="J190" s="143">
        <v>419</v>
      </c>
      <c r="K190" s="143">
        <v>719</v>
      </c>
      <c r="L190" s="143">
        <v>74</v>
      </c>
      <c r="M190" s="16"/>
      <c r="N190" s="143">
        <v>7</v>
      </c>
      <c r="O190" s="143">
        <v>15</v>
      </c>
      <c r="P190" s="143">
        <v>81</v>
      </c>
      <c r="Q190" s="16"/>
      <c r="R190" s="16"/>
      <c r="S190" s="16">
        <v>0</v>
      </c>
      <c r="T190" s="146">
        <f t="shared" si="5"/>
        <v>1948</v>
      </c>
      <c r="U190" s="5"/>
      <c r="V190" s="5"/>
      <c r="W190" s="5"/>
    </row>
    <row r="191" spans="2:23" x14ac:dyDescent="0.25">
      <c r="B191" s="18">
        <v>2040</v>
      </c>
      <c r="C191" s="18">
        <v>2</v>
      </c>
      <c r="D191" s="143">
        <v>345</v>
      </c>
      <c r="E191" s="143">
        <v>215</v>
      </c>
      <c r="F191" s="16"/>
      <c r="G191" s="143">
        <v>15</v>
      </c>
      <c r="H191" s="16"/>
      <c r="I191" s="16"/>
      <c r="J191" s="143">
        <v>384</v>
      </c>
      <c r="K191" s="143">
        <v>436</v>
      </c>
      <c r="L191" s="143">
        <v>74</v>
      </c>
      <c r="M191" s="16"/>
      <c r="N191" s="143">
        <v>7</v>
      </c>
      <c r="O191" s="143">
        <v>12</v>
      </c>
      <c r="P191" s="143">
        <v>52</v>
      </c>
      <c r="Q191" s="16"/>
      <c r="R191" s="16"/>
      <c r="S191" s="16">
        <v>0</v>
      </c>
      <c r="T191" s="146">
        <f t="shared" si="5"/>
        <v>1540</v>
      </c>
      <c r="U191" s="5"/>
      <c r="V191" s="5"/>
      <c r="W191" s="5"/>
    </row>
    <row r="192" spans="2:23" x14ac:dyDescent="0.25">
      <c r="B192" s="18">
        <v>2040</v>
      </c>
      <c r="C192" s="18">
        <v>3</v>
      </c>
      <c r="D192" s="143">
        <v>181</v>
      </c>
      <c r="E192" s="143">
        <v>162</v>
      </c>
      <c r="F192" s="16"/>
      <c r="G192" s="143">
        <v>14</v>
      </c>
      <c r="H192" s="16"/>
      <c r="I192" s="16"/>
      <c r="J192" s="143">
        <v>392</v>
      </c>
      <c r="K192" s="143">
        <v>101</v>
      </c>
      <c r="L192" s="143">
        <v>74</v>
      </c>
      <c r="M192" s="16"/>
      <c r="N192" s="143">
        <v>7</v>
      </c>
      <c r="O192" s="143">
        <v>10</v>
      </c>
      <c r="P192" s="143">
        <v>36</v>
      </c>
      <c r="Q192" s="16"/>
      <c r="R192" s="16"/>
      <c r="S192" s="16">
        <v>0</v>
      </c>
      <c r="T192" s="146">
        <f t="shared" si="5"/>
        <v>977</v>
      </c>
      <c r="U192" s="5"/>
      <c r="V192" s="5"/>
      <c r="W192" s="5"/>
    </row>
    <row r="193" spans="2:23" x14ac:dyDescent="0.25">
      <c r="B193" s="18">
        <v>2040</v>
      </c>
      <c r="C193" s="18">
        <v>4</v>
      </c>
      <c r="D193" s="143">
        <v>54</v>
      </c>
      <c r="E193" s="143">
        <v>130</v>
      </c>
      <c r="F193" s="16"/>
      <c r="G193" s="143">
        <v>14</v>
      </c>
      <c r="H193" s="16"/>
      <c r="I193" s="16"/>
      <c r="J193" s="143">
        <v>383</v>
      </c>
      <c r="K193" s="143">
        <v>0</v>
      </c>
      <c r="L193" s="143">
        <v>74</v>
      </c>
      <c r="M193" s="16"/>
      <c r="N193" s="143">
        <v>7</v>
      </c>
      <c r="O193" s="143">
        <v>8</v>
      </c>
      <c r="P193" s="143">
        <v>21</v>
      </c>
      <c r="Q193" s="16"/>
      <c r="R193" s="16"/>
      <c r="S193" s="16">
        <v>0</v>
      </c>
      <c r="T193" s="146">
        <f t="shared" si="5"/>
        <v>691</v>
      </c>
      <c r="U193" s="5"/>
      <c r="V193" s="5"/>
      <c r="W193" s="5"/>
    </row>
    <row r="194" spans="2:23" x14ac:dyDescent="0.25">
      <c r="B194" s="18">
        <v>2040</v>
      </c>
      <c r="C194" s="18">
        <v>5</v>
      </c>
      <c r="D194" s="144">
        <v>23</v>
      </c>
      <c r="E194" s="143">
        <v>96</v>
      </c>
      <c r="F194" s="16"/>
      <c r="G194" s="143">
        <v>14</v>
      </c>
      <c r="H194" s="16"/>
      <c r="I194" s="16"/>
      <c r="J194" s="143">
        <v>386</v>
      </c>
      <c r="K194" s="143">
        <v>0</v>
      </c>
      <c r="L194" s="143">
        <v>74</v>
      </c>
      <c r="M194" s="16"/>
      <c r="N194" s="143">
        <v>7</v>
      </c>
      <c r="O194" s="143">
        <v>6</v>
      </c>
      <c r="P194" s="143">
        <v>17</v>
      </c>
      <c r="Q194" s="16"/>
      <c r="R194" s="16"/>
      <c r="S194" s="16">
        <v>0</v>
      </c>
      <c r="T194" s="146">
        <f t="shared" si="5"/>
        <v>623</v>
      </c>
      <c r="U194" s="5"/>
      <c r="V194" s="5"/>
      <c r="W194" s="5"/>
    </row>
    <row r="195" spans="2:23" x14ac:dyDescent="0.25">
      <c r="B195" s="18">
        <v>2040</v>
      </c>
      <c r="C195" s="18">
        <v>6</v>
      </c>
      <c r="D195" s="143">
        <v>40</v>
      </c>
      <c r="E195" s="143">
        <v>88</v>
      </c>
      <c r="F195" s="16"/>
      <c r="G195" s="143">
        <v>15</v>
      </c>
      <c r="H195" s="16"/>
      <c r="I195" s="16"/>
      <c r="J195" s="143">
        <v>384</v>
      </c>
      <c r="K195" s="143">
        <v>96</v>
      </c>
      <c r="L195" s="143">
        <v>74</v>
      </c>
      <c r="M195" s="16"/>
      <c r="N195" s="143">
        <v>7</v>
      </c>
      <c r="O195" s="143">
        <v>5</v>
      </c>
      <c r="P195" s="143">
        <v>12</v>
      </c>
      <c r="Q195" s="16"/>
      <c r="R195" s="16"/>
      <c r="S195" s="16">
        <v>0</v>
      </c>
      <c r="T195" s="146">
        <f t="shared" si="5"/>
        <v>721</v>
      </c>
      <c r="U195" s="5"/>
      <c r="V195" s="5"/>
      <c r="W195" s="5"/>
    </row>
    <row r="196" spans="2:23" x14ac:dyDescent="0.25">
      <c r="B196" s="18">
        <v>2040</v>
      </c>
      <c r="C196" s="18">
        <v>7</v>
      </c>
      <c r="D196" s="144">
        <v>21</v>
      </c>
      <c r="E196" s="143">
        <v>82</v>
      </c>
      <c r="F196" s="16"/>
      <c r="G196" s="143">
        <v>14</v>
      </c>
      <c r="H196" s="16"/>
      <c r="I196" s="16"/>
      <c r="J196" s="143">
        <v>452</v>
      </c>
      <c r="K196" s="143">
        <v>494</v>
      </c>
      <c r="L196" s="143">
        <v>74</v>
      </c>
      <c r="M196" s="16"/>
      <c r="N196" s="143">
        <v>7</v>
      </c>
      <c r="O196" s="143">
        <v>5</v>
      </c>
      <c r="P196" s="143">
        <v>20</v>
      </c>
      <c r="Q196" s="16"/>
      <c r="R196" s="16"/>
      <c r="S196" s="16">
        <v>0</v>
      </c>
      <c r="T196" s="146">
        <f t="shared" si="5"/>
        <v>1169</v>
      </c>
      <c r="U196" s="5"/>
      <c r="V196" s="5"/>
      <c r="W196" s="5"/>
    </row>
    <row r="197" spans="2:23" x14ac:dyDescent="0.25">
      <c r="B197" s="18">
        <v>2040</v>
      </c>
      <c r="C197" s="18">
        <v>8</v>
      </c>
      <c r="D197" s="144">
        <v>22</v>
      </c>
      <c r="E197" s="143">
        <v>84</v>
      </c>
      <c r="F197" s="16"/>
      <c r="G197" s="143">
        <v>14</v>
      </c>
      <c r="H197" s="16"/>
      <c r="I197" s="16"/>
      <c r="J197" s="143">
        <v>544</v>
      </c>
      <c r="K197" s="143">
        <v>536</v>
      </c>
      <c r="L197" s="143">
        <v>74</v>
      </c>
      <c r="M197" s="16"/>
      <c r="N197" s="143">
        <v>7</v>
      </c>
      <c r="O197" s="143">
        <v>5</v>
      </c>
      <c r="P197" s="143">
        <v>23</v>
      </c>
      <c r="Q197" s="16"/>
      <c r="R197" s="16"/>
      <c r="S197" s="16">
        <v>0</v>
      </c>
      <c r="T197" s="146">
        <f t="shared" si="5"/>
        <v>1309</v>
      </c>
      <c r="U197" s="5"/>
      <c r="V197" s="5"/>
      <c r="W197" s="5"/>
    </row>
    <row r="198" spans="2:23" x14ac:dyDescent="0.25">
      <c r="B198" s="18">
        <v>2040</v>
      </c>
      <c r="C198" s="18">
        <v>9</v>
      </c>
      <c r="D198" s="144">
        <v>29</v>
      </c>
      <c r="E198" s="143">
        <v>94</v>
      </c>
      <c r="F198" s="16"/>
      <c r="G198" s="143">
        <v>15</v>
      </c>
      <c r="H198" s="16"/>
      <c r="I198" s="16"/>
      <c r="J198" s="143">
        <v>544</v>
      </c>
      <c r="K198" s="143">
        <v>620</v>
      </c>
      <c r="L198" s="143">
        <v>74</v>
      </c>
      <c r="M198" s="16"/>
      <c r="N198" s="143">
        <v>7</v>
      </c>
      <c r="O198" s="143">
        <v>5</v>
      </c>
      <c r="P198" s="143">
        <v>17</v>
      </c>
      <c r="Q198" s="16"/>
      <c r="R198" s="16"/>
      <c r="S198" s="16">
        <v>0</v>
      </c>
      <c r="T198" s="146">
        <f t="shared" si="5"/>
        <v>1405</v>
      </c>
      <c r="U198" s="5"/>
      <c r="V198" s="5"/>
      <c r="W198" s="5"/>
    </row>
    <row r="199" spans="2:23" x14ac:dyDescent="0.25">
      <c r="B199" s="18">
        <v>2040</v>
      </c>
      <c r="C199" s="18">
        <v>10</v>
      </c>
      <c r="D199" s="144">
        <v>19</v>
      </c>
      <c r="E199" s="143">
        <v>98</v>
      </c>
      <c r="F199" s="16"/>
      <c r="G199" s="143">
        <v>14</v>
      </c>
      <c r="H199" s="16"/>
      <c r="I199" s="16"/>
      <c r="J199" s="143">
        <v>444</v>
      </c>
      <c r="K199" s="143">
        <v>421</v>
      </c>
      <c r="L199" s="143">
        <v>74</v>
      </c>
      <c r="M199" s="16"/>
      <c r="N199" s="143">
        <v>7</v>
      </c>
      <c r="O199" s="143">
        <v>6</v>
      </c>
      <c r="P199" s="143">
        <v>20</v>
      </c>
      <c r="Q199" s="16"/>
      <c r="R199" s="16"/>
      <c r="S199" s="16">
        <v>0</v>
      </c>
      <c r="T199" s="146">
        <f t="shared" si="5"/>
        <v>1103</v>
      </c>
      <c r="U199" s="5"/>
      <c r="V199" s="5"/>
      <c r="W199" s="5"/>
    </row>
    <row r="200" spans="2:23" x14ac:dyDescent="0.25">
      <c r="B200" s="18">
        <v>2040</v>
      </c>
      <c r="C200" s="18">
        <v>11</v>
      </c>
      <c r="D200" s="143">
        <v>138</v>
      </c>
      <c r="E200" s="143">
        <v>156</v>
      </c>
      <c r="F200" s="16"/>
      <c r="G200" s="143">
        <v>15</v>
      </c>
      <c r="H200" s="16"/>
      <c r="I200" s="16"/>
      <c r="J200" s="143">
        <v>408</v>
      </c>
      <c r="K200" s="143">
        <v>627</v>
      </c>
      <c r="L200" s="143">
        <v>74</v>
      </c>
      <c r="M200" s="16"/>
      <c r="N200" s="143">
        <v>7</v>
      </c>
      <c r="O200" s="143">
        <v>10</v>
      </c>
      <c r="P200" s="143">
        <v>60</v>
      </c>
      <c r="Q200" s="16"/>
      <c r="R200" s="16"/>
      <c r="S200" s="16">
        <v>0</v>
      </c>
      <c r="T200" s="146">
        <f t="shared" si="5"/>
        <v>1495</v>
      </c>
      <c r="U200" s="5"/>
      <c r="V200" s="5"/>
      <c r="W200" s="5"/>
    </row>
    <row r="201" spans="2:23" x14ac:dyDescent="0.25">
      <c r="B201" s="18">
        <v>2040</v>
      </c>
      <c r="C201" s="18">
        <v>12</v>
      </c>
      <c r="D201" s="143">
        <v>334</v>
      </c>
      <c r="E201" s="143">
        <v>199</v>
      </c>
      <c r="F201" s="16"/>
      <c r="G201" s="143">
        <v>14</v>
      </c>
      <c r="H201" s="16"/>
      <c r="I201" s="16"/>
      <c r="J201" s="143">
        <v>421</v>
      </c>
      <c r="K201" s="143">
        <v>854</v>
      </c>
      <c r="L201" s="143">
        <v>74</v>
      </c>
      <c r="M201" s="16"/>
      <c r="N201" s="143">
        <v>7</v>
      </c>
      <c r="O201" s="143">
        <v>14</v>
      </c>
      <c r="P201" s="143">
        <v>75</v>
      </c>
      <c r="Q201" s="16"/>
      <c r="R201" s="16"/>
      <c r="S201" s="16">
        <v>0</v>
      </c>
      <c r="T201" s="146">
        <f t="shared" si="5"/>
        <v>1992</v>
      </c>
      <c r="U201" s="5"/>
      <c r="V201" s="5"/>
      <c r="W201" s="5"/>
    </row>
    <row r="202" spans="2:23" x14ac:dyDescent="0.25">
      <c r="D202" s="5"/>
      <c r="E202" s="5"/>
      <c r="F202" s="5"/>
      <c r="G202" s="5"/>
      <c r="H202" s="5"/>
      <c r="I202" s="5"/>
      <c r="J202" s="5"/>
      <c r="K202" s="5"/>
      <c r="L202" s="5"/>
      <c r="M202" s="5"/>
      <c r="N202" s="5"/>
      <c r="O202" s="5"/>
      <c r="P202" s="145"/>
      <c r="Q202" s="5"/>
      <c r="R202" s="5"/>
      <c r="S202" s="5"/>
      <c r="T202" s="5"/>
      <c r="U202" s="5"/>
      <c r="V202" s="5"/>
      <c r="W202" s="5"/>
    </row>
    <row r="203" spans="2:23" x14ac:dyDescent="0.25">
      <c r="B203" s="148" t="s">
        <v>84</v>
      </c>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HF203"/>
  <sheetViews>
    <sheetView topLeftCell="A4" zoomScaleNormal="100" workbookViewId="0">
      <selection activeCell="B30" sqref="B30"/>
    </sheetView>
  </sheetViews>
  <sheetFormatPr defaultColWidth="9" defaultRowHeight="15.75" x14ac:dyDescent="0.25"/>
  <cols>
    <col min="1" max="1" width="2.625" customWidth="1"/>
    <col min="2" max="20" width="9.125" customWidth="1"/>
  </cols>
  <sheetData>
    <row r="1" spans="2:214" ht="15.75" customHeight="1" x14ac:dyDescent="0.25">
      <c r="B1" s="199" t="s">
        <v>85</v>
      </c>
      <c r="C1" s="199"/>
      <c r="D1" s="199"/>
      <c r="E1" s="199"/>
      <c r="F1" s="199"/>
      <c r="G1" s="199"/>
      <c r="H1" s="199"/>
      <c r="I1" s="199"/>
      <c r="J1" s="199"/>
      <c r="K1" s="199"/>
      <c r="L1" s="199"/>
      <c r="M1" s="199"/>
      <c r="N1" s="199"/>
      <c r="O1" s="199"/>
      <c r="P1" s="199"/>
      <c r="Q1" s="199"/>
      <c r="R1" s="199"/>
      <c r="S1" s="199"/>
      <c r="T1" s="199"/>
    </row>
    <row r="2" spans="2:214" ht="15.75" customHeight="1" x14ac:dyDescent="0.25">
      <c r="B2" s="201" t="str">
        <f>'Admin Info'!B6</f>
        <v>Pacific Gas and Electric Company</v>
      </c>
      <c r="C2" s="201"/>
      <c r="D2" s="201"/>
      <c r="E2" s="201"/>
      <c r="F2" s="201"/>
      <c r="G2" s="201"/>
      <c r="H2" s="201"/>
      <c r="I2" s="201"/>
      <c r="J2" s="201"/>
      <c r="K2" s="201"/>
      <c r="L2" s="201"/>
      <c r="M2" s="201"/>
      <c r="N2" s="201"/>
      <c r="O2" s="201"/>
      <c r="P2" s="201"/>
      <c r="Q2" s="201"/>
      <c r="R2" s="201"/>
      <c r="S2" s="201"/>
      <c r="T2" s="201"/>
    </row>
    <row r="3" spans="2:214" ht="15.75" customHeight="1" x14ac:dyDescent="0.25">
      <c r="B3" s="7"/>
      <c r="C3" s="23"/>
      <c r="D3" s="23"/>
      <c r="E3" s="23"/>
      <c r="F3" s="23"/>
      <c r="G3" s="23"/>
      <c r="H3" s="23"/>
      <c r="I3" s="23"/>
      <c r="J3" s="23"/>
      <c r="K3" s="23"/>
      <c r="L3" s="23"/>
      <c r="M3" s="7"/>
      <c r="N3" s="7"/>
      <c r="O3" s="7"/>
      <c r="P3" s="7"/>
      <c r="Q3" s="7"/>
      <c r="R3" s="7"/>
      <c r="S3" s="7"/>
      <c r="T3" s="7"/>
    </row>
    <row r="4" spans="2:214" ht="15.75" customHeight="1" x14ac:dyDescent="0.25">
      <c r="B4" s="7"/>
      <c r="C4" s="23"/>
      <c r="D4" s="23"/>
      <c r="E4" s="23"/>
      <c r="F4" s="23"/>
      <c r="G4" s="23"/>
      <c r="H4" s="23"/>
      <c r="I4" s="23"/>
      <c r="J4" s="23"/>
      <c r="K4" s="23"/>
      <c r="L4" s="23"/>
      <c r="M4" s="7"/>
      <c r="N4" s="7"/>
      <c r="O4" s="7"/>
      <c r="P4" s="7"/>
      <c r="Q4" s="7"/>
      <c r="R4" s="7"/>
      <c r="S4" s="7"/>
      <c r="T4" s="7"/>
    </row>
    <row r="5" spans="2:214" ht="15.75" customHeight="1" x14ac:dyDescent="0.25">
      <c r="B5" s="202" t="s">
        <v>86</v>
      </c>
      <c r="C5" s="202"/>
      <c r="D5" s="202"/>
      <c r="E5" s="202"/>
      <c r="F5" s="202"/>
      <c r="G5" s="202"/>
      <c r="H5" s="202"/>
      <c r="I5" s="202"/>
      <c r="J5" s="202"/>
      <c r="K5" s="202"/>
      <c r="L5" s="202"/>
      <c r="M5" s="202"/>
      <c r="N5" s="202"/>
      <c r="O5" s="202"/>
      <c r="P5" s="202"/>
      <c r="Q5" s="202"/>
      <c r="R5" s="202"/>
      <c r="S5" s="202"/>
      <c r="T5" s="202"/>
    </row>
    <row r="6" spans="2:214" ht="15.75" customHeight="1" x14ac:dyDescent="0.25">
      <c r="B6" s="200" t="s">
        <v>324</v>
      </c>
      <c r="C6" s="200"/>
      <c r="D6" s="200"/>
      <c r="E6" s="200"/>
      <c r="F6" s="200"/>
      <c r="G6" s="200"/>
      <c r="H6" s="200"/>
      <c r="I6" s="200"/>
      <c r="J6" s="200"/>
      <c r="K6" s="200"/>
      <c r="L6" s="200"/>
      <c r="M6" s="200"/>
      <c r="N6" s="200"/>
      <c r="O6" s="200"/>
      <c r="P6" s="200"/>
      <c r="Q6" s="200"/>
      <c r="R6" s="200"/>
      <c r="S6" s="200"/>
      <c r="T6" s="200"/>
    </row>
    <row r="7" spans="2:214" ht="15.75" customHeight="1" x14ac:dyDescent="0.25">
      <c r="B7" s="8"/>
      <c r="C7" s="8"/>
      <c r="D7" s="7"/>
      <c r="E7" s="7"/>
      <c r="F7" s="7"/>
      <c r="G7" s="7"/>
      <c r="H7" s="7"/>
      <c r="I7" s="7"/>
      <c r="J7" s="7"/>
      <c r="K7" s="7"/>
      <c r="L7" s="7" t="s">
        <v>325</v>
      </c>
      <c r="M7" s="8"/>
      <c r="N7" s="8"/>
      <c r="O7" s="8"/>
      <c r="P7" s="8"/>
      <c r="Q7" s="8"/>
      <c r="R7" s="8"/>
      <c r="S7" s="8"/>
      <c r="T7" s="8"/>
    </row>
    <row r="8" spans="2:214" x14ac:dyDescent="0.25">
      <c r="B8" s="195"/>
      <c r="C8" s="196"/>
      <c r="D8" s="196"/>
      <c r="E8" s="196"/>
      <c r="F8" s="196"/>
      <c r="G8" s="196"/>
      <c r="H8" s="196"/>
      <c r="I8" s="196"/>
      <c r="J8" s="196"/>
      <c r="K8" s="196"/>
      <c r="L8" s="196"/>
      <c r="M8" s="196"/>
      <c r="N8" s="196"/>
      <c r="O8" s="196"/>
      <c r="P8" s="196"/>
      <c r="Q8" s="196"/>
      <c r="R8" s="196"/>
      <c r="S8" s="196"/>
      <c r="T8" s="197"/>
    </row>
    <row r="9" spans="2:214" ht="45.75" x14ac:dyDescent="0.25">
      <c r="B9" s="13" t="s">
        <v>65</v>
      </c>
      <c r="C9" s="13" t="s">
        <v>66</v>
      </c>
      <c r="D9" s="13" t="s">
        <v>67</v>
      </c>
      <c r="E9" s="13" t="s">
        <v>68</v>
      </c>
      <c r="F9" s="13" t="s">
        <v>69</v>
      </c>
      <c r="G9" s="13" t="s">
        <v>70</v>
      </c>
      <c r="H9" s="13" t="s">
        <v>71</v>
      </c>
      <c r="I9" s="13" t="s">
        <v>72</v>
      </c>
      <c r="J9" s="13" t="s">
        <v>73</v>
      </c>
      <c r="K9" s="13" t="s">
        <v>74</v>
      </c>
      <c r="L9" s="13" t="s">
        <v>75</v>
      </c>
      <c r="M9" s="13" t="s">
        <v>76</v>
      </c>
      <c r="N9" s="13" t="s">
        <v>77</v>
      </c>
      <c r="O9" s="13" t="s">
        <v>78</v>
      </c>
      <c r="P9" s="13" t="s">
        <v>79</v>
      </c>
      <c r="Q9" s="56" t="s">
        <v>80</v>
      </c>
      <c r="R9" s="13" t="s">
        <v>81</v>
      </c>
      <c r="S9" s="13" t="s">
        <v>82</v>
      </c>
      <c r="T9" s="10" t="s">
        <v>83</v>
      </c>
    </row>
    <row r="10" spans="2:214" x14ac:dyDescent="0.25">
      <c r="B10" s="18">
        <v>2025</v>
      </c>
      <c r="C10" s="18">
        <v>1</v>
      </c>
      <c r="D10" s="142">
        <v>1018</v>
      </c>
      <c r="E10" s="142">
        <v>343</v>
      </c>
      <c r="F10" s="16"/>
      <c r="G10" s="142">
        <v>8</v>
      </c>
      <c r="H10" s="16"/>
      <c r="I10" s="16"/>
      <c r="J10" s="142">
        <v>461</v>
      </c>
      <c r="K10" s="142">
        <v>784</v>
      </c>
      <c r="L10" s="142">
        <v>89</v>
      </c>
      <c r="M10" s="16"/>
      <c r="N10" s="142">
        <v>4</v>
      </c>
      <c r="O10" s="142">
        <v>17</v>
      </c>
      <c r="P10" s="142">
        <v>84</v>
      </c>
      <c r="Q10" s="16"/>
      <c r="R10" s="16"/>
      <c r="S10" s="16">
        <v>320</v>
      </c>
      <c r="T10" s="146">
        <f t="shared" ref="T10:T41" si="0">SUM(D10:S10)</f>
        <v>3128</v>
      </c>
    </row>
    <row r="11" spans="2:214" x14ac:dyDescent="0.25">
      <c r="B11" s="18">
        <v>2025</v>
      </c>
      <c r="C11" s="18">
        <v>2</v>
      </c>
      <c r="D11" s="143">
        <v>915</v>
      </c>
      <c r="E11" s="143">
        <v>340</v>
      </c>
      <c r="F11" s="16"/>
      <c r="G11" s="143">
        <v>9</v>
      </c>
      <c r="H11" s="16"/>
      <c r="I11" s="16"/>
      <c r="J11" s="143">
        <v>445</v>
      </c>
      <c r="K11" s="143">
        <v>710</v>
      </c>
      <c r="L11" s="143">
        <v>89</v>
      </c>
      <c r="M11" s="16"/>
      <c r="N11" s="143">
        <v>4</v>
      </c>
      <c r="O11" s="143">
        <v>15</v>
      </c>
      <c r="P11" s="143">
        <v>59</v>
      </c>
      <c r="Q11" s="16"/>
      <c r="R11" s="16"/>
      <c r="S11" s="16">
        <v>320</v>
      </c>
      <c r="T11" s="146">
        <f t="shared" si="0"/>
        <v>2906</v>
      </c>
    </row>
    <row r="12" spans="2:214" x14ac:dyDescent="0.25">
      <c r="B12" s="18">
        <v>2025</v>
      </c>
      <c r="C12" s="18">
        <v>3</v>
      </c>
      <c r="D12" s="143">
        <v>605</v>
      </c>
      <c r="E12" s="143">
        <v>250</v>
      </c>
      <c r="F12" s="16"/>
      <c r="G12" s="143">
        <v>8</v>
      </c>
      <c r="H12" s="16"/>
      <c r="I12" s="16"/>
      <c r="J12" s="143">
        <v>434</v>
      </c>
      <c r="K12" s="143">
        <v>635</v>
      </c>
      <c r="L12" s="143">
        <v>89</v>
      </c>
      <c r="M12" s="16"/>
      <c r="N12" s="143">
        <v>4</v>
      </c>
      <c r="O12" s="143">
        <v>12</v>
      </c>
      <c r="P12" s="143">
        <v>47</v>
      </c>
      <c r="Q12" s="16"/>
      <c r="R12" s="16"/>
      <c r="S12" s="16">
        <v>320</v>
      </c>
      <c r="T12" s="146">
        <f t="shared" si="0"/>
        <v>2404</v>
      </c>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5"/>
    </row>
    <row r="13" spans="2:214" x14ac:dyDescent="0.25">
      <c r="B13" s="18">
        <v>2025</v>
      </c>
      <c r="C13" s="18">
        <v>4</v>
      </c>
      <c r="D13" s="143">
        <v>445</v>
      </c>
      <c r="E13" s="143">
        <v>215</v>
      </c>
      <c r="F13" s="16"/>
      <c r="G13" s="143">
        <v>8</v>
      </c>
      <c r="H13" s="16"/>
      <c r="I13" s="16"/>
      <c r="J13" s="143">
        <v>425</v>
      </c>
      <c r="K13" s="143">
        <v>653</v>
      </c>
      <c r="L13" s="143">
        <v>89</v>
      </c>
      <c r="M13" s="16"/>
      <c r="N13" s="143">
        <v>4</v>
      </c>
      <c r="O13" s="143">
        <v>9</v>
      </c>
      <c r="P13" s="143">
        <v>30</v>
      </c>
      <c r="Q13" s="16"/>
      <c r="R13" s="16"/>
      <c r="S13" s="16">
        <v>320</v>
      </c>
      <c r="T13" s="146">
        <f t="shared" si="0"/>
        <v>2198</v>
      </c>
    </row>
    <row r="14" spans="2:214" x14ac:dyDescent="0.25">
      <c r="B14" s="18">
        <v>2025</v>
      </c>
      <c r="C14" s="18">
        <v>5</v>
      </c>
      <c r="D14" s="143">
        <v>288</v>
      </c>
      <c r="E14" s="143">
        <v>171</v>
      </c>
      <c r="F14" s="16"/>
      <c r="G14" s="143">
        <v>8</v>
      </c>
      <c r="H14" s="16"/>
      <c r="I14" s="16"/>
      <c r="J14" s="143">
        <v>424</v>
      </c>
      <c r="K14" s="143">
        <v>537</v>
      </c>
      <c r="L14" s="143">
        <v>89</v>
      </c>
      <c r="M14" s="16"/>
      <c r="N14" s="143">
        <v>4</v>
      </c>
      <c r="O14" s="143">
        <v>7</v>
      </c>
      <c r="P14" s="143">
        <v>23</v>
      </c>
      <c r="Q14" s="16"/>
      <c r="R14" s="16"/>
      <c r="S14" s="16">
        <v>320</v>
      </c>
      <c r="T14" s="146">
        <f t="shared" si="0"/>
        <v>1871</v>
      </c>
    </row>
    <row r="15" spans="2:214" x14ac:dyDescent="0.25">
      <c r="B15" s="18">
        <v>2025</v>
      </c>
      <c r="C15" s="18">
        <v>6</v>
      </c>
      <c r="D15" s="143">
        <v>226</v>
      </c>
      <c r="E15" s="143">
        <v>154</v>
      </c>
      <c r="F15" s="16"/>
      <c r="G15" s="143">
        <v>8</v>
      </c>
      <c r="H15" s="16"/>
      <c r="I15" s="16"/>
      <c r="J15" s="143">
        <v>423</v>
      </c>
      <c r="K15" s="143">
        <v>791</v>
      </c>
      <c r="L15" s="143">
        <v>89</v>
      </c>
      <c r="M15" s="16"/>
      <c r="N15" s="143">
        <v>4</v>
      </c>
      <c r="O15" s="143">
        <v>5</v>
      </c>
      <c r="P15" s="143">
        <v>15</v>
      </c>
      <c r="Q15" s="16"/>
      <c r="R15" s="16"/>
      <c r="S15" s="16">
        <v>320</v>
      </c>
      <c r="T15" s="146">
        <f t="shared" si="0"/>
        <v>2035</v>
      </c>
    </row>
    <row r="16" spans="2:214" x14ac:dyDescent="0.25">
      <c r="B16" s="18">
        <v>2025</v>
      </c>
      <c r="C16" s="18">
        <v>7</v>
      </c>
      <c r="D16" s="143">
        <v>184</v>
      </c>
      <c r="E16" s="143">
        <v>139</v>
      </c>
      <c r="F16" s="16"/>
      <c r="G16" s="143">
        <v>8</v>
      </c>
      <c r="H16" s="16"/>
      <c r="I16" s="16"/>
      <c r="J16" s="143">
        <v>488</v>
      </c>
      <c r="K16" s="143">
        <v>1131</v>
      </c>
      <c r="L16" s="143">
        <v>89</v>
      </c>
      <c r="M16" s="16"/>
      <c r="N16" s="143">
        <v>4</v>
      </c>
      <c r="O16" s="143">
        <v>5</v>
      </c>
      <c r="P16" s="143">
        <v>24</v>
      </c>
      <c r="Q16" s="16"/>
      <c r="R16" s="16"/>
      <c r="S16" s="16">
        <v>320</v>
      </c>
      <c r="T16" s="146">
        <f t="shared" si="0"/>
        <v>2392</v>
      </c>
    </row>
    <row r="17" spans="2:20" x14ac:dyDescent="0.25">
      <c r="B17" s="18">
        <v>2025</v>
      </c>
      <c r="C17" s="18">
        <v>8</v>
      </c>
      <c r="D17" s="143">
        <v>180</v>
      </c>
      <c r="E17" s="143">
        <v>142</v>
      </c>
      <c r="F17" s="16"/>
      <c r="G17" s="143">
        <v>8</v>
      </c>
      <c r="H17" s="16"/>
      <c r="I17" s="16"/>
      <c r="J17" s="143">
        <v>580</v>
      </c>
      <c r="K17" s="143">
        <v>1098</v>
      </c>
      <c r="L17" s="143">
        <v>89</v>
      </c>
      <c r="M17" s="16"/>
      <c r="N17" s="143">
        <v>4</v>
      </c>
      <c r="O17" s="143">
        <v>5</v>
      </c>
      <c r="P17" s="143">
        <v>27</v>
      </c>
      <c r="Q17" s="16"/>
      <c r="R17" s="16"/>
      <c r="S17" s="16">
        <v>320</v>
      </c>
      <c r="T17" s="146">
        <f t="shared" si="0"/>
        <v>2453</v>
      </c>
    </row>
    <row r="18" spans="2:20" x14ac:dyDescent="0.25">
      <c r="B18" s="18">
        <v>2025</v>
      </c>
      <c r="C18" s="18">
        <v>9</v>
      </c>
      <c r="D18" s="143">
        <v>204</v>
      </c>
      <c r="E18" s="143">
        <v>158</v>
      </c>
      <c r="F18" s="16"/>
      <c r="G18" s="143">
        <v>8</v>
      </c>
      <c r="H18" s="16"/>
      <c r="I18" s="16"/>
      <c r="J18" s="143">
        <v>583</v>
      </c>
      <c r="K18" s="143">
        <v>1032</v>
      </c>
      <c r="L18" s="143">
        <v>89</v>
      </c>
      <c r="M18" s="16"/>
      <c r="N18" s="143">
        <v>4</v>
      </c>
      <c r="O18" s="143">
        <v>5</v>
      </c>
      <c r="P18" s="143">
        <v>19</v>
      </c>
      <c r="Q18" s="16"/>
      <c r="R18" s="16"/>
      <c r="S18" s="16">
        <v>320</v>
      </c>
      <c r="T18" s="146">
        <f t="shared" si="0"/>
        <v>2422</v>
      </c>
    </row>
    <row r="19" spans="2:20" x14ac:dyDescent="0.25">
      <c r="B19" s="18">
        <v>2025</v>
      </c>
      <c r="C19" s="18">
        <v>10</v>
      </c>
      <c r="D19" s="143">
        <v>272</v>
      </c>
      <c r="E19" s="143">
        <v>177</v>
      </c>
      <c r="F19" s="16"/>
      <c r="G19" s="143">
        <v>8</v>
      </c>
      <c r="H19" s="16"/>
      <c r="I19" s="16"/>
      <c r="J19" s="143">
        <v>482</v>
      </c>
      <c r="K19" s="143">
        <v>935</v>
      </c>
      <c r="L19" s="143">
        <v>89</v>
      </c>
      <c r="M19" s="16"/>
      <c r="N19" s="143">
        <v>4</v>
      </c>
      <c r="O19" s="143">
        <v>7</v>
      </c>
      <c r="P19" s="143">
        <v>25</v>
      </c>
      <c r="Q19" s="16"/>
      <c r="R19" s="16"/>
      <c r="S19" s="16">
        <v>320</v>
      </c>
      <c r="T19" s="146">
        <f t="shared" si="0"/>
        <v>2319</v>
      </c>
    </row>
    <row r="20" spans="2:20" x14ac:dyDescent="0.25">
      <c r="B20" s="18">
        <v>2025</v>
      </c>
      <c r="C20" s="18">
        <v>11</v>
      </c>
      <c r="D20" s="143">
        <v>606</v>
      </c>
      <c r="E20" s="143">
        <v>256</v>
      </c>
      <c r="F20" s="16"/>
      <c r="G20" s="143">
        <v>8</v>
      </c>
      <c r="H20" s="16"/>
      <c r="I20" s="16"/>
      <c r="J20" s="143">
        <v>450</v>
      </c>
      <c r="K20" s="143">
        <v>922</v>
      </c>
      <c r="L20" s="143">
        <v>89</v>
      </c>
      <c r="M20" s="16"/>
      <c r="N20" s="143">
        <v>4</v>
      </c>
      <c r="O20" s="143">
        <v>12</v>
      </c>
      <c r="P20" s="143">
        <v>67</v>
      </c>
      <c r="Q20" s="16"/>
      <c r="R20" s="16"/>
      <c r="S20" s="16">
        <v>320</v>
      </c>
      <c r="T20" s="146">
        <f t="shared" si="0"/>
        <v>2734</v>
      </c>
    </row>
    <row r="21" spans="2:20" x14ac:dyDescent="0.25">
      <c r="B21" s="18">
        <v>2025</v>
      </c>
      <c r="C21" s="18">
        <v>12</v>
      </c>
      <c r="D21" s="143">
        <v>953</v>
      </c>
      <c r="E21" s="143">
        <v>325</v>
      </c>
      <c r="F21" s="16"/>
      <c r="G21" s="143">
        <v>8</v>
      </c>
      <c r="H21" s="16"/>
      <c r="I21" s="16"/>
      <c r="J21" s="143">
        <v>469</v>
      </c>
      <c r="K21" s="143">
        <v>977</v>
      </c>
      <c r="L21" s="143">
        <v>89</v>
      </c>
      <c r="M21" s="16"/>
      <c r="N21" s="143">
        <v>4</v>
      </c>
      <c r="O21" s="143">
        <v>16</v>
      </c>
      <c r="P21" s="143">
        <v>81</v>
      </c>
      <c r="Q21" s="16"/>
      <c r="R21" s="16"/>
      <c r="S21" s="16">
        <v>320</v>
      </c>
      <c r="T21" s="146">
        <f t="shared" si="0"/>
        <v>3242</v>
      </c>
    </row>
    <row r="22" spans="2:20" x14ac:dyDescent="0.25">
      <c r="B22" s="18">
        <v>2026</v>
      </c>
      <c r="C22" s="18">
        <v>1</v>
      </c>
      <c r="D22" s="143">
        <v>1013</v>
      </c>
      <c r="E22" s="143">
        <v>341</v>
      </c>
      <c r="F22" s="16"/>
      <c r="G22" s="143">
        <v>8</v>
      </c>
      <c r="H22" s="16"/>
      <c r="I22" s="16"/>
      <c r="J22" s="143">
        <v>464</v>
      </c>
      <c r="K22" s="143">
        <v>725</v>
      </c>
      <c r="L22" s="143">
        <v>88</v>
      </c>
      <c r="M22" s="16"/>
      <c r="N22" s="143">
        <v>4</v>
      </c>
      <c r="O22" s="143">
        <v>17</v>
      </c>
      <c r="P22" s="143">
        <v>84</v>
      </c>
      <c r="Q22" s="16"/>
      <c r="R22" s="16"/>
      <c r="S22" s="16">
        <v>320</v>
      </c>
      <c r="T22" s="146">
        <f t="shared" si="0"/>
        <v>3064</v>
      </c>
    </row>
    <row r="23" spans="2:20" x14ac:dyDescent="0.25">
      <c r="B23" s="18">
        <v>2026</v>
      </c>
      <c r="C23" s="18">
        <v>2</v>
      </c>
      <c r="D23" s="143">
        <v>910</v>
      </c>
      <c r="E23" s="143">
        <v>338</v>
      </c>
      <c r="F23" s="16"/>
      <c r="G23" s="143">
        <v>9</v>
      </c>
      <c r="H23" s="16"/>
      <c r="I23" s="16"/>
      <c r="J23" s="143">
        <v>448</v>
      </c>
      <c r="K23" s="143">
        <v>635</v>
      </c>
      <c r="L23" s="143">
        <v>88</v>
      </c>
      <c r="M23" s="16"/>
      <c r="N23" s="143">
        <v>4</v>
      </c>
      <c r="O23" s="143">
        <v>15</v>
      </c>
      <c r="P23" s="143">
        <v>59</v>
      </c>
      <c r="Q23" s="16"/>
      <c r="R23" s="16"/>
      <c r="S23" s="16">
        <v>320</v>
      </c>
      <c r="T23" s="146">
        <f t="shared" si="0"/>
        <v>2826</v>
      </c>
    </row>
    <row r="24" spans="2:20" x14ac:dyDescent="0.25">
      <c r="B24" s="18">
        <v>2026</v>
      </c>
      <c r="C24" s="18">
        <v>3</v>
      </c>
      <c r="D24" s="143">
        <v>600</v>
      </c>
      <c r="E24" s="143">
        <v>249</v>
      </c>
      <c r="F24" s="16"/>
      <c r="G24" s="143">
        <v>8</v>
      </c>
      <c r="H24" s="16"/>
      <c r="I24" s="16"/>
      <c r="J24" s="143">
        <v>436</v>
      </c>
      <c r="K24" s="143">
        <v>582</v>
      </c>
      <c r="L24" s="143">
        <v>88</v>
      </c>
      <c r="M24" s="16"/>
      <c r="N24" s="143">
        <v>4</v>
      </c>
      <c r="O24" s="143">
        <v>12</v>
      </c>
      <c r="P24" s="143">
        <v>47</v>
      </c>
      <c r="Q24" s="16"/>
      <c r="R24" s="16"/>
      <c r="S24" s="16">
        <v>320</v>
      </c>
      <c r="T24" s="146">
        <f t="shared" si="0"/>
        <v>2346</v>
      </c>
    </row>
    <row r="25" spans="2:20" x14ac:dyDescent="0.25">
      <c r="B25" s="18">
        <v>2026</v>
      </c>
      <c r="C25" s="18">
        <v>4</v>
      </c>
      <c r="D25" s="143">
        <v>442</v>
      </c>
      <c r="E25" s="143">
        <v>213</v>
      </c>
      <c r="F25" s="16"/>
      <c r="G25" s="143">
        <v>9</v>
      </c>
      <c r="H25" s="16"/>
      <c r="I25" s="16"/>
      <c r="J25" s="143">
        <v>428</v>
      </c>
      <c r="K25" s="143">
        <v>603</v>
      </c>
      <c r="L25" s="143">
        <v>88</v>
      </c>
      <c r="M25" s="16"/>
      <c r="N25" s="143">
        <v>4</v>
      </c>
      <c r="O25" s="143">
        <v>9</v>
      </c>
      <c r="P25" s="143">
        <v>30</v>
      </c>
      <c r="Q25" s="16"/>
      <c r="R25" s="16"/>
      <c r="S25" s="16">
        <v>320</v>
      </c>
      <c r="T25" s="146">
        <f t="shared" si="0"/>
        <v>2146</v>
      </c>
    </row>
    <row r="26" spans="2:20" x14ac:dyDescent="0.25">
      <c r="B26" s="18">
        <v>2026</v>
      </c>
      <c r="C26" s="18">
        <v>5</v>
      </c>
      <c r="D26" s="143">
        <v>285</v>
      </c>
      <c r="E26" s="143">
        <v>170</v>
      </c>
      <c r="F26" s="16"/>
      <c r="G26" s="143">
        <v>8</v>
      </c>
      <c r="H26" s="16"/>
      <c r="I26" s="16"/>
      <c r="J26" s="143">
        <v>429</v>
      </c>
      <c r="K26" s="143">
        <v>503</v>
      </c>
      <c r="L26" s="143">
        <v>88</v>
      </c>
      <c r="M26" s="16"/>
      <c r="N26" s="143">
        <v>4</v>
      </c>
      <c r="O26" s="143">
        <v>7</v>
      </c>
      <c r="P26" s="143">
        <v>23</v>
      </c>
      <c r="Q26" s="16"/>
      <c r="R26" s="16"/>
      <c r="S26" s="16">
        <v>320</v>
      </c>
      <c r="T26" s="146">
        <f t="shared" si="0"/>
        <v>1837</v>
      </c>
    </row>
    <row r="27" spans="2:20" x14ac:dyDescent="0.25">
      <c r="B27" s="18">
        <v>2026</v>
      </c>
      <c r="C27" s="18">
        <v>6</v>
      </c>
      <c r="D27" s="143">
        <v>224</v>
      </c>
      <c r="E27" s="143">
        <v>152</v>
      </c>
      <c r="F27" s="16"/>
      <c r="G27" s="143">
        <v>9</v>
      </c>
      <c r="H27" s="16"/>
      <c r="I27" s="16"/>
      <c r="J27" s="143">
        <v>428</v>
      </c>
      <c r="K27" s="143">
        <v>695</v>
      </c>
      <c r="L27" s="143">
        <v>88</v>
      </c>
      <c r="M27" s="16"/>
      <c r="N27" s="143">
        <v>4</v>
      </c>
      <c r="O27" s="143">
        <v>5</v>
      </c>
      <c r="P27" s="143">
        <v>15</v>
      </c>
      <c r="Q27" s="16"/>
      <c r="R27" s="16"/>
      <c r="S27" s="16">
        <v>320</v>
      </c>
      <c r="T27" s="146">
        <f t="shared" si="0"/>
        <v>1940</v>
      </c>
    </row>
    <row r="28" spans="2:20" x14ac:dyDescent="0.25">
      <c r="B28" s="18">
        <v>2026</v>
      </c>
      <c r="C28" s="18">
        <v>7</v>
      </c>
      <c r="D28" s="143">
        <v>183</v>
      </c>
      <c r="E28" s="143">
        <v>138</v>
      </c>
      <c r="F28" s="16"/>
      <c r="G28" s="143">
        <v>8</v>
      </c>
      <c r="H28" s="16"/>
      <c r="I28" s="16"/>
      <c r="J28" s="143">
        <v>493</v>
      </c>
      <c r="K28" s="143">
        <v>1052</v>
      </c>
      <c r="L28" s="143">
        <v>88</v>
      </c>
      <c r="M28" s="16"/>
      <c r="N28" s="143">
        <v>4</v>
      </c>
      <c r="O28" s="143">
        <v>5</v>
      </c>
      <c r="P28" s="143">
        <v>24</v>
      </c>
      <c r="Q28" s="16"/>
      <c r="R28" s="16"/>
      <c r="S28" s="16">
        <v>320</v>
      </c>
      <c r="T28" s="146">
        <f t="shared" si="0"/>
        <v>2315</v>
      </c>
    </row>
    <row r="29" spans="2:20" x14ac:dyDescent="0.25">
      <c r="B29" s="18">
        <v>2026</v>
      </c>
      <c r="C29" s="18">
        <v>8</v>
      </c>
      <c r="D29" s="143">
        <v>179</v>
      </c>
      <c r="E29" s="143">
        <v>140</v>
      </c>
      <c r="F29" s="16"/>
      <c r="G29" s="143">
        <v>8</v>
      </c>
      <c r="H29" s="16"/>
      <c r="I29" s="16"/>
      <c r="J29" s="143">
        <v>586</v>
      </c>
      <c r="K29" s="143">
        <v>1039</v>
      </c>
      <c r="L29" s="143">
        <v>88</v>
      </c>
      <c r="M29" s="16"/>
      <c r="N29" s="143">
        <v>4</v>
      </c>
      <c r="O29" s="143">
        <v>5</v>
      </c>
      <c r="P29" s="143">
        <v>26</v>
      </c>
      <c r="Q29" s="16"/>
      <c r="R29" s="16"/>
      <c r="S29" s="16">
        <v>320</v>
      </c>
      <c r="T29" s="146">
        <f t="shared" si="0"/>
        <v>2395</v>
      </c>
    </row>
    <row r="30" spans="2:20" x14ac:dyDescent="0.25">
      <c r="B30" s="18">
        <v>2026</v>
      </c>
      <c r="C30" s="18">
        <v>9</v>
      </c>
      <c r="D30" s="143">
        <v>203</v>
      </c>
      <c r="E30" s="143">
        <v>157</v>
      </c>
      <c r="F30" s="16"/>
      <c r="G30" s="143">
        <v>9</v>
      </c>
      <c r="H30" s="16"/>
      <c r="I30" s="16"/>
      <c r="J30" s="143">
        <v>588</v>
      </c>
      <c r="K30" s="143">
        <v>967</v>
      </c>
      <c r="L30" s="143">
        <v>88</v>
      </c>
      <c r="M30" s="16"/>
      <c r="N30" s="143">
        <v>4</v>
      </c>
      <c r="O30" s="143">
        <v>5</v>
      </c>
      <c r="P30" s="143">
        <v>18</v>
      </c>
      <c r="Q30" s="16"/>
      <c r="R30" s="16"/>
      <c r="S30" s="16">
        <v>320</v>
      </c>
      <c r="T30" s="146">
        <f t="shared" si="0"/>
        <v>2359</v>
      </c>
    </row>
    <row r="31" spans="2:20" x14ac:dyDescent="0.25">
      <c r="B31" s="18">
        <v>2026</v>
      </c>
      <c r="C31" s="18">
        <v>10</v>
      </c>
      <c r="D31" s="143">
        <v>270</v>
      </c>
      <c r="E31" s="143">
        <v>175</v>
      </c>
      <c r="F31" s="16"/>
      <c r="G31" s="143">
        <v>8</v>
      </c>
      <c r="H31" s="16"/>
      <c r="I31" s="16"/>
      <c r="J31" s="143">
        <v>488</v>
      </c>
      <c r="K31" s="143">
        <v>869</v>
      </c>
      <c r="L31" s="143">
        <v>88</v>
      </c>
      <c r="M31" s="16"/>
      <c r="N31" s="143">
        <v>4</v>
      </c>
      <c r="O31" s="143">
        <v>7</v>
      </c>
      <c r="P31" s="143">
        <v>24</v>
      </c>
      <c r="Q31" s="16"/>
      <c r="R31" s="16"/>
      <c r="S31" s="16">
        <v>320</v>
      </c>
      <c r="T31" s="146">
        <f t="shared" si="0"/>
        <v>2253</v>
      </c>
    </row>
    <row r="32" spans="2:20" x14ac:dyDescent="0.25">
      <c r="B32" s="18">
        <v>2026</v>
      </c>
      <c r="C32" s="18">
        <v>11</v>
      </c>
      <c r="D32" s="143">
        <v>604</v>
      </c>
      <c r="E32" s="143">
        <v>254</v>
      </c>
      <c r="F32" s="16"/>
      <c r="G32" s="143">
        <v>9</v>
      </c>
      <c r="H32" s="16"/>
      <c r="I32" s="16"/>
      <c r="J32" s="143">
        <v>456</v>
      </c>
      <c r="K32" s="143">
        <v>860</v>
      </c>
      <c r="L32" s="143">
        <v>88</v>
      </c>
      <c r="M32" s="16"/>
      <c r="N32" s="143">
        <v>4</v>
      </c>
      <c r="O32" s="143">
        <v>12</v>
      </c>
      <c r="P32" s="143">
        <v>65</v>
      </c>
      <c r="Q32" s="16"/>
      <c r="R32" s="16"/>
      <c r="S32" s="16">
        <v>320</v>
      </c>
      <c r="T32" s="146">
        <f t="shared" si="0"/>
        <v>2672</v>
      </c>
    </row>
    <row r="33" spans="2:20" x14ac:dyDescent="0.25">
      <c r="B33" s="18">
        <v>2026</v>
      </c>
      <c r="C33" s="18">
        <v>12</v>
      </c>
      <c r="D33" s="143">
        <v>948</v>
      </c>
      <c r="E33" s="143">
        <v>323</v>
      </c>
      <c r="F33" s="16"/>
      <c r="G33" s="143">
        <v>9</v>
      </c>
      <c r="H33" s="16"/>
      <c r="I33" s="16"/>
      <c r="J33" s="143">
        <v>472</v>
      </c>
      <c r="K33" s="143">
        <v>951</v>
      </c>
      <c r="L33" s="143">
        <v>88</v>
      </c>
      <c r="M33" s="16"/>
      <c r="N33" s="143">
        <v>4</v>
      </c>
      <c r="O33" s="143">
        <v>16</v>
      </c>
      <c r="P33" s="143">
        <v>79</v>
      </c>
      <c r="Q33" s="16"/>
      <c r="R33" s="16"/>
      <c r="S33" s="16">
        <v>320</v>
      </c>
      <c r="T33" s="146">
        <f t="shared" si="0"/>
        <v>3210</v>
      </c>
    </row>
    <row r="34" spans="2:20" x14ac:dyDescent="0.25">
      <c r="B34" s="18">
        <v>2027</v>
      </c>
      <c r="C34" s="18">
        <v>1</v>
      </c>
      <c r="D34" s="143">
        <v>996</v>
      </c>
      <c r="E34" s="143">
        <v>338</v>
      </c>
      <c r="F34" s="16"/>
      <c r="G34" s="143">
        <v>9</v>
      </c>
      <c r="H34" s="16"/>
      <c r="I34" s="16"/>
      <c r="J34" s="143">
        <v>466</v>
      </c>
      <c r="K34" s="143">
        <v>666</v>
      </c>
      <c r="L34" s="143">
        <v>74</v>
      </c>
      <c r="M34" s="16"/>
      <c r="N34" s="143">
        <v>4</v>
      </c>
      <c r="O34" s="143">
        <v>17</v>
      </c>
      <c r="P34" s="143">
        <v>83</v>
      </c>
      <c r="Q34" s="16"/>
      <c r="R34" s="16"/>
      <c r="S34" s="16">
        <v>320</v>
      </c>
      <c r="T34" s="146">
        <f t="shared" si="0"/>
        <v>2973</v>
      </c>
    </row>
    <row r="35" spans="2:20" x14ac:dyDescent="0.25">
      <c r="B35" s="18">
        <v>2027</v>
      </c>
      <c r="C35" s="18">
        <v>2</v>
      </c>
      <c r="D35" s="143">
        <v>894</v>
      </c>
      <c r="E35" s="143">
        <v>336</v>
      </c>
      <c r="F35" s="16"/>
      <c r="G35" s="143">
        <v>10</v>
      </c>
      <c r="H35" s="16"/>
      <c r="I35" s="16"/>
      <c r="J35" s="143">
        <v>450</v>
      </c>
      <c r="K35" s="143">
        <v>560</v>
      </c>
      <c r="L35" s="143">
        <v>74</v>
      </c>
      <c r="M35" s="16"/>
      <c r="N35" s="143">
        <v>5</v>
      </c>
      <c r="O35" s="143">
        <v>15</v>
      </c>
      <c r="P35" s="143">
        <v>59</v>
      </c>
      <c r="Q35" s="16"/>
      <c r="R35" s="16"/>
      <c r="S35" s="16">
        <v>320</v>
      </c>
      <c r="T35" s="146">
        <f t="shared" si="0"/>
        <v>2723</v>
      </c>
    </row>
    <row r="36" spans="2:20" x14ac:dyDescent="0.25">
      <c r="B36" s="18">
        <v>2027</v>
      </c>
      <c r="C36" s="18">
        <v>3</v>
      </c>
      <c r="D36" s="143">
        <v>588</v>
      </c>
      <c r="E36" s="143">
        <v>247</v>
      </c>
      <c r="F36" s="16"/>
      <c r="G36" s="143">
        <v>9</v>
      </c>
      <c r="H36" s="16"/>
      <c r="I36" s="16"/>
      <c r="J36" s="143">
        <v>443</v>
      </c>
      <c r="K36" s="143">
        <v>528</v>
      </c>
      <c r="L36" s="143">
        <v>74</v>
      </c>
      <c r="M36" s="16"/>
      <c r="N36" s="143">
        <v>4</v>
      </c>
      <c r="O36" s="143">
        <v>12</v>
      </c>
      <c r="P36" s="143">
        <v>46</v>
      </c>
      <c r="Q36" s="16"/>
      <c r="R36" s="16"/>
      <c r="S36" s="16">
        <v>320</v>
      </c>
      <c r="T36" s="146">
        <f t="shared" si="0"/>
        <v>2271</v>
      </c>
    </row>
    <row r="37" spans="2:20" x14ac:dyDescent="0.25">
      <c r="B37" s="18">
        <v>2027</v>
      </c>
      <c r="C37" s="18">
        <v>4</v>
      </c>
      <c r="D37" s="143">
        <v>431</v>
      </c>
      <c r="E37" s="143">
        <v>211</v>
      </c>
      <c r="F37" s="16"/>
      <c r="G37" s="143">
        <v>9</v>
      </c>
      <c r="H37" s="16"/>
      <c r="I37" s="16"/>
      <c r="J37" s="143">
        <v>435</v>
      </c>
      <c r="K37" s="143">
        <v>553</v>
      </c>
      <c r="L37" s="143">
        <v>74</v>
      </c>
      <c r="M37" s="16"/>
      <c r="N37" s="143">
        <v>4</v>
      </c>
      <c r="O37" s="143">
        <v>9</v>
      </c>
      <c r="P37" s="143">
        <v>29</v>
      </c>
      <c r="Q37" s="16"/>
      <c r="R37" s="16"/>
      <c r="S37" s="16">
        <v>320</v>
      </c>
      <c r="T37" s="146">
        <f t="shared" si="0"/>
        <v>2075</v>
      </c>
    </row>
    <row r="38" spans="2:20" x14ac:dyDescent="0.25">
      <c r="B38" s="18">
        <v>2027</v>
      </c>
      <c r="C38" s="18">
        <v>5</v>
      </c>
      <c r="D38" s="143">
        <v>277</v>
      </c>
      <c r="E38" s="143">
        <v>168</v>
      </c>
      <c r="F38" s="16"/>
      <c r="G38" s="143">
        <v>9</v>
      </c>
      <c r="H38" s="16"/>
      <c r="I38" s="16"/>
      <c r="J38" s="143">
        <v>435</v>
      </c>
      <c r="K38" s="143">
        <v>469</v>
      </c>
      <c r="L38" s="143">
        <v>74</v>
      </c>
      <c r="M38" s="16"/>
      <c r="N38" s="143">
        <v>4</v>
      </c>
      <c r="O38" s="143">
        <v>7</v>
      </c>
      <c r="P38" s="143">
        <v>23</v>
      </c>
      <c r="Q38" s="16"/>
      <c r="R38" s="16"/>
      <c r="S38" s="16">
        <v>320</v>
      </c>
      <c r="T38" s="146">
        <f t="shared" si="0"/>
        <v>1786</v>
      </c>
    </row>
    <row r="39" spans="2:20" x14ac:dyDescent="0.25">
      <c r="B39" s="18">
        <v>2027</v>
      </c>
      <c r="C39" s="18">
        <v>6</v>
      </c>
      <c r="D39" s="143">
        <v>216</v>
      </c>
      <c r="E39" s="143">
        <v>150</v>
      </c>
      <c r="F39" s="16"/>
      <c r="G39" s="143">
        <v>9</v>
      </c>
      <c r="H39" s="16"/>
      <c r="I39" s="16"/>
      <c r="J39" s="143">
        <v>434</v>
      </c>
      <c r="K39" s="143">
        <v>600</v>
      </c>
      <c r="L39" s="143">
        <v>74</v>
      </c>
      <c r="M39" s="16"/>
      <c r="N39" s="143">
        <v>4</v>
      </c>
      <c r="O39" s="143">
        <v>5</v>
      </c>
      <c r="P39" s="143">
        <v>15</v>
      </c>
      <c r="Q39" s="16"/>
      <c r="R39" s="16"/>
      <c r="S39" s="16">
        <v>320</v>
      </c>
      <c r="T39" s="146">
        <f t="shared" si="0"/>
        <v>1827</v>
      </c>
    </row>
    <row r="40" spans="2:20" x14ac:dyDescent="0.25">
      <c r="B40" s="18">
        <v>2027</v>
      </c>
      <c r="C40" s="18">
        <v>7</v>
      </c>
      <c r="D40" s="143">
        <v>176</v>
      </c>
      <c r="E40" s="143">
        <v>136</v>
      </c>
      <c r="F40" s="16"/>
      <c r="G40" s="143">
        <v>9</v>
      </c>
      <c r="H40" s="16"/>
      <c r="I40" s="16"/>
      <c r="J40" s="143">
        <v>500</v>
      </c>
      <c r="K40" s="143">
        <v>973</v>
      </c>
      <c r="L40" s="143">
        <v>74</v>
      </c>
      <c r="M40" s="16"/>
      <c r="N40" s="143">
        <v>4</v>
      </c>
      <c r="O40" s="143">
        <v>5</v>
      </c>
      <c r="P40" s="143">
        <v>23</v>
      </c>
      <c r="Q40" s="16"/>
      <c r="R40" s="16"/>
      <c r="S40" s="16">
        <v>320</v>
      </c>
      <c r="T40" s="146">
        <f t="shared" si="0"/>
        <v>2220</v>
      </c>
    </row>
    <row r="41" spans="2:20" x14ac:dyDescent="0.25">
      <c r="B41" s="18">
        <v>2027</v>
      </c>
      <c r="C41" s="18">
        <v>8</v>
      </c>
      <c r="D41" s="143">
        <v>172</v>
      </c>
      <c r="E41" s="143">
        <v>138</v>
      </c>
      <c r="F41" s="16"/>
      <c r="G41" s="143">
        <v>9</v>
      </c>
      <c r="H41" s="16"/>
      <c r="I41" s="16"/>
      <c r="J41" s="143">
        <v>592</v>
      </c>
      <c r="K41" s="143">
        <v>980</v>
      </c>
      <c r="L41" s="143">
        <v>74</v>
      </c>
      <c r="M41" s="16"/>
      <c r="N41" s="143">
        <v>4</v>
      </c>
      <c r="O41" s="143">
        <v>5</v>
      </c>
      <c r="P41" s="143">
        <v>26</v>
      </c>
      <c r="Q41" s="16"/>
      <c r="R41" s="16"/>
      <c r="S41" s="16">
        <v>320</v>
      </c>
      <c r="T41" s="146">
        <f t="shared" si="0"/>
        <v>2320</v>
      </c>
    </row>
    <row r="42" spans="2:20" x14ac:dyDescent="0.25">
      <c r="B42" s="18">
        <v>2027</v>
      </c>
      <c r="C42" s="18">
        <v>9</v>
      </c>
      <c r="D42" s="143">
        <v>195</v>
      </c>
      <c r="E42" s="143">
        <v>155</v>
      </c>
      <c r="F42" s="16"/>
      <c r="G42" s="143">
        <v>9</v>
      </c>
      <c r="H42" s="16"/>
      <c r="I42" s="16"/>
      <c r="J42" s="143">
        <v>594</v>
      </c>
      <c r="K42" s="143">
        <v>903</v>
      </c>
      <c r="L42" s="143">
        <v>74</v>
      </c>
      <c r="M42" s="16"/>
      <c r="N42" s="143">
        <v>4</v>
      </c>
      <c r="O42" s="143">
        <v>5</v>
      </c>
      <c r="P42" s="143">
        <v>18</v>
      </c>
      <c r="Q42" s="16"/>
      <c r="R42" s="16"/>
      <c r="S42" s="16">
        <v>320</v>
      </c>
      <c r="T42" s="146">
        <f t="shared" ref="T42:T73" si="1">SUM(D42:S42)</f>
        <v>2277</v>
      </c>
    </row>
    <row r="43" spans="2:20" x14ac:dyDescent="0.25">
      <c r="B43" s="18">
        <v>2027</v>
      </c>
      <c r="C43" s="18">
        <v>10</v>
      </c>
      <c r="D43" s="143">
        <v>261</v>
      </c>
      <c r="E43" s="143">
        <v>173</v>
      </c>
      <c r="F43" s="16"/>
      <c r="G43" s="143">
        <v>9</v>
      </c>
      <c r="H43" s="16"/>
      <c r="I43" s="16"/>
      <c r="J43" s="143">
        <v>494</v>
      </c>
      <c r="K43" s="143">
        <v>804</v>
      </c>
      <c r="L43" s="143">
        <v>74</v>
      </c>
      <c r="M43" s="16"/>
      <c r="N43" s="143">
        <v>4</v>
      </c>
      <c r="O43" s="143">
        <v>7</v>
      </c>
      <c r="P43" s="143">
        <v>23</v>
      </c>
      <c r="Q43" s="16"/>
      <c r="R43" s="16"/>
      <c r="S43" s="16">
        <v>320</v>
      </c>
      <c r="T43" s="146">
        <f t="shared" si="1"/>
        <v>2169</v>
      </c>
    </row>
    <row r="44" spans="2:20" x14ac:dyDescent="0.25">
      <c r="B44" s="18">
        <v>2027</v>
      </c>
      <c r="C44" s="18">
        <v>11</v>
      </c>
      <c r="D44" s="143">
        <v>591</v>
      </c>
      <c r="E44" s="143">
        <v>252</v>
      </c>
      <c r="F44" s="16"/>
      <c r="G44" s="143">
        <v>9</v>
      </c>
      <c r="H44" s="16"/>
      <c r="I44" s="16"/>
      <c r="J44" s="143">
        <v>462</v>
      </c>
      <c r="K44" s="143">
        <v>798</v>
      </c>
      <c r="L44" s="143">
        <v>74</v>
      </c>
      <c r="M44" s="16"/>
      <c r="N44" s="143">
        <v>4</v>
      </c>
      <c r="O44" s="143">
        <v>12</v>
      </c>
      <c r="P44" s="143">
        <v>64</v>
      </c>
      <c r="Q44" s="16"/>
      <c r="R44" s="16"/>
      <c r="S44" s="16">
        <v>320</v>
      </c>
      <c r="T44" s="146">
        <f t="shared" si="1"/>
        <v>2586</v>
      </c>
    </row>
    <row r="45" spans="2:20" x14ac:dyDescent="0.25">
      <c r="B45" s="18">
        <v>2027</v>
      </c>
      <c r="C45" s="18">
        <v>12</v>
      </c>
      <c r="D45" s="143">
        <v>931</v>
      </c>
      <c r="E45" s="143">
        <v>321</v>
      </c>
      <c r="F45" s="16"/>
      <c r="G45" s="143">
        <v>9</v>
      </c>
      <c r="H45" s="16"/>
      <c r="I45" s="16"/>
      <c r="J45" s="143">
        <v>473</v>
      </c>
      <c r="K45" s="143">
        <v>925</v>
      </c>
      <c r="L45" s="143">
        <v>74</v>
      </c>
      <c r="M45" s="16"/>
      <c r="N45" s="143">
        <v>4</v>
      </c>
      <c r="O45" s="143">
        <v>16</v>
      </c>
      <c r="P45" s="143">
        <v>77</v>
      </c>
      <c r="Q45" s="16"/>
      <c r="R45" s="16"/>
      <c r="S45" s="16">
        <v>320</v>
      </c>
      <c r="T45" s="146">
        <f t="shared" si="1"/>
        <v>3150</v>
      </c>
    </row>
    <row r="46" spans="2:20" x14ac:dyDescent="0.25">
      <c r="B46" s="18">
        <v>2028</v>
      </c>
      <c r="C46" s="18">
        <v>1</v>
      </c>
      <c r="D46" s="143">
        <v>981</v>
      </c>
      <c r="E46" s="143">
        <v>335</v>
      </c>
      <c r="F46" s="16"/>
      <c r="G46" s="143">
        <v>9</v>
      </c>
      <c r="H46" s="16"/>
      <c r="I46" s="16"/>
      <c r="J46" s="143">
        <v>468</v>
      </c>
      <c r="K46" s="143">
        <v>608</v>
      </c>
      <c r="L46" s="143">
        <v>74</v>
      </c>
      <c r="M46" s="16"/>
      <c r="N46" s="143">
        <v>4</v>
      </c>
      <c r="O46" s="143">
        <v>17</v>
      </c>
      <c r="P46" s="143">
        <v>83</v>
      </c>
      <c r="Q46" s="16"/>
      <c r="R46" s="16"/>
      <c r="S46" s="16">
        <v>320</v>
      </c>
      <c r="T46" s="146">
        <f t="shared" si="1"/>
        <v>2899</v>
      </c>
    </row>
    <row r="47" spans="2:20" x14ac:dyDescent="0.25">
      <c r="B47" s="18">
        <v>2028</v>
      </c>
      <c r="C47" s="18">
        <v>2</v>
      </c>
      <c r="D47" s="143">
        <v>848</v>
      </c>
      <c r="E47" s="143">
        <v>321</v>
      </c>
      <c r="F47" s="16"/>
      <c r="G47" s="143">
        <v>10</v>
      </c>
      <c r="H47" s="16"/>
      <c r="I47" s="16"/>
      <c r="J47" s="143">
        <v>436</v>
      </c>
      <c r="K47" s="143">
        <v>484</v>
      </c>
      <c r="L47" s="143">
        <v>74</v>
      </c>
      <c r="M47" s="16"/>
      <c r="N47" s="143">
        <v>5</v>
      </c>
      <c r="O47" s="143">
        <v>14</v>
      </c>
      <c r="P47" s="143">
        <v>56</v>
      </c>
      <c r="Q47" s="16"/>
      <c r="R47" s="16"/>
      <c r="S47" s="16">
        <v>320</v>
      </c>
      <c r="T47" s="146">
        <f t="shared" si="1"/>
        <v>2568</v>
      </c>
    </row>
    <row r="48" spans="2:20" x14ac:dyDescent="0.25">
      <c r="B48" s="18">
        <v>2028</v>
      </c>
      <c r="C48" s="18">
        <v>3</v>
      </c>
      <c r="D48" s="143">
        <v>575</v>
      </c>
      <c r="E48" s="143">
        <v>244</v>
      </c>
      <c r="F48" s="16"/>
      <c r="G48" s="143">
        <v>9</v>
      </c>
      <c r="H48" s="16"/>
      <c r="I48" s="16"/>
      <c r="J48" s="143">
        <v>440</v>
      </c>
      <c r="K48" s="143">
        <v>474</v>
      </c>
      <c r="L48" s="143">
        <v>74</v>
      </c>
      <c r="M48" s="16"/>
      <c r="N48" s="143">
        <v>4</v>
      </c>
      <c r="O48" s="143">
        <v>12</v>
      </c>
      <c r="P48" s="143">
        <v>46</v>
      </c>
      <c r="Q48" s="16"/>
      <c r="R48" s="16"/>
      <c r="S48" s="16">
        <v>320</v>
      </c>
      <c r="T48" s="146">
        <f t="shared" si="1"/>
        <v>2198</v>
      </c>
    </row>
    <row r="49" spans="2:20" x14ac:dyDescent="0.25">
      <c r="B49" s="18">
        <v>2028</v>
      </c>
      <c r="C49" s="18">
        <v>4</v>
      </c>
      <c r="D49" s="143">
        <v>419</v>
      </c>
      <c r="E49" s="143">
        <v>208</v>
      </c>
      <c r="F49" s="16"/>
      <c r="G49" s="143">
        <v>9</v>
      </c>
      <c r="H49" s="16"/>
      <c r="I49" s="16"/>
      <c r="J49" s="143">
        <v>431</v>
      </c>
      <c r="K49" s="143">
        <v>503</v>
      </c>
      <c r="L49" s="143">
        <v>74</v>
      </c>
      <c r="M49" s="16"/>
      <c r="N49" s="143">
        <v>5</v>
      </c>
      <c r="O49" s="143">
        <v>9</v>
      </c>
      <c r="P49" s="143">
        <v>29</v>
      </c>
      <c r="Q49" s="16"/>
      <c r="R49" s="16"/>
      <c r="S49" s="16">
        <v>320</v>
      </c>
      <c r="T49" s="146">
        <f t="shared" si="1"/>
        <v>2007</v>
      </c>
    </row>
    <row r="50" spans="2:20" x14ac:dyDescent="0.25">
      <c r="B50" s="18">
        <v>2028</v>
      </c>
      <c r="C50" s="18">
        <v>5</v>
      </c>
      <c r="D50" s="143">
        <v>266</v>
      </c>
      <c r="E50" s="143">
        <v>165</v>
      </c>
      <c r="F50" s="16"/>
      <c r="G50" s="143">
        <v>9</v>
      </c>
      <c r="H50" s="16"/>
      <c r="I50" s="16"/>
      <c r="J50" s="143">
        <v>432</v>
      </c>
      <c r="K50" s="143">
        <v>435</v>
      </c>
      <c r="L50" s="143">
        <v>74</v>
      </c>
      <c r="M50" s="16"/>
      <c r="N50" s="143">
        <v>4</v>
      </c>
      <c r="O50" s="143">
        <v>7</v>
      </c>
      <c r="P50" s="143">
        <v>22</v>
      </c>
      <c r="Q50" s="16"/>
      <c r="R50" s="16"/>
      <c r="S50" s="16">
        <v>320</v>
      </c>
      <c r="T50" s="146">
        <f t="shared" si="1"/>
        <v>1734</v>
      </c>
    </row>
    <row r="51" spans="2:20" x14ac:dyDescent="0.25">
      <c r="B51" s="18">
        <v>2028</v>
      </c>
      <c r="C51" s="18">
        <v>6</v>
      </c>
      <c r="D51" s="143">
        <v>206</v>
      </c>
      <c r="E51" s="143">
        <v>148</v>
      </c>
      <c r="F51" s="16"/>
      <c r="G51" s="143">
        <v>9</v>
      </c>
      <c r="H51" s="16"/>
      <c r="I51" s="16"/>
      <c r="J51" s="143">
        <v>431</v>
      </c>
      <c r="K51" s="143">
        <v>504</v>
      </c>
      <c r="L51" s="143">
        <v>74</v>
      </c>
      <c r="M51" s="16"/>
      <c r="N51" s="143">
        <v>5</v>
      </c>
      <c r="O51" s="143">
        <v>5</v>
      </c>
      <c r="P51" s="143">
        <v>15</v>
      </c>
      <c r="Q51" s="16"/>
      <c r="R51" s="16"/>
      <c r="S51" s="16">
        <v>320</v>
      </c>
      <c r="T51" s="146">
        <f t="shared" si="1"/>
        <v>1717</v>
      </c>
    </row>
    <row r="52" spans="2:20" x14ac:dyDescent="0.25">
      <c r="B52" s="18">
        <v>2028</v>
      </c>
      <c r="C52" s="18">
        <v>7</v>
      </c>
      <c r="D52" s="143">
        <v>165</v>
      </c>
      <c r="E52" s="143">
        <v>133</v>
      </c>
      <c r="F52" s="16"/>
      <c r="G52" s="143">
        <v>9</v>
      </c>
      <c r="H52" s="16"/>
      <c r="I52" s="16"/>
      <c r="J52" s="143">
        <v>496</v>
      </c>
      <c r="K52" s="143">
        <v>894</v>
      </c>
      <c r="L52" s="143">
        <v>74</v>
      </c>
      <c r="M52" s="16"/>
      <c r="N52" s="143">
        <v>4</v>
      </c>
      <c r="O52" s="143">
        <v>5</v>
      </c>
      <c r="P52" s="143">
        <v>22</v>
      </c>
      <c r="Q52" s="16"/>
      <c r="R52" s="16"/>
      <c r="S52" s="16">
        <v>320</v>
      </c>
      <c r="T52" s="146">
        <f t="shared" si="1"/>
        <v>2122</v>
      </c>
    </row>
    <row r="53" spans="2:20" x14ac:dyDescent="0.25">
      <c r="B53" s="18">
        <v>2028</v>
      </c>
      <c r="C53" s="18">
        <v>8</v>
      </c>
      <c r="D53" s="143">
        <v>161</v>
      </c>
      <c r="E53" s="143">
        <v>136</v>
      </c>
      <c r="F53" s="16"/>
      <c r="G53" s="143">
        <v>9</v>
      </c>
      <c r="H53" s="16"/>
      <c r="I53" s="16"/>
      <c r="J53" s="143">
        <v>589</v>
      </c>
      <c r="K53" s="143">
        <v>921</v>
      </c>
      <c r="L53" s="143">
        <v>74</v>
      </c>
      <c r="M53" s="16"/>
      <c r="N53" s="143">
        <v>4</v>
      </c>
      <c r="O53" s="143">
        <v>5</v>
      </c>
      <c r="P53" s="143">
        <v>26</v>
      </c>
      <c r="Q53" s="16"/>
      <c r="R53" s="16"/>
      <c r="S53" s="16">
        <v>320</v>
      </c>
      <c r="T53" s="146">
        <f t="shared" si="1"/>
        <v>2245</v>
      </c>
    </row>
    <row r="54" spans="2:20" x14ac:dyDescent="0.25">
      <c r="B54" s="18">
        <v>2028</v>
      </c>
      <c r="C54" s="18">
        <v>9</v>
      </c>
      <c r="D54" s="143">
        <v>185</v>
      </c>
      <c r="E54" s="143">
        <v>152</v>
      </c>
      <c r="F54" s="16"/>
      <c r="G54" s="143">
        <v>10</v>
      </c>
      <c r="H54" s="16"/>
      <c r="I54" s="16"/>
      <c r="J54" s="143">
        <v>590</v>
      </c>
      <c r="K54" s="143">
        <v>839</v>
      </c>
      <c r="L54" s="143">
        <v>74</v>
      </c>
      <c r="M54" s="16"/>
      <c r="N54" s="143">
        <v>5</v>
      </c>
      <c r="O54" s="143">
        <v>5</v>
      </c>
      <c r="P54" s="143">
        <v>18</v>
      </c>
      <c r="Q54" s="16"/>
      <c r="R54" s="16"/>
      <c r="S54" s="16">
        <v>320</v>
      </c>
      <c r="T54" s="146">
        <f t="shared" si="1"/>
        <v>2198</v>
      </c>
    </row>
    <row r="55" spans="2:20" x14ac:dyDescent="0.25">
      <c r="B55" s="18">
        <v>2028</v>
      </c>
      <c r="C55" s="18">
        <v>10</v>
      </c>
      <c r="D55" s="143">
        <v>250</v>
      </c>
      <c r="E55" s="143">
        <v>171</v>
      </c>
      <c r="F55" s="16"/>
      <c r="G55" s="143">
        <v>9</v>
      </c>
      <c r="H55" s="16"/>
      <c r="I55" s="16"/>
      <c r="J55" s="143">
        <v>490</v>
      </c>
      <c r="K55" s="143">
        <v>738</v>
      </c>
      <c r="L55" s="143">
        <v>74</v>
      </c>
      <c r="M55" s="16"/>
      <c r="N55" s="143">
        <v>5</v>
      </c>
      <c r="O55" s="143">
        <v>7</v>
      </c>
      <c r="P55" s="143">
        <v>23</v>
      </c>
      <c r="Q55" s="16"/>
      <c r="R55" s="16"/>
      <c r="S55" s="16">
        <v>320</v>
      </c>
      <c r="T55" s="146">
        <f t="shared" si="1"/>
        <v>2087</v>
      </c>
    </row>
    <row r="56" spans="2:20" x14ac:dyDescent="0.25">
      <c r="B56" s="18">
        <v>2028</v>
      </c>
      <c r="C56" s="18">
        <v>11</v>
      </c>
      <c r="D56" s="143">
        <v>578</v>
      </c>
      <c r="E56" s="143">
        <v>249</v>
      </c>
      <c r="F56" s="16"/>
      <c r="G56" s="143">
        <v>10</v>
      </c>
      <c r="H56" s="16"/>
      <c r="I56" s="16"/>
      <c r="J56" s="143">
        <v>457</v>
      </c>
      <c r="K56" s="143">
        <v>736</v>
      </c>
      <c r="L56" s="143">
        <v>74</v>
      </c>
      <c r="M56" s="16"/>
      <c r="N56" s="143">
        <v>5</v>
      </c>
      <c r="O56" s="143">
        <v>12</v>
      </c>
      <c r="P56" s="143">
        <v>64</v>
      </c>
      <c r="Q56" s="16"/>
      <c r="R56" s="16"/>
      <c r="S56" s="16">
        <v>320</v>
      </c>
      <c r="T56" s="146">
        <f t="shared" si="1"/>
        <v>2505</v>
      </c>
    </row>
    <row r="57" spans="2:20" x14ac:dyDescent="0.25">
      <c r="B57" s="18">
        <v>2028</v>
      </c>
      <c r="C57" s="18">
        <v>12</v>
      </c>
      <c r="D57" s="143">
        <v>916</v>
      </c>
      <c r="E57" s="143">
        <v>317</v>
      </c>
      <c r="F57" s="16"/>
      <c r="G57" s="143">
        <v>9</v>
      </c>
      <c r="H57" s="16"/>
      <c r="I57" s="16"/>
      <c r="J57" s="143">
        <v>469</v>
      </c>
      <c r="K57" s="143">
        <v>898</v>
      </c>
      <c r="L57" s="143">
        <v>74</v>
      </c>
      <c r="M57" s="16"/>
      <c r="N57" s="143">
        <v>5</v>
      </c>
      <c r="O57" s="143">
        <v>16</v>
      </c>
      <c r="P57" s="143">
        <v>77</v>
      </c>
      <c r="Q57" s="16"/>
      <c r="R57" s="16"/>
      <c r="S57" s="16">
        <v>320</v>
      </c>
      <c r="T57" s="146">
        <f t="shared" si="1"/>
        <v>3101</v>
      </c>
    </row>
    <row r="58" spans="2:20" x14ac:dyDescent="0.25">
      <c r="B58" s="18">
        <v>2029</v>
      </c>
      <c r="C58" s="18">
        <v>1</v>
      </c>
      <c r="D58" s="143">
        <v>955</v>
      </c>
      <c r="E58" s="143">
        <v>330</v>
      </c>
      <c r="F58" s="16"/>
      <c r="G58" s="143">
        <v>9</v>
      </c>
      <c r="H58" s="16"/>
      <c r="I58" s="16"/>
      <c r="J58" s="143">
        <v>464</v>
      </c>
      <c r="K58" s="143">
        <v>549</v>
      </c>
      <c r="L58" s="143">
        <v>74</v>
      </c>
      <c r="M58" s="16"/>
      <c r="N58" s="143">
        <v>5</v>
      </c>
      <c r="O58" s="143">
        <v>17</v>
      </c>
      <c r="P58" s="143">
        <v>81</v>
      </c>
      <c r="Q58" s="16"/>
      <c r="R58" s="16"/>
      <c r="S58" s="16">
        <v>320</v>
      </c>
      <c r="T58" s="146">
        <f t="shared" si="1"/>
        <v>2804</v>
      </c>
    </row>
    <row r="59" spans="2:20" x14ac:dyDescent="0.25">
      <c r="B59" s="18">
        <v>2029</v>
      </c>
      <c r="C59" s="18">
        <v>2</v>
      </c>
      <c r="D59" s="143">
        <v>854</v>
      </c>
      <c r="E59" s="143">
        <v>329</v>
      </c>
      <c r="F59" s="16"/>
      <c r="G59" s="143">
        <v>10</v>
      </c>
      <c r="H59" s="16"/>
      <c r="I59" s="16"/>
      <c r="J59" s="143">
        <v>446</v>
      </c>
      <c r="K59" s="143">
        <v>409</v>
      </c>
      <c r="L59" s="143">
        <v>74</v>
      </c>
      <c r="M59" s="16"/>
      <c r="N59" s="143">
        <v>5</v>
      </c>
      <c r="O59" s="143">
        <v>15</v>
      </c>
      <c r="P59" s="143">
        <v>57</v>
      </c>
      <c r="Q59" s="16"/>
      <c r="R59" s="16"/>
      <c r="S59" s="16">
        <v>320</v>
      </c>
      <c r="T59" s="146">
        <f t="shared" si="1"/>
        <v>2519</v>
      </c>
    </row>
    <row r="60" spans="2:20" x14ac:dyDescent="0.25">
      <c r="B60" s="18">
        <v>2029</v>
      </c>
      <c r="C60" s="18">
        <v>3</v>
      </c>
      <c r="D60" s="143">
        <v>555</v>
      </c>
      <c r="E60" s="143">
        <v>241</v>
      </c>
      <c r="F60" s="16"/>
      <c r="G60" s="143">
        <v>9</v>
      </c>
      <c r="H60" s="16"/>
      <c r="I60" s="16"/>
      <c r="J60" s="143">
        <v>435</v>
      </c>
      <c r="K60" s="143">
        <v>421</v>
      </c>
      <c r="L60" s="143">
        <v>74</v>
      </c>
      <c r="M60" s="16"/>
      <c r="N60" s="143">
        <v>5</v>
      </c>
      <c r="O60" s="143">
        <v>12</v>
      </c>
      <c r="P60" s="143">
        <v>46</v>
      </c>
      <c r="Q60" s="16"/>
      <c r="R60" s="16"/>
      <c r="S60" s="16">
        <v>320</v>
      </c>
      <c r="T60" s="146">
        <f t="shared" si="1"/>
        <v>2118</v>
      </c>
    </row>
    <row r="61" spans="2:20" x14ac:dyDescent="0.25">
      <c r="B61" s="18">
        <v>2029</v>
      </c>
      <c r="C61" s="18">
        <v>4</v>
      </c>
      <c r="D61" s="143">
        <v>401</v>
      </c>
      <c r="E61" s="143">
        <v>205</v>
      </c>
      <c r="F61" s="16"/>
      <c r="G61" s="143">
        <v>10</v>
      </c>
      <c r="H61" s="16"/>
      <c r="I61" s="16"/>
      <c r="J61" s="143">
        <v>427</v>
      </c>
      <c r="K61" s="143">
        <v>453</v>
      </c>
      <c r="L61" s="143">
        <v>74</v>
      </c>
      <c r="M61" s="16"/>
      <c r="N61" s="143">
        <v>5</v>
      </c>
      <c r="O61" s="143">
        <v>9</v>
      </c>
      <c r="P61" s="143">
        <v>29</v>
      </c>
      <c r="Q61" s="16"/>
      <c r="R61" s="16"/>
      <c r="S61" s="16">
        <v>320</v>
      </c>
      <c r="T61" s="146">
        <f t="shared" si="1"/>
        <v>1933</v>
      </c>
    </row>
    <row r="62" spans="2:20" x14ac:dyDescent="0.25">
      <c r="B62" s="18">
        <v>2029</v>
      </c>
      <c r="C62" s="18">
        <v>5</v>
      </c>
      <c r="D62" s="143">
        <v>250</v>
      </c>
      <c r="E62" s="143">
        <v>161</v>
      </c>
      <c r="F62" s="16"/>
      <c r="G62" s="143">
        <v>10</v>
      </c>
      <c r="H62" s="16"/>
      <c r="I62" s="16"/>
      <c r="J62" s="143">
        <v>427</v>
      </c>
      <c r="K62" s="143">
        <v>401</v>
      </c>
      <c r="L62" s="143">
        <v>74</v>
      </c>
      <c r="M62" s="16"/>
      <c r="N62" s="143">
        <v>5</v>
      </c>
      <c r="O62" s="143">
        <v>7</v>
      </c>
      <c r="P62" s="143">
        <v>22</v>
      </c>
      <c r="Q62" s="16"/>
      <c r="R62" s="16"/>
      <c r="S62" s="16">
        <v>320</v>
      </c>
      <c r="T62" s="146">
        <f t="shared" si="1"/>
        <v>1677</v>
      </c>
    </row>
    <row r="63" spans="2:20" x14ac:dyDescent="0.25">
      <c r="B63" s="18">
        <v>2029</v>
      </c>
      <c r="C63" s="18">
        <v>6</v>
      </c>
      <c r="D63" s="143">
        <v>191</v>
      </c>
      <c r="E63" s="143">
        <v>145</v>
      </c>
      <c r="F63" s="16"/>
      <c r="G63" s="143">
        <v>10</v>
      </c>
      <c r="H63" s="16"/>
      <c r="I63" s="16"/>
      <c r="J63" s="143">
        <v>426</v>
      </c>
      <c r="K63" s="143">
        <v>409</v>
      </c>
      <c r="L63" s="143">
        <v>74</v>
      </c>
      <c r="M63" s="16"/>
      <c r="N63" s="143">
        <v>5</v>
      </c>
      <c r="O63" s="143">
        <v>5</v>
      </c>
      <c r="P63" s="143">
        <v>14</v>
      </c>
      <c r="Q63" s="16"/>
      <c r="R63" s="16"/>
      <c r="S63" s="16">
        <v>320</v>
      </c>
      <c r="T63" s="146">
        <f t="shared" si="1"/>
        <v>1599</v>
      </c>
    </row>
    <row r="64" spans="2:20" x14ac:dyDescent="0.25">
      <c r="B64" s="18">
        <v>2029</v>
      </c>
      <c r="C64" s="18">
        <v>7</v>
      </c>
      <c r="D64" s="143">
        <v>151</v>
      </c>
      <c r="E64" s="143">
        <v>130</v>
      </c>
      <c r="F64" s="16"/>
      <c r="G64" s="143">
        <v>10</v>
      </c>
      <c r="H64" s="16"/>
      <c r="I64" s="16"/>
      <c r="J64" s="143">
        <v>492</v>
      </c>
      <c r="K64" s="143">
        <v>815</v>
      </c>
      <c r="L64" s="143">
        <v>74</v>
      </c>
      <c r="M64" s="16"/>
      <c r="N64" s="143">
        <v>5</v>
      </c>
      <c r="O64" s="143">
        <v>5</v>
      </c>
      <c r="P64" s="143">
        <v>22</v>
      </c>
      <c r="Q64" s="16"/>
      <c r="R64" s="16"/>
      <c r="S64" s="16">
        <v>320</v>
      </c>
      <c r="T64" s="146">
        <f t="shared" si="1"/>
        <v>2024</v>
      </c>
    </row>
    <row r="65" spans="2:20" x14ac:dyDescent="0.25">
      <c r="B65" s="18">
        <v>2029</v>
      </c>
      <c r="C65" s="18">
        <v>8</v>
      </c>
      <c r="D65" s="143">
        <v>147</v>
      </c>
      <c r="E65" s="143">
        <v>132</v>
      </c>
      <c r="F65" s="16"/>
      <c r="G65" s="143">
        <v>10</v>
      </c>
      <c r="H65" s="16"/>
      <c r="I65" s="16"/>
      <c r="J65" s="143">
        <v>584</v>
      </c>
      <c r="K65" s="143">
        <v>862</v>
      </c>
      <c r="L65" s="143">
        <v>74</v>
      </c>
      <c r="M65" s="16"/>
      <c r="N65" s="143">
        <v>5</v>
      </c>
      <c r="O65" s="143">
        <v>5</v>
      </c>
      <c r="P65" s="143">
        <v>25</v>
      </c>
      <c r="Q65" s="16"/>
      <c r="R65" s="16"/>
      <c r="S65" s="16">
        <v>320</v>
      </c>
      <c r="T65" s="146">
        <f t="shared" si="1"/>
        <v>2164</v>
      </c>
    </row>
    <row r="66" spans="2:20" x14ac:dyDescent="0.25">
      <c r="B66" s="18">
        <v>2029</v>
      </c>
      <c r="C66" s="18">
        <v>9</v>
      </c>
      <c r="D66" s="143">
        <v>170</v>
      </c>
      <c r="E66" s="143">
        <v>149</v>
      </c>
      <c r="F66" s="16"/>
      <c r="G66" s="143">
        <v>10</v>
      </c>
      <c r="H66" s="16"/>
      <c r="I66" s="16"/>
      <c r="J66" s="143">
        <v>586</v>
      </c>
      <c r="K66" s="143">
        <v>775</v>
      </c>
      <c r="L66" s="143">
        <v>74</v>
      </c>
      <c r="M66" s="16"/>
      <c r="N66" s="143">
        <v>5</v>
      </c>
      <c r="O66" s="143">
        <v>5</v>
      </c>
      <c r="P66" s="143">
        <v>18</v>
      </c>
      <c r="Q66" s="16"/>
      <c r="R66" s="16"/>
      <c r="S66" s="16">
        <v>320</v>
      </c>
      <c r="T66" s="146">
        <f t="shared" si="1"/>
        <v>2112</v>
      </c>
    </row>
    <row r="67" spans="2:20" x14ac:dyDescent="0.25">
      <c r="B67" s="18">
        <v>2029</v>
      </c>
      <c r="C67" s="18">
        <v>10</v>
      </c>
      <c r="D67" s="143">
        <v>234</v>
      </c>
      <c r="E67" s="143">
        <v>167</v>
      </c>
      <c r="F67" s="16"/>
      <c r="G67" s="143">
        <v>10</v>
      </c>
      <c r="H67" s="16"/>
      <c r="I67" s="16"/>
      <c r="J67" s="143">
        <v>486</v>
      </c>
      <c r="K67" s="143">
        <v>672</v>
      </c>
      <c r="L67" s="143">
        <v>74</v>
      </c>
      <c r="M67" s="16"/>
      <c r="N67" s="143">
        <v>5</v>
      </c>
      <c r="O67" s="143">
        <v>7</v>
      </c>
      <c r="P67" s="143">
        <v>23</v>
      </c>
      <c r="Q67" s="16"/>
      <c r="R67" s="16"/>
      <c r="S67" s="16">
        <v>320</v>
      </c>
      <c r="T67" s="146">
        <f t="shared" si="1"/>
        <v>1998</v>
      </c>
    </row>
    <row r="68" spans="2:20" x14ac:dyDescent="0.25">
      <c r="B68" s="18">
        <v>2029</v>
      </c>
      <c r="C68" s="18">
        <v>11</v>
      </c>
      <c r="D68" s="143">
        <v>557</v>
      </c>
      <c r="E68" s="143">
        <v>245</v>
      </c>
      <c r="F68" s="16"/>
      <c r="G68" s="143">
        <v>10</v>
      </c>
      <c r="H68" s="16"/>
      <c r="I68" s="16"/>
      <c r="J68" s="143">
        <v>453</v>
      </c>
      <c r="K68" s="143">
        <v>674</v>
      </c>
      <c r="L68" s="143">
        <v>74</v>
      </c>
      <c r="M68" s="16"/>
      <c r="N68" s="143">
        <v>5</v>
      </c>
      <c r="O68" s="143">
        <v>12</v>
      </c>
      <c r="P68" s="143">
        <v>63</v>
      </c>
      <c r="Q68" s="16"/>
      <c r="R68" s="16"/>
      <c r="S68" s="16">
        <v>320</v>
      </c>
      <c r="T68" s="146">
        <f t="shared" si="1"/>
        <v>2413</v>
      </c>
    </row>
    <row r="69" spans="2:20" x14ac:dyDescent="0.25">
      <c r="B69" s="18">
        <v>2029</v>
      </c>
      <c r="C69" s="18">
        <v>12</v>
      </c>
      <c r="D69" s="143">
        <v>889</v>
      </c>
      <c r="E69" s="143">
        <v>313</v>
      </c>
      <c r="F69" s="16"/>
      <c r="G69" s="143">
        <v>10</v>
      </c>
      <c r="H69" s="16"/>
      <c r="I69" s="16"/>
      <c r="J69" s="143">
        <v>465</v>
      </c>
      <c r="K69" s="143">
        <v>872</v>
      </c>
      <c r="L69" s="143">
        <v>74</v>
      </c>
      <c r="M69" s="16"/>
      <c r="N69" s="143">
        <v>5</v>
      </c>
      <c r="O69" s="143">
        <v>16</v>
      </c>
      <c r="P69" s="143">
        <v>79</v>
      </c>
      <c r="Q69" s="16"/>
      <c r="R69" s="16"/>
      <c r="S69" s="16">
        <v>320</v>
      </c>
      <c r="T69" s="146">
        <f t="shared" si="1"/>
        <v>3043</v>
      </c>
    </row>
    <row r="70" spans="2:20" x14ac:dyDescent="0.25">
      <c r="B70" s="18">
        <v>2030</v>
      </c>
      <c r="C70" s="18">
        <v>1</v>
      </c>
      <c r="D70" s="143">
        <v>924</v>
      </c>
      <c r="E70" s="143">
        <v>325</v>
      </c>
      <c r="F70" s="16"/>
      <c r="G70" s="143">
        <v>10</v>
      </c>
      <c r="H70" s="16"/>
      <c r="I70" s="16"/>
      <c r="J70" s="143">
        <v>459</v>
      </c>
      <c r="K70" s="143">
        <v>672</v>
      </c>
      <c r="L70" s="143">
        <v>74</v>
      </c>
      <c r="M70" s="16"/>
      <c r="N70" s="143">
        <v>5</v>
      </c>
      <c r="O70" s="143">
        <v>17</v>
      </c>
      <c r="P70" s="143">
        <v>83</v>
      </c>
      <c r="Q70" s="16"/>
      <c r="R70" s="16"/>
      <c r="S70" s="16">
        <v>320</v>
      </c>
      <c r="T70" s="146">
        <f t="shared" si="1"/>
        <v>2889</v>
      </c>
    </row>
    <row r="71" spans="2:20" x14ac:dyDescent="0.25">
      <c r="B71" s="18">
        <v>2030</v>
      </c>
      <c r="C71" s="18">
        <v>2</v>
      </c>
      <c r="D71" s="143">
        <v>826</v>
      </c>
      <c r="E71" s="143">
        <v>324</v>
      </c>
      <c r="F71" s="16"/>
      <c r="G71" s="143">
        <v>11</v>
      </c>
      <c r="H71" s="16"/>
      <c r="I71" s="16"/>
      <c r="J71" s="143">
        <v>441</v>
      </c>
      <c r="K71" s="143">
        <v>453</v>
      </c>
      <c r="L71" s="143">
        <v>74</v>
      </c>
      <c r="M71" s="16"/>
      <c r="N71" s="143">
        <v>5</v>
      </c>
      <c r="O71" s="143">
        <v>15</v>
      </c>
      <c r="P71" s="143">
        <v>58</v>
      </c>
      <c r="Q71" s="16"/>
      <c r="R71" s="16"/>
      <c r="S71" s="16">
        <v>320</v>
      </c>
      <c r="T71" s="146">
        <f t="shared" si="1"/>
        <v>2527</v>
      </c>
    </row>
    <row r="72" spans="2:20" x14ac:dyDescent="0.25">
      <c r="B72" s="18">
        <v>2030</v>
      </c>
      <c r="C72" s="18">
        <v>3</v>
      </c>
      <c r="D72" s="143">
        <v>532</v>
      </c>
      <c r="E72" s="143">
        <v>237</v>
      </c>
      <c r="F72" s="16"/>
      <c r="G72" s="143">
        <v>10</v>
      </c>
      <c r="H72" s="16"/>
      <c r="I72" s="16"/>
      <c r="J72" s="143">
        <v>431</v>
      </c>
      <c r="K72" s="143">
        <v>454</v>
      </c>
      <c r="L72" s="143">
        <v>74</v>
      </c>
      <c r="M72" s="16"/>
      <c r="N72" s="143">
        <v>5</v>
      </c>
      <c r="O72" s="143">
        <v>12</v>
      </c>
      <c r="P72" s="143">
        <v>46</v>
      </c>
      <c r="Q72" s="16"/>
      <c r="R72" s="16"/>
      <c r="S72" s="16">
        <v>320</v>
      </c>
      <c r="T72" s="146">
        <f t="shared" si="1"/>
        <v>2121</v>
      </c>
    </row>
    <row r="73" spans="2:20" x14ac:dyDescent="0.25">
      <c r="B73" s="18">
        <v>2030</v>
      </c>
      <c r="C73" s="18">
        <v>4</v>
      </c>
      <c r="D73" s="143">
        <v>380</v>
      </c>
      <c r="E73" s="143">
        <v>201</v>
      </c>
      <c r="F73" s="16"/>
      <c r="G73" s="143">
        <v>10</v>
      </c>
      <c r="H73" s="16"/>
      <c r="I73" s="16"/>
      <c r="J73" s="143">
        <v>423</v>
      </c>
      <c r="K73" s="143">
        <v>514</v>
      </c>
      <c r="L73" s="143">
        <v>74</v>
      </c>
      <c r="M73" s="16"/>
      <c r="N73" s="143">
        <v>5</v>
      </c>
      <c r="O73" s="143">
        <v>9</v>
      </c>
      <c r="P73" s="143">
        <v>29</v>
      </c>
      <c r="Q73" s="16"/>
      <c r="R73" s="16"/>
      <c r="S73" s="16">
        <v>320</v>
      </c>
      <c r="T73" s="146">
        <f t="shared" si="1"/>
        <v>1965</v>
      </c>
    </row>
    <row r="74" spans="2:20" x14ac:dyDescent="0.25">
      <c r="B74" s="18">
        <v>2030</v>
      </c>
      <c r="C74" s="18">
        <v>5</v>
      </c>
      <c r="D74" s="143">
        <v>233</v>
      </c>
      <c r="E74" s="143">
        <v>158</v>
      </c>
      <c r="F74" s="16"/>
      <c r="G74" s="143">
        <v>10</v>
      </c>
      <c r="H74" s="16"/>
      <c r="I74" s="16"/>
      <c r="J74" s="143">
        <v>423</v>
      </c>
      <c r="K74" s="143">
        <v>450</v>
      </c>
      <c r="L74" s="143">
        <v>74</v>
      </c>
      <c r="M74" s="16"/>
      <c r="N74" s="143">
        <v>5</v>
      </c>
      <c r="O74" s="143">
        <v>7</v>
      </c>
      <c r="P74" s="143">
        <v>23</v>
      </c>
      <c r="Q74" s="16"/>
      <c r="R74" s="16"/>
      <c r="S74" s="16">
        <v>320</v>
      </c>
      <c r="T74" s="146">
        <f t="shared" ref="T74:T105" si="2">SUM(D74:S74)</f>
        <v>1703</v>
      </c>
    </row>
    <row r="75" spans="2:20" x14ac:dyDescent="0.25">
      <c r="B75" s="18">
        <v>2030</v>
      </c>
      <c r="C75" s="18">
        <v>6</v>
      </c>
      <c r="D75" s="143">
        <v>174</v>
      </c>
      <c r="E75" s="143">
        <v>141</v>
      </c>
      <c r="F75" s="16"/>
      <c r="G75" s="143">
        <v>10</v>
      </c>
      <c r="H75" s="16"/>
      <c r="I75" s="16"/>
      <c r="J75" s="143">
        <v>422</v>
      </c>
      <c r="K75" s="143">
        <v>578</v>
      </c>
      <c r="L75" s="143">
        <v>74</v>
      </c>
      <c r="M75" s="16"/>
      <c r="N75" s="143">
        <v>5</v>
      </c>
      <c r="O75" s="143">
        <v>5</v>
      </c>
      <c r="P75" s="143">
        <v>14</v>
      </c>
      <c r="Q75" s="16"/>
      <c r="R75" s="16"/>
      <c r="S75" s="16">
        <v>320</v>
      </c>
      <c r="T75" s="146">
        <f t="shared" si="2"/>
        <v>1743</v>
      </c>
    </row>
    <row r="76" spans="2:20" x14ac:dyDescent="0.25">
      <c r="B76" s="18">
        <v>2030</v>
      </c>
      <c r="C76" s="18">
        <v>7</v>
      </c>
      <c r="D76" s="143">
        <v>134</v>
      </c>
      <c r="E76" s="143">
        <v>126</v>
      </c>
      <c r="F76" s="16"/>
      <c r="G76" s="143">
        <v>10</v>
      </c>
      <c r="H76" s="16"/>
      <c r="I76" s="16"/>
      <c r="J76" s="143">
        <v>488</v>
      </c>
      <c r="K76" s="143">
        <v>955</v>
      </c>
      <c r="L76" s="143">
        <v>74</v>
      </c>
      <c r="M76" s="16"/>
      <c r="N76" s="143">
        <v>5</v>
      </c>
      <c r="O76" s="143">
        <v>5</v>
      </c>
      <c r="P76" s="143">
        <v>23</v>
      </c>
      <c r="Q76" s="16"/>
      <c r="R76" s="16"/>
      <c r="S76" s="16">
        <v>320</v>
      </c>
      <c r="T76" s="146">
        <f t="shared" si="2"/>
        <v>2140</v>
      </c>
    </row>
    <row r="77" spans="2:20" x14ac:dyDescent="0.25">
      <c r="B77" s="18">
        <v>2030</v>
      </c>
      <c r="C77" s="18">
        <v>8</v>
      </c>
      <c r="D77" s="143">
        <v>132</v>
      </c>
      <c r="E77" s="143">
        <v>129</v>
      </c>
      <c r="F77" s="16"/>
      <c r="G77" s="143">
        <v>10</v>
      </c>
      <c r="H77" s="16"/>
      <c r="I77" s="16"/>
      <c r="J77" s="143">
        <v>580</v>
      </c>
      <c r="K77" s="143">
        <v>955</v>
      </c>
      <c r="L77" s="143">
        <v>74</v>
      </c>
      <c r="M77" s="16"/>
      <c r="N77" s="143">
        <v>5</v>
      </c>
      <c r="O77" s="143">
        <v>5</v>
      </c>
      <c r="P77" s="143">
        <v>26</v>
      </c>
      <c r="Q77" s="16"/>
      <c r="R77" s="16"/>
      <c r="S77" s="16">
        <v>320</v>
      </c>
      <c r="T77" s="146">
        <f t="shared" si="2"/>
        <v>2236</v>
      </c>
    </row>
    <row r="78" spans="2:20" x14ac:dyDescent="0.25">
      <c r="B78" s="18">
        <v>2030</v>
      </c>
      <c r="C78" s="18">
        <v>9</v>
      </c>
      <c r="D78" s="143">
        <v>153</v>
      </c>
      <c r="E78" s="143">
        <v>145</v>
      </c>
      <c r="F78" s="16"/>
      <c r="G78" s="143">
        <v>10</v>
      </c>
      <c r="H78" s="16"/>
      <c r="I78" s="16"/>
      <c r="J78" s="143">
        <v>582</v>
      </c>
      <c r="K78" s="143">
        <v>834</v>
      </c>
      <c r="L78" s="143">
        <v>74</v>
      </c>
      <c r="M78" s="16"/>
      <c r="N78" s="143">
        <v>5</v>
      </c>
      <c r="O78" s="143">
        <v>5</v>
      </c>
      <c r="P78" s="143">
        <v>18</v>
      </c>
      <c r="Q78" s="16"/>
      <c r="R78" s="16"/>
      <c r="S78" s="16">
        <v>320</v>
      </c>
      <c r="T78" s="146">
        <f t="shared" si="2"/>
        <v>2146</v>
      </c>
    </row>
    <row r="79" spans="2:20" x14ac:dyDescent="0.25">
      <c r="B79" s="18">
        <v>2030</v>
      </c>
      <c r="C79" s="18">
        <v>10</v>
      </c>
      <c r="D79" s="143">
        <v>216</v>
      </c>
      <c r="E79" s="143">
        <v>163</v>
      </c>
      <c r="F79" s="16"/>
      <c r="G79" s="143">
        <v>10</v>
      </c>
      <c r="H79" s="16"/>
      <c r="I79" s="16"/>
      <c r="J79" s="143">
        <v>481</v>
      </c>
      <c r="K79" s="143">
        <v>772</v>
      </c>
      <c r="L79" s="143">
        <v>74</v>
      </c>
      <c r="M79" s="16"/>
      <c r="N79" s="143">
        <v>5</v>
      </c>
      <c r="O79" s="143">
        <v>7</v>
      </c>
      <c r="P79" s="143">
        <v>23</v>
      </c>
      <c r="Q79" s="16"/>
      <c r="R79" s="16"/>
      <c r="S79" s="16">
        <v>320</v>
      </c>
      <c r="T79" s="146">
        <f t="shared" si="2"/>
        <v>2071</v>
      </c>
    </row>
    <row r="80" spans="2:20" x14ac:dyDescent="0.25">
      <c r="B80" s="18">
        <v>2030</v>
      </c>
      <c r="C80" s="18">
        <v>11</v>
      </c>
      <c r="D80" s="143">
        <v>533</v>
      </c>
      <c r="E80" s="143">
        <v>240</v>
      </c>
      <c r="F80" s="16"/>
      <c r="G80" s="143">
        <v>10</v>
      </c>
      <c r="H80" s="16"/>
      <c r="I80" s="16"/>
      <c r="J80" s="143">
        <v>449</v>
      </c>
      <c r="K80" s="143">
        <v>786</v>
      </c>
      <c r="L80" s="143">
        <v>74</v>
      </c>
      <c r="M80" s="16"/>
      <c r="N80" s="143">
        <v>5</v>
      </c>
      <c r="O80" s="143">
        <v>12</v>
      </c>
      <c r="P80" s="143">
        <v>65</v>
      </c>
      <c r="Q80" s="16"/>
      <c r="R80" s="16"/>
      <c r="S80" s="16">
        <v>320</v>
      </c>
      <c r="T80" s="146">
        <f t="shared" si="2"/>
        <v>2494</v>
      </c>
    </row>
    <row r="81" spans="2:20" x14ac:dyDescent="0.25">
      <c r="B81" s="18">
        <v>2030</v>
      </c>
      <c r="C81" s="18">
        <v>12</v>
      </c>
      <c r="D81" s="143">
        <v>858</v>
      </c>
      <c r="E81" s="143">
        <v>307</v>
      </c>
      <c r="F81" s="16"/>
      <c r="G81" s="143">
        <v>10</v>
      </c>
      <c r="H81" s="16"/>
      <c r="I81" s="16"/>
      <c r="J81" s="143">
        <v>461</v>
      </c>
      <c r="K81" s="143">
        <v>943</v>
      </c>
      <c r="L81" s="143">
        <v>74</v>
      </c>
      <c r="M81" s="16"/>
      <c r="N81" s="143">
        <v>5</v>
      </c>
      <c r="O81" s="143">
        <v>16</v>
      </c>
      <c r="P81" s="143">
        <v>82</v>
      </c>
      <c r="Q81" s="16"/>
      <c r="R81" s="16"/>
      <c r="S81" s="16">
        <v>320</v>
      </c>
      <c r="T81" s="146">
        <f t="shared" si="2"/>
        <v>3076</v>
      </c>
    </row>
    <row r="82" spans="2:20" x14ac:dyDescent="0.25">
      <c r="B82" s="18">
        <v>2031</v>
      </c>
      <c r="C82" s="18">
        <v>1</v>
      </c>
      <c r="D82" s="143">
        <v>892</v>
      </c>
      <c r="E82" s="143">
        <v>317</v>
      </c>
      <c r="F82" s="16"/>
      <c r="G82" s="143">
        <v>10</v>
      </c>
      <c r="H82" s="16"/>
      <c r="I82" s="16"/>
      <c r="J82" s="143">
        <v>455</v>
      </c>
      <c r="K82" s="143">
        <v>720</v>
      </c>
      <c r="L82" s="143">
        <v>74</v>
      </c>
      <c r="M82" s="16"/>
      <c r="N82" s="143">
        <v>5</v>
      </c>
      <c r="O82" s="143">
        <v>17</v>
      </c>
      <c r="P82" s="143">
        <v>84</v>
      </c>
      <c r="Q82" s="16"/>
      <c r="R82" s="16"/>
      <c r="S82" s="16">
        <v>0</v>
      </c>
      <c r="T82" s="146">
        <f t="shared" si="2"/>
        <v>2574</v>
      </c>
    </row>
    <row r="83" spans="2:20" x14ac:dyDescent="0.25">
      <c r="B83" s="18">
        <v>2031</v>
      </c>
      <c r="C83" s="18">
        <v>2</v>
      </c>
      <c r="D83" s="143">
        <v>795</v>
      </c>
      <c r="E83" s="143">
        <v>317</v>
      </c>
      <c r="F83" s="16"/>
      <c r="G83" s="143">
        <v>11</v>
      </c>
      <c r="H83" s="16"/>
      <c r="I83" s="16"/>
      <c r="J83" s="143">
        <v>437</v>
      </c>
      <c r="K83" s="143">
        <v>542</v>
      </c>
      <c r="L83" s="143">
        <v>74</v>
      </c>
      <c r="M83" s="16"/>
      <c r="N83" s="143">
        <v>6</v>
      </c>
      <c r="O83" s="143">
        <v>14</v>
      </c>
      <c r="P83" s="143">
        <v>59</v>
      </c>
      <c r="Q83" s="16"/>
      <c r="R83" s="16"/>
      <c r="S83" s="16">
        <v>0</v>
      </c>
      <c r="T83" s="146">
        <f t="shared" si="2"/>
        <v>2255</v>
      </c>
    </row>
    <row r="84" spans="2:20" x14ac:dyDescent="0.25">
      <c r="B84" s="18">
        <v>2031</v>
      </c>
      <c r="C84" s="18">
        <v>3</v>
      </c>
      <c r="D84" s="143">
        <v>507</v>
      </c>
      <c r="E84" s="143">
        <v>231</v>
      </c>
      <c r="F84" s="16"/>
      <c r="G84" s="143">
        <v>10</v>
      </c>
      <c r="H84" s="16"/>
      <c r="I84" s="16"/>
      <c r="J84" s="143">
        <v>427</v>
      </c>
      <c r="K84" s="143">
        <v>476</v>
      </c>
      <c r="L84" s="143">
        <v>74</v>
      </c>
      <c r="M84" s="16"/>
      <c r="N84" s="143">
        <v>5</v>
      </c>
      <c r="O84" s="143">
        <v>11</v>
      </c>
      <c r="P84" s="143">
        <v>46</v>
      </c>
      <c r="Q84" s="16"/>
      <c r="R84" s="16"/>
      <c r="S84" s="16">
        <v>0</v>
      </c>
      <c r="T84" s="146">
        <f t="shared" si="2"/>
        <v>1787</v>
      </c>
    </row>
    <row r="85" spans="2:20" x14ac:dyDescent="0.25">
      <c r="B85" s="18">
        <v>2031</v>
      </c>
      <c r="C85" s="18">
        <v>4</v>
      </c>
      <c r="D85" s="143">
        <v>359</v>
      </c>
      <c r="E85" s="143">
        <v>195</v>
      </c>
      <c r="F85" s="16"/>
      <c r="G85" s="143">
        <v>11</v>
      </c>
      <c r="H85" s="16"/>
      <c r="I85" s="16"/>
      <c r="J85" s="143">
        <v>419</v>
      </c>
      <c r="K85" s="143">
        <v>544</v>
      </c>
      <c r="L85" s="143">
        <v>74</v>
      </c>
      <c r="M85" s="16"/>
      <c r="N85" s="143">
        <v>5</v>
      </c>
      <c r="O85" s="143">
        <v>9</v>
      </c>
      <c r="P85" s="143">
        <v>30</v>
      </c>
      <c r="Q85" s="16"/>
      <c r="R85" s="16"/>
      <c r="S85" s="16">
        <v>0</v>
      </c>
      <c r="T85" s="146">
        <f t="shared" si="2"/>
        <v>1646</v>
      </c>
    </row>
    <row r="86" spans="2:20" x14ac:dyDescent="0.25">
      <c r="B86" s="18">
        <v>2031</v>
      </c>
      <c r="C86" s="18">
        <v>5</v>
      </c>
      <c r="D86" s="143">
        <v>216</v>
      </c>
      <c r="E86" s="143">
        <v>152</v>
      </c>
      <c r="F86" s="16"/>
      <c r="G86" s="143">
        <v>10</v>
      </c>
      <c r="H86" s="16"/>
      <c r="I86" s="16"/>
      <c r="J86" s="143">
        <v>420</v>
      </c>
      <c r="K86" s="143">
        <v>471</v>
      </c>
      <c r="L86" s="143">
        <v>74</v>
      </c>
      <c r="M86" s="16"/>
      <c r="N86" s="143">
        <v>5</v>
      </c>
      <c r="O86" s="143">
        <v>7</v>
      </c>
      <c r="P86" s="143">
        <v>23</v>
      </c>
      <c r="Q86" s="16"/>
      <c r="R86" s="16"/>
      <c r="S86" s="16">
        <v>0</v>
      </c>
      <c r="T86" s="146">
        <f t="shared" si="2"/>
        <v>1378</v>
      </c>
    </row>
    <row r="87" spans="2:20" x14ac:dyDescent="0.25">
      <c r="B87" s="18">
        <v>2031</v>
      </c>
      <c r="C87" s="18">
        <v>6</v>
      </c>
      <c r="D87" s="143">
        <v>158</v>
      </c>
      <c r="E87" s="143">
        <v>136</v>
      </c>
      <c r="F87" s="16"/>
      <c r="G87" s="143">
        <v>11</v>
      </c>
      <c r="H87" s="16"/>
      <c r="I87" s="16"/>
      <c r="J87" s="143">
        <v>418</v>
      </c>
      <c r="K87" s="143">
        <v>640</v>
      </c>
      <c r="L87" s="143">
        <v>74</v>
      </c>
      <c r="M87" s="16"/>
      <c r="N87" s="143">
        <v>5</v>
      </c>
      <c r="O87" s="143">
        <v>5</v>
      </c>
      <c r="P87" s="143">
        <v>0</v>
      </c>
      <c r="Q87" s="16"/>
      <c r="R87" s="16"/>
      <c r="S87" s="16">
        <v>0</v>
      </c>
      <c r="T87" s="146">
        <f t="shared" si="2"/>
        <v>1447</v>
      </c>
    </row>
    <row r="88" spans="2:20" x14ac:dyDescent="0.25">
      <c r="B88" s="18">
        <v>2031</v>
      </c>
      <c r="C88" s="18">
        <v>7</v>
      </c>
      <c r="D88" s="143">
        <v>119</v>
      </c>
      <c r="E88" s="143">
        <v>122</v>
      </c>
      <c r="F88" s="16"/>
      <c r="G88" s="143">
        <v>10</v>
      </c>
      <c r="H88" s="16"/>
      <c r="I88" s="16"/>
      <c r="J88" s="143">
        <v>484</v>
      </c>
      <c r="K88" s="143">
        <v>1023</v>
      </c>
      <c r="L88" s="143">
        <v>74</v>
      </c>
      <c r="M88" s="16"/>
      <c r="N88" s="143">
        <v>5</v>
      </c>
      <c r="O88" s="143">
        <v>5</v>
      </c>
      <c r="P88" s="143">
        <v>24</v>
      </c>
      <c r="Q88" s="16"/>
      <c r="R88" s="16"/>
      <c r="S88" s="16">
        <v>0</v>
      </c>
      <c r="T88" s="146">
        <f t="shared" si="2"/>
        <v>1866</v>
      </c>
    </row>
    <row r="89" spans="2:20" x14ac:dyDescent="0.25">
      <c r="B89" s="18">
        <v>2031</v>
      </c>
      <c r="C89" s="18">
        <v>8</v>
      </c>
      <c r="D89" s="143">
        <v>119</v>
      </c>
      <c r="E89" s="143">
        <v>125</v>
      </c>
      <c r="F89" s="16"/>
      <c r="G89" s="143">
        <v>10</v>
      </c>
      <c r="H89" s="16"/>
      <c r="I89" s="16"/>
      <c r="J89" s="143">
        <v>577</v>
      </c>
      <c r="K89" s="143">
        <v>1009</v>
      </c>
      <c r="L89" s="143">
        <v>74</v>
      </c>
      <c r="M89" s="16"/>
      <c r="N89" s="143">
        <v>5</v>
      </c>
      <c r="O89" s="143">
        <v>5</v>
      </c>
      <c r="P89" s="143">
        <v>27</v>
      </c>
      <c r="Q89" s="16"/>
      <c r="R89" s="16"/>
      <c r="S89" s="16">
        <v>0</v>
      </c>
      <c r="T89" s="146">
        <f t="shared" si="2"/>
        <v>1951</v>
      </c>
    </row>
    <row r="90" spans="2:20" x14ac:dyDescent="0.25">
      <c r="B90" s="18">
        <v>2031</v>
      </c>
      <c r="C90" s="18">
        <v>9</v>
      </c>
      <c r="D90" s="143">
        <v>137</v>
      </c>
      <c r="E90" s="143">
        <v>140</v>
      </c>
      <c r="F90" s="16"/>
      <c r="G90" s="143">
        <v>11</v>
      </c>
      <c r="H90" s="16"/>
      <c r="I90" s="16"/>
      <c r="J90" s="143">
        <v>578</v>
      </c>
      <c r="K90" s="143">
        <v>886</v>
      </c>
      <c r="L90" s="143">
        <v>74</v>
      </c>
      <c r="M90" s="16"/>
      <c r="N90" s="143">
        <v>5</v>
      </c>
      <c r="O90" s="143">
        <v>5</v>
      </c>
      <c r="P90" s="143">
        <v>19</v>
      </c>
      <c r="Q90" s="16"/>
      <c r="R90" s="16"/>
      <c r="S90" s="16">
        <v>0</v>
      </c>
      <c r="T90" s="146">
        <f t="shared" si="2"/>
        <v>1855</v>
      </c>
    </row>
    <row r="91" spans="2:20" x14ac:dyDescent="0.25">
      <c r="B91" s="18">
        <v>2031</v>
      </c>
      <c r="C91" s="18">
        <v>10</v>
      </c>
      <c r="D91" s="143">
        <v>198</v>
      </c>
      <c r="E91" s="143">
        <v>158</v>
      </c>
      <c r="F91" s="16"/>
      <c r="G91" s="143">
        <v>10</v>
      </c>
      <c r="H91" s="16"/>
      <c r="I91" s="16"/>
      <c r="J91" s="143">
        <v>478</v>
      </c>
      <c r="K91" s="143">
        <v>825</v>
      </c>
      <c r="L91" s="143">
        <v>74</v>
      </c>
      <c r="M91" s="16"/>
      <c r="N91" s="143">
        <v>5</v>
      </c>
      <c r="O91" s="143">
        <v>7</v>
      </c>
      <c r="P91" s="143">
        <v>24</v>
      </c>
      <c r="Q91" s="16"/>
      <c r="R91" s="16"/>
      <c r="S91" s="16">
        <v>0</v>
      </c>
      <c r="T91" s="146">
        <f t="shared" si="2"/>
        <v>1779</v>
      </c>
    </row>
    <row r="92" spans="2:20" x14ac:dyDescent="0.25">
      <c r="B92" s="18">
        <v>2031</v>
      </c>
      <c r="C92" s="18">
        <v>11</v>
      </c>
      <c r="D92" s="143">
        <v>508</v>
      </c>
      <c r="E92" s="143">
        <v>234</v>
      </c>
      <c r="F92" s="16"/>
      <c r="G92" s="143">
        <v>11</v>
      </c>
      <c r="H92" s="16"/>
      <c r="I92" s="16"/>
      <c r="J92" s="143">
        <v>445</v>
      </c>
      <c r="K92" s="143">
        <v>811</v>
      </c>
      <c r="L92" s="143">
        <v>74</v>
      </c>
      <c r="M92" s="16"/>
      <c r="N92" s="143">
        <v>5</v>
      </c>
      <c r="O92" s="143">
        <v>12</v>
      </c>
      <c r="P92" s="143">
        <v>66</v>
      </c>
      <c r="Q92" s="16"/>
      <c r="R92" s="16"/>
      <c r="S92" s="16">
        <v>0</v>
      </c>
      <c r="T92" s="146">
        <f t="shared" si="2"/>
        <v>2166</v>
      </c>
    </row>
    <row r="93" spans="2:20" x14ac:dyDescent="0.25">
      <c r="B93" s="18">
        <v>2031</v>
      </c>
      <c r="C93" s="18">
        <v>12</v>
      </c>
      <c r="D93" s="143">
        <v>824</v>
      </c>
      <c r="E93" s="143">
        <v>300</v>
      </c>
      <c r="F93" s="16"/>
      <c r="G93" s="143">
        <v>11</v>
      </c>
      <c r="H93" s="16"/>
      <c r="I93" s="16"/>
      <c r="J93" s="143">
        <v>458</v>
      </c>
      <c r="K93" s="143">
        <v>935</v>
      </c>
      <c r="L93" s="143">
        <v>74</v>
      </c>
      <c r="M93" s="16"/>
      <c r="N93" s="143">
        <v>5</v>
      </c>
      <c r="O93" s="143">
        <v>16</v>
      </c>
      <c r="P93" s="143">
        <v>81</v>
      </c>
      <c r="Q93" s="16"/>
      <c r="R93" s="16"/>
      <c r="S93" s="16">
        <v>0</v>
      </c>
      <c r="T93" s="146">
        <f t="shared" si="2"/>
        <v>2704</v>
      </c>
    </row>
    <row r="94" spans="2:20" x14ac:dyDescent="0.25">
      <c r="B94" s="18">
        <v>2032</v>
      </c>
      <c r="C94" s="18">
        <v>1</v>
      </c>
      <c r="D94" s="143">
        <v>855</v>
      </c>
      <c r="E94" s="143">
        <v>309</v>
      </c>
      <c r="F94" s="16"/>
      <c r="G94" s="143">
        <v>11</v>
      </c>
      <c r="H94" s="16"/>
      <c r="I94" s="16"/>
      <c r="J94" s="143">
        <v>452</v>
      </c>
      <c r="K94" s="143">
        <v>557</v>
      </c>
      <c r="L94" s="143">
        <v>74</v>
      </c>
      <c r="M94" s="16"/>
      <c r="N94" s="143">
        <v>5</v>
      </c>
      <c r="O94" s="143">
        <v>17</v>
      </c>
      <c r="P94" s="143">
        <v>79</v>
      </c>
      <c r="Q94" s="16"/>
      <c r="R94" s="16"/>
      <c r="S94" s="16">
        <v>0</v>
      </c>
      <c r="T94" s="146">
        <f t="shared" si="2"/>
        <v>2359</v>
      </c>
    </row>
    <row r="95" spans="2:20" x14ac:dyDescent="0.25">
      <c r="B95" s="18">
        <v>2032</v>
      </c>
      <c r="C95" s="18">
        <v>2</v>
      </c>
      <c r="D95" s="143">
        <v>732</v>
      </c>
      <c r="E95" s="143">
        <v>298</v>
      </c>
      <c r="F95" s="16"/>
      <c r="G95" s="143">
        <v>11</v>
      </c>
      <c r="H95" s="16"/>
      <c r="I95" s="16"/>
      <c r="J95" s="143">
        <v>419</v>
      </c>
      <c r="K95" s="143">
        <v>402</v>
      </c>
      <c r="L95" s="143">
        <v>74</v>
      </c>
      <c r="M95" s="16"/>
      <c r="N95" s="143">
        <v>6</v>
      </c>
      <c r="O95" s="143">
        <v>14</v>
      </c>
      <c r="P95" s="143">
        <v>55</v>
      </c>
      <c r="Q95" s="16"/>
      <c r="R95" s="16"/>
      <c r="S95" s="16">
        <v>0</v>
      </c>
      <c r="T95" s="146">
        <f t="shared" si="2"/>
        <v>2011</v>
      </c>
    </row>
    <row r="96" spans="2:20" x14ac:dyDescent="0.25">
      <c r="B96" s="18">
        <v>2032</v>
      </c>
      <c r="C96" s="18">
        <v>3</v>
      </c>
      <c r="D96" s="143">
        <v>481</v>
      </c>
      <c r="E96" s="143">
        <v>225</v>
      </c>
      <c r="F96" s="16"/>
      <c r="G96" s="143">
        <v>11</v>
      </c>
      <c r="H96" s="16"/>
      <c r="I96" s="16"/>
      <c r="J96" s="143">
        <v>424</v>
      </c>
      <c r="K96" s="143">
        <v>387</v>
      </c>
      <c r="L96" s="143">
        <v>74</v>
      </c>
      <c r="M96" s="16"/>
      <c r="N96" s="143">
        <v>5</v>
      </c>
      <c r="O96" s="143">
        <v>11</v>
      </c>
      <c r="P96" s="143">
        <v>44</v>
      </c>
      <c r="Q96" s="16"/>
      <c r="R96" s="16"/>
      <c r="S96" s="16">
        <v>0</v>
      </c>
      <c r="T96" s="146">
        <f t="shared" si="2"/>
        <v>1662</v>
      </c>
    </row>
    <row r="97" spans="2:20" x14ac:dyDescent="0.25">
      <c r="B97" s="18">
        <v>2032</v>
      </c>
      <c r="C97" s="18">
        <v>4</v>
      </c>
      <c r="D97" s="143">
        <v>336</v>
      </c>
      <c r="E97" s="143">
        <v>189</v>
      </c>
      <c r="F97" s="16"/>
      <c r="G97" s="143">
        <v>11</v>
      </c>
      <c r="H97" s="16"/>
      <c r="I97" s="16"/>
      <c r="J97" s="143">
        <v>415</v>
      </c>
      <c r="K97" s="143">
        <v>439</v>
      </c>
      <c r="L97" s="143">
        <v>74</v>
      </c>
      <c r="M97" s="16"/>
      <c r="N97" s="143">
        <v>5</v>
      </c>
      <c r="O97" s="143">
        <v>9</v>
      </c>
      <c r="P97" s="143">
        <v>28</v>
      </c>
      <c r="Q97" s="16"/>
      <c r="R97" s="16"/>
      <c r="S97" s="16">
        <v>0</v>
      </c>
      <c r="T97" s="146">
        <f t="shared" si="2"/>
        <v>1506</v>
      </c>
    </row>
    <row r="98" spans="2:20" x14ac:dyDescent="0.25">
      <c r="B98" s="18">
        <v>2032</v>
      </c>
      <c r="C98" s="18">
        <v>5</v>
      </c>
      <c r="D98" s="143">
        <v>196</v>
      </c>
      <c r="E98" s="143">
        <v>147</v>
      </c>
      <c r="F98" s="16"/>
      <c r="G98" s="143">
        <v>11</v>
      </c>
      <c r="H98" s="16"/>
      <c r="I98" s="16"/>
      <c r="J98" s="143">
        <v>416</v>
      </c>
      <c r="K98" s="143">
        <v>385</v>
      </c>
      <c r="L98" s="143">
        <v>74</v>
      </c>
      <c r="M98" s="16"/>
      <c r="N98" s="143">
        <v>5</v>
      </c>
      <c r="O98" s="143">
        <v>6</v>
      </c>
      <c r="P98" s="143">
        <v>22</v>
      </c>
      <c r="Q98" s="16"/>
      <c r="R98" s="16"/>
      <c r="S98" s="16">
        <v>0</v>
      </c>
      <c r="T98" s="146">
        <f t="shared" si="2"/>
        <v>1262</v>
      </c>
    </row>
    <row r="99" spans="2:20" x14ac:dyDescent="0.25">
      <c r="B99" s="18">
        <v>2032</v>
      </c>
      <c r="C99" s="18">
        <v>6</v>
      </c>
      <c r="D99" s="143">
        <v>139</v>
      </c>
      <c r="E99" s="143">
        <v>131</v>
      </c>
      <c r="F99" s="16"/>
      <c r="G99" s="143">
        <v>11</v>
      </c>
      <c r="H99" s="16"/>
      <c r="I99" s="16"/>
      <c r="J99" s="143">
        <v>415</v>
      </c>
      <c r="K99" s="143">
        <v>481</v>
      </c>
      <c r="L99" s="143">
        <v>74</v>
      </c>
      <c r="M99" s="16"/>
      <c r="N99" s="143">
        <v>6</v>
      </c>
      <c r="O99" s="143">
        <v>5</v>
      </c>
      <c r="P99" s="143">
        <v>14</v>
      </c>
      <c r="Q99" s="16"/>
      <c r="R99" s="16"/>
      <c r="S99" s="16">
        <v>0</v>
      </c>
      <c r="T99" s="146">
        <f t="shared" si="2"/>
        <v>1276</v>
      </c>
    </row>
    <row r="100" spans="2:20" x14ac:dyDescent="0.25">
      <c r="B100" s="18">
        <v>2032</v>
      </c>
      <c r="C100" s="18">
        <v>7</v>
      </c>
      <c r="D100" s="143">
        <v>104</v>
      </c>
      <c r="E100" s="143">
        <v>118</v>
      </c>
      <c r="F100" s="16"/>
      <c r="G100" s="143">
        <v>11</v>
      </c>
      <c r="H100" s="16"/>
      <c r="I100" s="16"/>
      <c r="J100" s="143">
        <v>481</v>
      </c>
      <c r="K100" s="143">
        <v>835</v>
      </c>
      <c r="L100" s="143">
        <v>74</v>
      </c>
      <c r="M100" s="16"/>
      <c r="N100" s="143">
        <v>5</v>
      </c>
      <c r="O100" s="143">
        <v>5</v>
      </c>
      <c r="P100" s="143">
        <v>22</v>
      </c>
      <c r="Q100" s="16"/>
      <c r="R100" s="16"/>
      <c r="S100" s="16">
        <v>0</v>
      </c>
      <c r="T100" s="146">
        <f t="shared" si="2"/>
        <v>1655</v>
      </c>
    </row>
    <row r="101" spans="2:20" x14ac:dyDescent="0.25">
      <c r="B101" s="18">
        <v>2032</v>
      </c>
      <c r="C101" s="18">
        <v>8</v>
      </c>
      <c r="D101" s="143">
        <v>104</v>
      </c>
      <c r="E101" s="143">
        <v>121</v>
      </c>
      <c r="F101" s="16"/>
      <c r="G101" s="143">
        <v>11</v>
      </c>
      <c r="H101" s="16"/>
      <c r="I101" s="16"/>
      <c r="J101" s="143">
        <v>574</v>
      </c>
      <c r="K101" s="143">
        <v>780</v>
      </c>
      <c r="L101" s="143">
        <v>74</v>
      </c>
      <c r="M101" s="16"/>
      <c r="N101" s="143">
        <v>5</v>
      </c>
      <c r="O101" s="143">
        <v>5</v>
      </c>
      <c r="P101" s="143">
        <v>25</v>
      </c>
      <c r="Q101" s="16"/>
      <c r="R101" s="16"/>
      <c r="S101" s="16">
        <v>0</v>
      </c>
      <c r="T101" s="146">
        <f t="shared" si="2"/>
        <v>1699</v>
      </c>
    </row>
    <row r="102" spans="2:20" x14ac:dyDescent="0.25">
      <c r="B102" s="18">
        <v>2032</v>
      </c>
      <c r="C102" s="18">
        <v>9</v>
      </c>
      <c r="D102" s="143">
        <v>118</v>
      </c>
      <c r="E102" s="143">
        <v>135</v>
      </c>
      <c r="F102" s="16"/>
      <c r="G102" s="143">
        <v>11</v>
      </c>
      <c r="H102" s="16"/>
      <c r="I102" s="16"/>
      <c r="J102" s="143">
        <v>575</v>
      </c>
      <c r="K102" s="143">
        <v>727</v>
      </c>
      <c r="L102" s="143">
        <v>74</v>
      </c>
      <c r="M102" s="16"/>
      <c r="N102" s="143">
        <v>6</v>
      </c>
      <c r="O102" s="143">
        <v>5</v>
      </c>
      <c r="P102" s="143">
        <v>17</v>
      </c>
      <c r="Q102" s="16"/>
      <c r="R102" s="16"/>
      <c r="S102" s="16">
        <v>0</v>
      </c>
      <c r="T102" s="146">
        <f t="shared" si="2"/>
        <v>1668</v>
      </c>
    </row>
    <row r="103" spans="2:20" x14ac:dyDescent="0.25">
      <c r="B103" s="18">
        <v>2032</v>
      </c>
      <c r="C103" s="18">
        <v>10</v>
      </c>
      <c r="D103" s="143">
        <v>177</v>
      </c>
      <c r="E103" s="143">
        <v>152</v>
      </c>
      <c r="F103" s="16"/>
      <c r="G103" s="143">
        <v>11</v>
      </c>
      <c r="H103" s="16"/>
      <c r="I103" s="16"/>
      <c r="J103" s="143">
        <v>475</v>
      </c>
      <c r="K103" s="143">
        <v>656</v>
      </c>
      <c r="L103" s="143">
        <v>74</v>
      </c>
      <c r="M103" s="16"/>
      <c r="N103" s="143">
        <v>5</v>
      </c>
      <c r="O103" s="143">
        <v>7</v>
      </c>
      <c r="P103" s="143">
        <v>22</v>
      </c>
      <c r="Q103" s="16"/>
      <c r="R103" s="16"/>
      <c r="S103" s="16">
        <v>0</v>
      </c>
      <c r="T103" s="146">
        <f t="shared" si="2"/>
        <v>1579</v>
      </c>
    </row>
    <row r="104" spans="2:20" x14ac:dyDescent="0.25">
      <c r="B104" s="18">
        <v>2032</v>
      </c>
      <c r="C104" s="18">
        <v>11</v>
      </c>
      <c r="D104" s="143">
        <v>480</v>
      </c>
      <c r="E104" s="143">
        <v>227</v>
      </c>
      <c r="F104" s="16"/>
      <c r="G104" s="143">
        <v>11</v>
      </c>
      <c r="H104" s="16"/>
      <c r="I104" s="16"/>
      <c r="J104" s="143">
        <v>442</v>
      </c>
      <c r="K104" s="143">
        <v>645</v>
      </c>
      <c r="L104" s="143">
        <v>74</v>
      </c>
      <c r="M104" s="16"/>
      <c r="N104" s="143">
        <v>6</v>
      </c>
      <c r="O104" s="143">
        <v>11</v>
      </c>
      <c r="P104" s="143">
        <v>61</v>
      </c>
      <c r="Q104" s="16"/>
      <c r="R104" s="16"/>
      <c r="S104" s="16">
        <v>0</v>
      </c>
      <c r="T104" s="146">
        <f t="shared" si="2"/>
        <v>1957</v>
      </c>
    </row>
    <row r="105" spans="2:20" x14ac:dyDescent="0.25">
      <c r="B105" s="18">
        <v>2032</v>
      </c>
      <c r="C105" s="18">
        <v>12</v>
      </c>
      <c r="D105" s="143">
        <v>786</v>
      </c>
      <c r="E105" s="143">
        <v>291</v>
      </c>
      <c r="F105" s="16"/>
      <c r="G105" s="143">
        <v>11</v>
      </c>
      <c r="H105" s="16"/>
      <c r="I105" s="16"/>
      <c r="J105" s="143">
        <v>454</v>
      </c>
      <c r="K105" s="143">
        <v>798</v>
      </c>
      <c r="L105" s="143">
        <v>74</v>
      </c>
      <c r="M105" s="16"/>
      <c r="N105" s="143">
        <v>5</v>
      </c>
      <c r="O105" s="143">
        <v>16</v>
      </c>
      <c r="P105" s="143">
        <v>76</v>
      </c>
      <c r="Q105" s="16"/>
      <c r="R105" s="16"/>
      <c r="S105" s="16">
        <v>0</v>
      </c>
      <c r="T105" s="146">
        <f t="shared" si="2"/>
        <v>2511</v>
      </c>
    </row>
    <row r="106" spans="2:20" x14ac:dyDescent="0.25">
      <c r="B106" s="18">
        <v>2033</v>
      </c>
      <c r="C106" s="18">
        <v>1</v>
      </c>
      <c r="D106" s="143">
        <v>818</v>
      </c>
      <c r="E106" s="143">
        <v>301</v>
      </c>
      <c r="F106" s="16"/>
      <c r="G106" s="143">
        <v>11</v>
      </c>
      <c r="H106" s="16"/>
      <c r="I106" s="16"/>
      <c r="J106" s="143">
        <v>449</v>
      </c>
      <c r="K106" s="143">
        <v>583</v>
      </c>
      <c r="L106" s="143">
        <v>74</v>
      </c>
      <c r="M106" s="16"/>
      <c r="N106" s="143">
        <v>5</v>
      </c>
      <c r="O106" s="143">
        <v>16</v>
      </c>
      <c r="P106" s="143">
        <v>80</v>
      </c>
      <c r="Q106" s="16"/>
      <c r="R106" s="16"/>
      <c r="S106" s="16">
        <v>0</v>
      </c>
      <c r="T106" s="146">
        <f t="shared" ref="T106:T137" si="3">SUM(D106:S106)</f>
        <v>2337</v>
      </c>
    </row>
    <row r="107" spans="2:20" x14ac:dyDescent="0.25">
      <c r="B107" s="18">
        <v>2033</v>
      </c>
      <c r="C107" s="18">
        <v>2</v>
      </c>
      <c r="D107" s="143">
        <v>727</v>
      </c>
      <c r="E107" s="143">
        <v>302</v>
      </c>
      <c r="F107" s="16"/>
      <c r="G107" s="143">
        <v>12</v>
      </c>
      <c r="H107" s="16"/>
      <c r="I107" s="16"/>
      <c r="J107" s="143">
        <v>430</v>
      </c>
      <c r="K107" s="143">
        <v>408</v>
      </c>
      <c r="L107" s="143">
        <v>74</v>
      </c>
      <c r="M107" s="16"/>
      <c r="N107" s="143">
        <v>6</v>
      </c>
      <c r="O107" s="143">
        <v>14</v>
      </c>
      <c r="P107" s="143">
        <v>55</v>
      </c>
      <c r="Q107" s="16"/>
      <c r="R107" s="16"/>
      <c r="S107" s="16">
        <v>0</v>
      </c>
      <c r="T107" s="146">
        <f t="shared" si="3"/>
        <v>2028</v>
      </c>
    </row>
    <row r="108" spans="2:20" x14ac:dyDescent="0.25">
      <c r="B108" s="18">
        <v>2033</v>
      </c>
      <c r="C108" s="18">
        <v>3</v>
      </c>
      <c r="D108" s="143">
        <v>453</v>
      </c>
      <c r="E108" s="143">
        <v>219</v>
      </c>
      <c r="F108" s="16"/>
      <c r="G108" s="143">
        <v>11</v>
      </c>
      <c r="H108" s="16"/>
      <c r="I108" s="16"/>
      <c r="J108" s="143">
        <v>420</v>
      </c>
      <c r="K108" s="143">
        <v>392</v>
      </c>
      <c r="L108" s="143">
        <v>74</v>
      </c>
      <c r="M108" s="16"/>
      <c r="N108" s="143">
        <v>5</v>
      </c>
      <c r="O108" s="143">
        <v>11</v>
      </c>
      <c r="P108" s="143">
        <v>44</v>
      </c>
      <c r="Q108" s="16"/>
      <c r="R108" s="16"/>
      <c r="S108" s="16">
        <v>0</v>
      </c>
      <c r="T108" s="146">
        <f t="shared" si="3"/>
        <v>1629</v>
      </c>
    </row>
    <row r="109" spans="2:20" x14ac:dyDescent="0.25">
      <c r="B109" s="18">
        <v>2033</v>
      </c>
      <c r="C109" s="18">
        <v>4</v>
      </c>
      <c r="D109" s="143">
        <v>311</v>
      </c>
      <c r="E109" s="143">
        <v>183</v>
      </c>
      <c r="F109" s="16"/>
      <c r="G109" s="143">
        <v>11</v>
      </c>
      <c r="H109" s="16"/>
      <c r="I109" s="16"/>
      <c r="J109" s="143">
        <v>412</v>
      </c>
      <c r="K109" s="143">
        <v>446</v>
      </c>
      <c r="L109" s="143">
        <v>74</v>
      </c>
      <c r="M109" s="16"/>
      <c r="N109" s="143">
        <v>6</v>
      </c>
      <c r="O109" s="143">
        <v>9</v>
      </c>
      <c r="P109" s="143">
        <v>28</v>
      </c>
      <c r="Q109" s="16"/>
      <c r="R109" s="16"/>
      <c r="S109" s="16">
        <v>0</v>
      </c>
      <c r="T109" s="146">
        <f t="shared" si="3"/>
        <v>1480</v>
      </c>
    </row>
    <row r="110" spans="2:20" x14ac:dyDescent="0.25">
      <c r="B110" s="18">
        <v>2033</v>
      </c>
      <c r="C110" s="18">
        <v>5</v>
      </c>
      <c r="D110" s="143">
        <v>176</v>
      </c>
      <c r="E110" s="143">
        <v>141</v>
      </c>
      <c r="F110" s="16"/>
      <c r="G110" s="143">
        <v>11</v>
      </c>
      <c r="H110" s="16"/>
      <c r="I110" s="16"/>
      <c r="J110" s="143">
        <v>413</v>
      </c>
      <c r="K110" s="143">
        <v>388</v>
      </c>
      <c r="L110" s="143">
        <v>74</v>
      </c>
      <c r="M110" s="16"/>
      <c r="N110" s="143">
        <v>6</v>
      </c>
      <c r="O110" s="143">
        <v>6</v>
      </c>
      <c r="P110" s="143">
        <v>21</v>
      </c>
      <c r="Q110" s="16"/>
      <c r="R110" s="16"/>
      <c r="S110" s="16">
        <v>0</v>
      </c>
      <c r="T110" s="146">
        <f t="shared" si="3"/>
        <v>1236</v>
      </c>
    </row>
    <row r="111" spans="2:20" x14ac:dyDescent="0.25">
      <c r="B111" s="18">
        <v>2033</v>
      </c>
      <c r="C111" s="18">
        <v>6</v>
      </c>
      <c r="D111" s="143">
        <v>120</v>
      </c>
      <c r="E111" s="143">
        <v>125</v>
      </c>
      <c r="F111" s="16"/>
      <c r="G111" s="143">
        <v>12</v>
      </c>
      <c r="H111" s="16"/>
      <c r="I111" s="16"/>
      <c r="J111" s="143">
        <v>411</v>
      </c>
      <c r="K111" s="143">
        <v>433</v>
      </c>
      <c r="L111" s="143">
        <v>74</v>
      </c>
      <c r="M111" s="16"/>
      <c r="N111" s="143">
        <v>6</v>
      </c>
      <c r="O111" s="143">
        <v>5</v>
      </c>
      <c r="P111" s="143">
        <v>14</v>
      </c>
      <c r="Q111" s="16"/>
      <c r="R111" s="16"/>
      <c r="S111" s="16">
        <v>0</v>
      </c>
      <c r="T111" s="146">
        <f t="shared" si="3"/>
        <v>1200</v>
      </c>
    </row>
    <row r="112" spans="2:20" x14ac:dyDescent="0.25">
      <c r="B112" s="18">
        <v>2033</v>
      </c>
      <c r="C112" s="18">
        <v>7</v>
      </c>
      <c r="D112" s="143">
        <v>87</v>
      </c>
      <c r="E112" s="143">
        <v>114</v>
      </c>
      <c r="F112" s="16"/>
      <c r="G112" s="143">
        <v>11</v>
      </c>
      <c r="H112" s="16"/>
      <c r="I112" s="16"/>
      <c r="J112" s="143">
        <v>477</v>
      </c>
      <c r="K112" s="143">
        <v>845</v>
      </c>
      <c r="L112" s="143">
        <v>74</v>
      </c>
      <c r="M112" s="16"/>
      <c r="N112" s="143">
        <v>6</v>
      </c>
      <c r="O112" s="143">
        <v>5</v>
      </c>
      <c r="P112" s="143">
        <v>22</v>
      </c>
      <c r="Q112" s="16"/>
      <c r="R112" s="16"/>
      <c r="S112" s="16">
        <v>0</v>
      </c>
      <c r="T112" s="146">
        <f t="shared" si="3"/>
        <v>1641</v>
      </c>
    </row>
    <row r="113" spans="2:20" x14ac:dyDescent="0.25">
      <c r="B113" s="18">
        <v>2033</v>
      </c>
      <c r="C113" s="18">
        <v>8</v>
      </c>
      <c r="D113" s="143">
        <v>87</v>
      </c>
      <c r="E113" s="143">
        <v>116</v>
      </c>
      <c r="F113" s="16"/>
      <c r="G113" s="143">
        <v>11</v>
      </c>
      <c r="H113" s="16"/>
      <c r="I113" s="16"/>
      <c r="J113" s="143">
        <v>570</v>
      </c>
      <c r="K113" s="143">
        <v>827</v>
      </c>
      <c r="L113" s="143">
        <v>74</v>
      </c>
      <c r="M113" s="16"/>
      <c r="N113" s="143">
        <v>6</v>
      </c>
      <c r="O113" s="143">
        <v>5</v>
      </c>
      <c r="P113" s="143">
        <v>25</v>
      </c>
      <c r="Q113" s="16"/>
      <c r="R113" s="16"/>
      <c r="S113" s="16">
        <v>0</v>
      </c>
      <c r="T113" s="146">
        <f t="shared" si="3"/>
        <v>1721</v>
      </c>
    </row>
    <row r="114" spans="2:20" x14ac:dyDescent="0.25">
      <c r="B114" s="18">
        <v>2033</v>
      </c>
      <c r="C114" s="18">
        <v>9</v>
      </c>
      <c r="D114" s="143">
        <v>99</v>
      </c>
      <c r="E114" s="143">
        <v>129</v>
      </c>
      <c r="F114" s="16"/>
      <c r="G114" s="143">
        <v>12</v>
      </c>
      <c r="H114" s="16"/>
      <c r="I114" s="16"/>
      <c r="J114" s="143">
        <v>571</v>
      </c>
      <c r="K114" s="143">
        <v>755</v>
      </c>
      <c r="L114" s="143">
        <v>74</v>
      </c>
      <c r="M114" s="16"/>
      <c r="N114" s="143">
        <v>6</v>
      </c>
      <c r="O114" s="143">
        <v>5</v>
      </c>
      <c r="P114" s="143">
        <v>18</v>
      </c>
      <c r="Q114" s="16"/>
      <c r="R114" s="16"/>
      <c r="S114" s="16">
        <v>0</v>
      </c>
      <c r="T114" s="146">
        <f t="shared" si="3"/>
        <v>1669</v>
      </c>
    </row>
    <row r="115" spans="2:20" x14ac:dyDescent="0.25">
      <c r="B115" s="18">
        <v>2033</v>
      </c>
      <c r="C115" s="18">
        <v>10</v>
      </c>
      <c r="D115" s="143">
        <v>156</v>
      </c>
      <c r="E115" s="143">
        <v>146</v>
      </c>
      <c r="F115" s="16"/>
      <c r="G115" s="143">
        <v>11</v>
      </c>
      <c r="H115" s="16"/>
      <c r="I115" s="16"/>
      <c r="J115" s="143">
        <v>471</v>
      </c>
      <c r="K115" s="143">
        <v>670</v>
      </c>
      <c r="L115" s="143">
        <v>74</v>
      </c>
      <c r="M115" s="16"/>
      <c r="N115" s="143">
        <v>6</v>
      </c>
      <c r="O115" s="143">
        <v>7</v>
      </c>
      <c r="P115" s="143">
        <v>22</v>
      </c>
      <c r="Q115" s="16"/>
      <c r="R115" s="16"/>
      <c r="S115" s="16">
        <v>0</v>
      </c>
      <c r="T115" s="146">
        <f t="shared" si="3"/>
        <v>1563</v>
      </c>
    </row>
    <row r="116" spans="2:20" x14ac:dyDescent="0.25">
      <c r="B116" s="18">
        <v>2033</v>
      </c>
      <c r="C116" s="18">
        <v>11</v>
      </c>
      <c r="D116" s="143">
        <v>451</v>
      </c>
      <c r="E116" s="143">
        <v>220</v>
      </c>
      <c r="F116" s="16"/>
      <c r="G116" s="143">
        <v>12</v>
      </c>
      <c r="H116" s="16"/>
      <c r="I116" s="16"/>
      <c r="J116" s="143">
        <v>438</v>
      </c>
      <c r="K116" s="143">
        <v>659</v>
      </c>
      <c r="L116" s="143">
        <v>74</v>
      </c>
      <c r="M116" s="16"/>
      <c r="N116" s="143">
        <v>6</v>
      </c>
      <c r="O116" s="143">
        <v>11</v>
      </c>
      <c r="P116" s="143">
        <v>61</v>
      </c>
      <c r="Q116" s="16"/>
      <c r="R116" s="16"/>
      <c r="S116" s="16">
        <v>0</v>
      </c>
      <c r="T116" s="146">
        <f t="shared" si="3"/>
        <v>1932</v>
      </c>
    </row>
    <row r="117" spans="2:20" x14ac:dyDescent="0.25">
      <c r="B117" s="18">
        <v>2033</v>
      </c>
      <c r="C117" s="18">
        <v>12</v>
      </c>
      <c r="D117" s="143">
        <v>746</v>
      </c>
      <c r="E117" s="143">
        <v>283</v>
      </c>
      <c r="F117" s="16"/>
      <c r="G117" s="143">
        <v>11</v>
      </c>
      <c r="H117" s="16"/>
      <c r="I117" s="16"/>
      <c r="J117" s="143">
        <v>450</v>
      </c>
      <c r="K117" s="143">
        <v>828</v>
      </c>
      <c r="L117" s="143">
        <v>74</v>
      </c>
      <c r="M117" s="16"/>
      <c r="N117" s="143">
        <v>6</v>
      </c>
      <c r="O117" s="143">
        <v>16</v>
      </c>
      <c r="P117" s="143">
        <v>77</v>
      </c>
      <c r="Q117" s="16"/>
      <c r="R117" s="16"/>
      <c r="S117" s="16">
        <v>0</v>
      </c>
      <c r="T117" s="146">
        <f t="shared" si="3"/>
        <v>2491</v>
      </c>
    </row>
    <row r="118" spans="2:20" x14ac:dyDescent="0.25">
      <c r="B118" s="18">
        <v>2034</v>
      </c>
      <c r="C118" s="18">
        <v>1</v>
      </c>
      <c r="D118" s="143">
        <v>779</v>
      </c>
      <c r="E118" s="143">
        <v>292</v>
      </c>
      <c r="F118" s="16"/>
      <c r="G118" s="143">
        <v>11</v>
      </c>
      <c r="H118" s="16"/>
      <c r="I118" s="16"/>
      <c r="J118" s="143">
        <v>445</v>
      </c>
      <c r="K118" s="143">
        <v>604</v>
      </c>
      <c r="L118" s="143">
        <v>74</v>
      </c>
      <c r="M118" s="16"/>
      <c r="N118" s="143">
        <v>6</v>
      </c>
      <c r="O118" s="143">
        <v>16</v>
      </c>
      <c r="P118" s="143">
        <v>82</v>
      </c>
      <c r="Q118" s="16"/>
      <c r="R118" s="16"/>
      <c r="S118" s="16">
        <v>0</v>
      </c>
      <c r="T118" s="146">
        <f t="shared" si="3"/>
        <v>2309</v>
      </c>
    </row>
    <row r="119" spans="2:20" x14ac:dyDescent="0.25">
      <c r="B119" s="18">
        <v>2034</v>
      </c>
      <c r="C119" s="18">
        <v>2</v>
      </c>
      <c r="D119" s="143">
        <v>691</v>
      </c>
      <c r="E119" s="143">
        <v>294</v>
      </c>
      <c r="F119" s="16"/>
      <c r="G119" s="143">
        <v>13</v>
      </c>
      <c r="H119" s="16"/>
      <c r="I119" s="16"/>
      <c r="J119" s="143">
        <v>425</v>
      </c>
      <c r="K119" s="143">
        <v>472</v>
      </c>
      <c r="L119" s="143">
        <v>74</v>
      </c>
      <c r="M119" s="16"/>
      <c r="N119" s="143">
        <v>6</v>
      </c>
      <c r="O119" s="143">
        <v>14</v>
      </c>
      <c r="P119" s="143">
        <v>55</v>
      </c>
      <c r="Q119" s="16"/>
      <c r="R119" s="16"/>
      <c r="S119" s="16">
        <v>0</v>
      </c>
      <c r="T119" s="146">
        <f t="shared" si="3"/>
        <v>2044</v>
      </c>
    </row>
    <row r="120" spans="2:20" x14ac:dyDescent="0.25">
      <c r="B120" s="18">
        <v>2034</v>
      </c>
      <c r="C120" s="18">
        <v>3</v>
      </c>
      <c r="D120" s="143">
        <v>425</v>
      </c>
      <c r="E120" s="143">
        <v>212</v>
      </c>
      <c r="F120" s="16"/>
      <c r="G120" s="143">
        <v>11</v>
      </c>
      <c r="H120" s="16"/>
      <c r="I120" s="16"/>
      <c r="J120" s="143">
        <v>417</v>
      </c>
      <c r="K120" s="143">
        <v>393</v>
      </c>
      <c r="L120" s="143">
        <v>74</v>
      </c>
      <c r="M120" s="16"/>
      <c r="N120" s="143">
        <v>6</v>
      </c>
      <c r="O120" s="143">
        <v>11</v>
      </c>
      <c r="P120" s="143">
        <v>0</v>
      </c>
      <c r="Q120" s="16"/>
      <c r="R120" s="16"/>
      <c r="S120" s="16">
        <v>0</v>
      </c>
      <c r="T120" s="146">
        <f t="shared" si="3"/>
        <v>1549</v>
      </c>
    </row>
    <row r="121" spans="2:20" x14ac:dyDescent="0.25">
      <c r="B121" s="18">
        <v>2034</v>
      </c>
      <c r="C121" s="18">
        <v>4</v>
      </c>
      <c r="D121" s="143">
        <v>286</v>
      </c>
      <c r="E121" s="143">
        <v>177</v>
      </c>
      <c r="F121" s="16"/>
      <c r="G121" s="143">
        <v>12</v>
      </c>
      <c r="H121" s="16"/>
      <c r="I121" s="16"/>
      <c r="J121" s="143">
        <v>408</v>
      </c>
      <c r="K121" s="143">
        <v>449</v>
      </c>
      <c r="L121" s="143">
        <v>74</v>
      </c>
      <c r="M121" s="16"/>
      <c r="N121" s="143">
        <v>6</v>
      </c>
      <c r="O121" s="143">
        <v>9</v>
      </c>
      <c r="P121" s="143">
        <v>28</v>
      </c>
      <c r="Q121" s="16"/>
      <c r="R121" s="16"/>
      <c r="S121" s="16">
        <v>0</v>
      </c>
      <c r="T121" s="146">
        <f t="shared" si="3"/>
        <v>1449</v>
      </c>
    </row>
    <row r="122" spans="2:20" x14ac:dyDescent="0.25">
      <c r="B122" s="18">
        <v>2034</v>
      </c>
      <c r="C122" s="18">
        <v>5</v>
      </c>
      <c r="D122" s="143">
        <v>156</v>
      </c>
      <c r="E122" s="143">
        <v>135</v>
      </c>
      <c r="F122" s="16"/>
      <c r="G122" s="143">
        <v>12</v>
      </c>
      <c r="H122" s="16"/>
      <c r="I122" s="16"/>
      <c r="J122" s="143">
        <v>409</v>
      </c>
      <c r="K122" s="143">
        <v>389</v>
      </c>
      <c r="L122" s="143">
        <v>74</v>
      </c>
      <c r="M122" s="16"/>
      <c r="N122" s="143">
        <v>6</v>
      </c>
      <c r="O122" s="143">
        <v>6</v>
      </c>
      <c r="P122" s="143">
        <v>21</v>
      </c>
      <c r="Q122" s="16"/>
      <c r="R122" s="16"/>
      <c r="S122" s="16">
        <v>0</v>
      </c>
      <c r="T122" s="146">
        <f t="shared" si="3"/>
        <v>1208</v>
      </c>
    </row>
    <row r="123" spans="2:20" x14ac:dyDescent="0.25">
      <c r="B123" s="18">
        <v>2034</v>
      </c>
      <c r="C123" s="18">
        <v>6</v>
      </c>
      <c r="D123" s="143">
        <v>100</v>
      </c>
      <c r="E123" s="143">
        <v>120</v>
      </c>
      <c r="F123" s="16"/>
      <c r="G123" s="143">
        <v>12</v>
      </c>
      <c r="H123" s="16"/>
      <c r="I123" s="16"/>
      <c r="J123" s="143">
        <v>407</v>
      </c>
      <c r="K123" s="143">
        <v>397</v>
      </c>
      <c r="L123" s="143">
        <v>74</v>
      </c>
      <c r="M123" s="16"/>
      <c r="N123" s="143">
        <v>6</v>
      </c>
      <c r="O123" s="143">
        <v>5</v>
      </c>
      <c r="P123" s="143">
        <v>13</v>
      </c>
      <c r="Q123" s="16"/>
      <c r="R123" s="16"/>
      <c r="S123" s="16">
        <v>0</v>
      </c>
      <c r="T123" s="146">
        <f t="shared" si="3"/>
        <v>1134</v>
      </c>
    </row>
    <row r="124" spans="2:20" x14ac:dyDescent="0.25">
      <c r="B124" s="18">
        <v>2034</v>
      </c>
      <c r="C124" s="18">
        <v>7</v>
      </c>
      <c r="D124" s="143">
        <v>70</v>
      </c>
      <c r="E124" s="143">
        <v>109</v>
      </c>
      <c r="F124" s="16"/>
      <c r="G124" s="143">
        <v>12</v>
      </c>
      <c r="H124" s="16"/>
      <c r="I124" s="16"/>
      <c r="J124" s="143">
        <v>474</v>
      </c>
      <c r="K124" s="143">
        <v>827</v>
      </c>
      <c r="L124" s="143">
        <v>74</v>
      </c>
      <c r="M124" s="16"/>
      <c r="N124" s="143">
        <v>6</v>
      </c>
      <c r="O124" s="143">
        <v>5</v>
      </c>
      <c r="P124" s="143">
        <v>21</v>
      </c>
      <c r="Q124" s="16"/>
      <c r="R124" s="16"/>
      <c r="S124" s="16">
        <v>0</v>
      </c>
      <c r="T124" s="146">
        <f t="shared" si="3"/>
        <v>1598</v>
      </c>
    </row>
    <row r="125" spans="2:20" x14ac:dyDescent="0.25">
      <c r="B125" s="18">
        <v>2034</v>
      </c>
      <c r="C125" s="18">
        <v>8</v>
      </c>
      <c r="D125" s="143">
        <v>71</v>
      </c>
      <c r="E125" s="143">
        <v>112</v>
      </c>
      <c r="F125" s="16"/>
      <c r="G125" s="143">
        <v>12</v>
      </c>
      <c r="H125" s="16"/>
      <c r="I125" s="16"/>
      <c r="J125" s="143">
        <v>567</v>
      </c>
      <c r="K125" s="143">
        <v>843</v>
      </c>
      <c r="L125" s="143">
        <v>74</v>
      </c>
      <c r="M125" s="16"/>
      <c r="N125" s="143">
        <v>6</v>
      </c>
      <c r="O125" s="143">
        <v>5</v>
      </c>
      <c r="P125" s="143">
        <v>25</v>
      </c>
      <c r="Q125" s="16"/>
      <c r="R125" s="16"/>
      <c r="S125" s="16">
        <v>0</v>
      </c>
      <c r="T125" s="146">
        <f t="shared" si="3"/>
        <v>1715</v>
      </c>
    </row>
    <row r="126" spans="2:20" x14ac:dyDescent="0.25">
      <c r="B126" s="18">
        <v>2034</v>
      </c>
      <c r="C126" s="18">
        <v>9</v>
      </c>
      <c r="D126" s="143">
        <v>79</v>
      </c>
      <c r="E126" s="143">
        <v>124</v>
      </c>
      <c r="F126" s="16"/>
      <c r="G126" s="143">
        <v>12</v>
      </c>
      <c r="H126" s="16"/>
      <c r="I126" s="16"/>
      <c r="J126" s="143">
        <v>567</v>
      </c>
      <c r="K126" s="143">
        <v>779</v>
      </c>
      <c r="L126" s="143">
        <v>74</v>
      </c>
      <c r="M126" s="16"/>
      <c r="N126" s="143">
        <v>6</v>
      </c>
      <c r="O126" s="143">
        <v>5</v>
      </c>
      <c r="P126" s="143">
        <v>18</v>
      </c>
      <c r="Q126" s="16"/>
      <c r="R126" s="16"/>
      <c r="S126" s="16">
        <v>0</v>
      </c>
      <c r="T126" s="146">
        <f t="shared" si="3"/>
        <v>1664</v>
      </c>
    </row>
    <row r="127" spans="2:20" x14ac:dyDescent="0.25">
      <c r="B127" s="18">
        <v>2034</v>
      </c>
      <c r="C127" s="18">
        <v>10</v>
      </c>
      <c r="D127" s="143">
        <v>134</v>
      </c>
      <c r="E127" s="143">
        <v>140</v>
      </c>
      <c r="F127" s="16"/>
      <c r="G127" s="143">
        <v>12</v>
      </c>
      <c r="H127" s="16"/>
      <c r="I127" s="16"/>
      <c r="J127" s="143">
        <v>467</v>
      </c>
      <c r="K127" s="143">
        <v>680</v>
      </c>
      <c r="L127" s="143">
        <v>74</v>
      </c>
      <c r="M127" s="16"/>
      <c r="N127" s="143">
        <v>6</v>
      </c>
      <c r="O127" s="143">
        <v>7</v>
      </c>
      <c r="P127" s="143">
        <v>22</v>
      </c>
      <c r="Q127" s="16"/>
      <c r="R127" s="16"/>
      <c r="S127" s="16">
        <v>0</v>
      </c>
      <c r="T127" s="146">
        <f t="shared" si="3"/>
        <v>1542</v>
      </c>
    </row>
    <row r="128" spans="2:20" x14ac:dyDescent="0.25">
      <c r="B128" s="18">
        <v>2034</v>
      </c>
      <c r="C128" s="18">
        <v>11</v>
      </c>
      <c r="D128" s="143">
        <v>421</v>
      </c>
      <c r="E128" s="143">
        <v>213</v>
      </c>
      <c r="F128" s="16"/>
      <c r="G128" s="143">
        <v>12</v>
      </c>
      <c r="H128" s="16"/>
      <c r="I128" s="16"/>
      <c r="J128" s="143">
        <v>434</v>
      </c>
      <c r="K128" s="143">
        <v>668</v>
      </c>
      <c r="L128" s="143">
        <v>74</v>
      </c>
      <c r="M128" s="16"/>
      <c r="N128" s="143">
        <v>6</v>
      </c>
      <c r="O128" s="143">
        <v>11</v>
      </c>
      <c r="P128" s="143">
        <v>61</v>
      </c>
      <c r="Q128" s="16"/>
      <c r="R128" s="16"/>
      <c r="S128" s="16">
        <v>0</v>
      </c>
      <c r="T128" s="146">
        <f t="shared" si="3"/>
        <v>1900</v>
      </c>
    </row>
    <row r="129" spans="2:20" x14ac:dyDescent="0.25">
      <c r="B129" s="18">
        <v>2034</v>
      </c>
      <c r="C129" s="18">
        <v>12</v>
      </c>
      <c r="D129" s="143">
        <v>703</v>
      </c>
      <c r="E129" s="143">
        <v>275</v>
      </c>
      <c r="F129" s="16"/>
      <c r="G129" s="143">
        <v>12</v>
      </c>
      <c r="H129" s="16"/>
      <c r="I129" s="16"/>
      <c r="J129" s="143">
        <v>447</v>
      </c>
      <c r="K129" s="143">
        <v>827</v>
      </c>
      <c r="L129" s="143">
        <v>74</v>
      </c>
      <c r="M129" s="16"/>
      <c r="N129" s="143">
        <v>6</v>
      </c>
      <c r="O129" s="143">
        <v>16</v>
      </c>
      <c r="P129" s="143">
        <v>77</v>
      </c>
      <c r="Q129" s="16"/>
      <c r="R129" s="16"/>
      <c r="S129" s="16">
        <v>0</v>
      </c>
      <c r="T129" s="146">
        <f t="shared" si="3"/>
        <v>2437</v>
      </c>
    </row>
    <row r="130" spans="2:20" x14ac:dyDescent="0.25">
      <c r="B130" s="18">
        <v>2035</v>
      </c>
      <c r="C130" s="18">
        <v>1</v>
      </c>
      <c r="D130" s="143">
        <v>740</v>
      </c>
      <c r="E130" s="143">
        <v>282</v>
      </c>
      <c r="F130" s="16"/>
      <c r="G130" s="143">
        <v>12</v>
      </c>
      <c r="H130" s="16"/>
      <c r="I130" s="16"/>
      <c r="J130" s="143">
        <v>441</v>
      </c>
      <c r="K130" s="143">
        <v>650</v>
      </c>
      <c r="L130" s="143">
        <v>74</v>
      </c>
      <c r="M130" s="16"/>
      <c r="N130" s="143">
        <v>6</v>
      </c>
      <c r="O130" s="143">
        <v>16</v>
      </c>
      <c r="P130" s="143">
        <v>80</v>
      </c>
      <c r="Q130" s="16"/>
      <c r="R130" s="16"/>
      <c r="S130" s="16">
        <v>0</v>
      </c>
      <c r="T130" s="146">
        <f t="shared" si="3"/>
        <v>2301</v>
      </c>
    </row>
    <row r="131" spans="2:20" x14ac:dyDescent="0.25">
      <c r="B131" s="18">
        <v>2035</v>
      </c>
      <c r="C131" s="18">
        <v>2</v>
      </c>
      <c r="D131" s="143">
        <v>654</v>
      </c>
      <c r="E131" s="143">
        <v>286</v>
      </c>
      <c r="F131" s="16"/>
      <c r="G131" s="143">
        <v>13</v>
      </c>
      <c r="H131" s="16"/>
      <c r="I131" s="16"/>
      <c r="J131" s="143">
        <v>421</v>
      </c>
      <c r="K131" s="143">
        <v>387</v>
      </c>
      <c r="L131" s="143">
        <v>74</v>
      </c>
      <c r="M131" s="16"/>
      <c r="N131" s="143">
        <v>7</v>
      </c>
      <c r="O131" s="143">
        <v>14</v>
      </c>
      <c r="P131" s="143">
        <v>53</v>
      </c>
      <c r="Q131" s="16"/>
      <c r="R131" s="16"/>
      <c r="S131" s="16">
        <v>0</v>
      </c>
      <c r="T131" s="146">
        <f t="shared" si="3"/>
        <v>1909</v>
      </c>
    </row>
    <row r="132" spans="2:20" x14ac:dyDescent="0.25">
      <c r="B132" s="18">
        <v>2035</v>
      </c>
      <c r="C132" s="18">
        <v>3</v>
      </c>
      <c r="D132" s="143">
        <v>396</v>
      </c>
      <c r="E132" s="143">
        <v>206</v>
      </c>
      <c r="F132" s="16"/>
      <c r="G132" s="143">
        <v>12</v>
      </c>
      <c r="H132" s="16"/>
      <c r="I132" s="16"/>
      <c r="J132" s="143">
        <v>413</v>
      </c>
      <c r="K132" s="143">
        <v>311</v>
      </c>
      <c r="L132" s="143">
        <v>74</v>
      </c>
      <c r="M132" s="16"/>
      <c r="N132" s="143">
        <v>6</v>
      </c>
      <c r="O132" s="143">
        <v>11</v>
      </c>
      <c r="P132" s="143">
        <v>42</v>
      </c>
      <c r="Q132" s="16"/>
      <c r="R132" s="16"/>
      <c r="S132" s="16">
        <v>0</v>
      </c>
      <c r="T132" s="146">
        <f t="shared" si="3"/>
        <v>1471</v>
      </c>
    </row>
    <row r="133" spans="2:20" x14ac:dyDescent="0.25">
      <c r="B133" s="18">
        <v>2035</v>
      </c>
      <c r="C133" s="18">
        <v>4</v>
      </c>
      <c r="D133" s="143">
        <v>261</v>
      </c>
      <c r="E133" s="143">
        <v>170</v>
      </c>
      <c r="F133" s="16"/>
      <c r="G133" s="143">
        <v>12</v>
      </c>
      <c r="H133" s="16"/>
      <c r="I133" s="16"/>
      <c r="J133" s="143">
        <v>404</v>
      </c>
      <c r="K133" s="143">
        <v>351</v>
      </c>
      <c r="L133" s="143">
        <v>74</v>
      </c>
      <c r="M133" s="16"/>
      <c r="N133" s="143">
        <v>6</v>
      </c>
      <c r="O133" s="143">
        <v>9</v>
      </c>
      <c r="P133" s="143">
        <v>26</v>
      </c>
      <c r="Q133" s="16"/>
      <c r="R133" s="16"/>
      <c r="S133" s="16">
        <v>0</v>
      </c>
      <c r="T133" s="146">
        <f t="shared" si="3"/>
        <v>1313</v>
      </c>
    </row>
    <row r="134" spans="2:20" x14ac:dyDescent="0.25">
      <c r="B134" s="18">
        <v>2035</v>
      </c>
      <c r="C134" s="18">
        <v>5</v>
      </c>
      <c r="D134" s="143">
        <v>136</v>
      </c>
      <c r="E134" s="143">
        <v>130</v>
      </c>
      <c r="F134" s="16"/>
      <c r="G134" s="143">
        <v>12</v>
      </c>
      <c r="H134" s="16"/>
      <c r="I134" s="16"/>
      <c r="J134" s="143">
        <v>405</v>
      </c>
      <c r="K134" s="143">
        <v>309</v>
      </c>
      <c r="L134" s="143">
        <v>74</v>
      </c>
      <c r="M134" s="16"/>
      <c r="N134" s="143">
        <v>6</v>
      </c>
      <c r="O134" s="143">
        <v>6</v>
      </c>
      <c r="P134" s="143">
        <v>20</v>
      </c>
      <c r="Q134" s="16"/>
      <c r="R134" s="16"/>
      <c r="S134" s="16">
        <v>0</v>
      </c>
      <c r="T134" s="146">
        <f t="shared" si="3"/>
        <v>1098</v>
      </c>
    </row>
    <row r="135" spans="2:20" x14ac:dyDescent="0.25">
      <c r="B135" s="18">
        <v>2035</v>
      </c>
      <c r="C135" s="18">
        <v>6</v>
      </c>
      <c r="D135" s="143">
        <v>81</v>
      </c>
      <c r="E135" s="143">
        <v>115</v>
      </c>
      <c r="F135" s="16"/>
      <c r="G135" s="143">
        <v>12</v>
      </c>
      <c r="H135" s="16"/>
      <c r="I135" s="16"/>
      <c r="J135" s="143">
        <v>403</v>
      </c>
      <c r="K135" s="143">
        <v>302</v>
      </c>
      <c r="L135" s="143">
        <v>74</v>
      </c>
      <c r="M135" s="16"/>
      <c r="N135" s="143">
        <v>6</v>
      </c>
      <c r="O135" s="143">
        <v>5</v>
      </c>
      <c r="P135" s="143">
        <v>13</v>
      </c>
      <c r="Q135" s="16"/>
      <c r="R135" s="16"/>
      <c r="S135" s="16">
        <v>0</v>
      </c>
      <c r="T135" s="146">
        <f t="shared" si="3"/>
        <v>1011</v>
      </c>
    </row>
    <row r="136" spans="2:20" x14ac:dyDescent="0.25">
      <c r="B136" s="18">
        <v>2035</v>
      </c>
      <c r="C136" s="18">
        <v>7</v>
      </c>
      <c r="D136" s="143">
        <v>53</v>
      </c>
      <c r="E136" s="143">
        <v>105</v>
      </c>
      <c r="F136" s="16"/>
      <c r="G136" s="143">
        <v>12</v>
      </c>
      <c r="H136" s="16"/>
      <c r="I136" s="16"/>
      <c r="J136" s="143">
        <v>470</v>
      </c>
      <c r="K136" s="143">
        <v>746</v>
      </c>
      <c r="L136" s="143">
        <v>74</v>
      </c>
      <c r="M136" s="16"/>
      <c r="N136" s="143">
        <v>6</v>
      </c>
      <c r="O136" s="143">
        <v>5</v>
      </c>
      <c r="P136" s="143">
        <v>20</v>
      </c>
      <c r="Q136" s="16"/>
      <c r="R136" s="16"/>
      <c r="S136" s="16">
        <v>0</v>
      </c>
      <c r="T136" s="146">
        <f t="shared" si="3"/>
        <v>1491</v>
      </c>
    </row>
    <row r="137" spans="2:20" x14ac:dyDescent="0.25">
      <c r="B137" s="18">
        <v>2035</v>
      </c>
      <c r="C137" s="18">
        <v>8</v>
      </c>
      <c r="D137" s="143">
        <v>54</v>
      </c>
      <c r="E137" s="143">
        <v>107</v>
      </c>
      <c r="F137" s="16"/>
      <c r="G137" s="143">
        <v>12</v>
      </c>
      <c r="H137" s="16"/>
      <c r="I137" s="16"/>
      <c r="J137" s="143">
        <v>563</v>
      </c>
      <c r="K137" s="143">
        <v>783</v>
      </c>
      <c r="L137" s="143">
        <v>74</v>
      </c>
      <c r="M137" s="16"/>
      <c r="N137" s="143">
        <v>6</v>
      </c>
      <c r="O137" s="143">
        <v>5</v>
      </c>
      <c r="P137" s="143">
        <v>24</v>
      </c>
      <c r="Q137" s="16"/>
      <c r="R137" s="16"/>
      <c r="S137" s="16">
        <v>0</v>
      </c>
      <c r="T137" s="146">
        <f t="shared" si="3"/>
        <v>1628</v>
      </c>
    </row>
    <row r="138" spans="2:20" x14ac:dyDescent="0.25">
      <c r="B138" s="18">
        <v>2035</v>
      </c>
      <c r="C138" s="18">
        <v>9</v>
      </c>
      <c r="D138" s="143">
        <v>60</v>
      </c>
      <c r="E138" s="143">
        <v>118</v>
      </c>
      <c r="F138" s="16"/>
      <c r="G138" s="143">
        <v>13</v>
      </c>
      <c r="H138" s="16"/>
      <c r="I138" s="16"/>
      <c r="J138" s="143">
        <v>563</v>
      </c>
      <c r="K138" s="143">
        <v>722</v>
      </c>
      <c r="L138" s="143">
        <v>74</v>
      </c>
      <c r="M138" s="16"/>
      <c r="N138" s="143">
        <v>6</v>
      </c>
      <c r="O138" s="143">
        <v>5</v>
      </c>
      <c r="P138" s="143">
        <v>17</v>
      </c>
      <c r="Q138" s="16"/>
      <c r="R138" s="16"/>
      <c r="S138" s="16">
        <v>0</v>
      </c>
      <c r="T138" s="146">
        <f t="shared" ref="T138:T169" si="4">SUM(D138:S138)</f>
        <v>1578</v>
      </c>
    </row>
    <row r="139" spans="2:20" x14ac:dyDescent="0.25">
      <c r="B139" s="18">
        <v>2035</v>
      </c>
      <c r="C139" s="18">
        <v>10</v>
      </c>
      <c r="D139" s="143">
        <v>113</v>
      </c>
      <c r="E139" s="143">
        <v>134</v>
      </c>
      <c r="F139" s="16"/>
      <c r="G139" s="143">
        <v>12</v>
      </c>
      <c r="H139" s="16"/>
      <c r="I139" s="16"/>
      <c r="J139" s="143">
        <v>463</v>
      </c>
      <c r="K139" s="143">
        <v>523</v>
      </c>
      <c r="L139" s="143">
        <v>74</v>
      </c>
      <c r="M139" s="16"/>
      <c r="N139" s="143">
        <v>6</v>
      </c>
      <c r="O139" s="143">
        <v>7</v>
      </c>
      <c r="P139" s="143">
        <v>20</v>
      </c>
      <c r="Q139" s="16"/>
      <c r="R139" s="16"/>
      <c r="S139" s="16">
        <v>0</v>
      </c>
      <c r="T139" s="146">
        <f t="shared" si="4"/>
        <v>1352</v>
      </c>
    </row>
    <row r="140" spans="2:20" x14ac:dyDescent="0.25">
      <c r="B140" s="18">
        <v>2035</v>
      </c>
      <c r="C140" s="18">
        <v>11</v>
      </c>
      <c r="D140" s="143">
        <v>391</v>
      </c>
      <c r="E140" s="143">
        <v>206</v>
      </c>
      <c r="F140" s="16"/>
      <c r="G140" s="143">
        <v>13</v>
      </c>
      <c r="H140" s="16"/>
      <c r="I140" s="16"/>
      <c r="J140" s="143">
        <v>430</v>
      </c>
      <c r="K140" s="143">
        <v>548</v>
      </c>
      <c r="L140" s="143">
        <v>74</v>
      </c>
      <c r="M140" s="16"/>
      <c r="N140" s="143">
        <v>6</v>
      </c>
      <c r="O140" s="143">
        <v>11</v>
      </c>
      <c r="P140" s="143">
        <v>58</v>
      </c>
      <c r="Q140" s="16"/>
      <c r="R140" s="16"/>
      <c r="S140" s="16">
        <v>0</v>
      </c>
      <c r="T140" s="146">
        <f t="shared" si="4"/>
        <v>1737</v>
      </c>
    </row>
    <row r="141" spans="2:20" x14ac:dyDescent="0.25">
      <c r="B141" s="18">
        <v>2035</v>
      </c>
      <c r="C141" s="18">
        <v>12</v>
      </c>
      <c r="D141" s="143">
        <v>661</v>
      </c>
      <c r="E141" s="143">
        <v>266</v>
      </c>
      <c r="F141" s="16"/>
      <c r="G141" s="143">
        <v>12</v>
      </c>
      <c r="H141" s="16"/>
      <c r="I141" s="16"/>
      <c r="J141" s="143">
        <v>443</v>
      </c>
      <c r="K141" s="143">
        <v>778</v>
      </c>
      <c r="L141" s="143">
        <v>74</v>
      </c>
      <c r="M141" s="16"/>
      <c r="N141" s="143">
        <v>6</v>
      </c>
      <c r="O141" s="143">
        <v>16</v>
      </c>
      <c r="P141" s="143">
        <v>74</v>
      </c>
      <c r="Q141" s="16"/>
      <c r="R141" s="16"/>
      <c r="S141" s="16">
        <v>0</v>
      </c>
      <c r="T141" s="146">
        <f t="shared" si="4"/>
        <v>2330</v>
      </c>
    </row>
    <row r="142" spans="2:20" x14ac:dyDescent="0.25">
      <c r="B142" s="18">
        <v>2036</v>
      </c>
      <c r="C142" s="18">
        <v>1</v>
      </c>
      <c r="D142" s="143">
        <v>702</v>
      </c>
      <c r="E142" s="143">
        <v>274</v>
      </c>
      <c r="F142" s="16"/>
      <c r="G142" s="143">
        <v>12</v>
      </c>
      <c r="H142" s="16"/>
      <c r="I142" s="16"/>
      <c r="J142" s="143">
        <v>437</v>
      </c>
      <c r="K142" s="143">
        <v>685</v>
      </c>
      <c r="L142" s="143">
        <v>74</v>
      </c>
      <c r="M142" s="16"/>
      <c r="N142" s="143">
        <v>6</v>
      </c>
      <c r="O142" s="143">
        <v>16</v>
      </c>
      <c r="P142" s="143">
        <v>80</v>
      </c>
      <c r="Q142" s="16"/>
      <c r="R142" s="16"/>
      <c r="S142" s="16">
        <v>0</v>
      </c>
      <c r="T142" s="146">
        <f t="shared" si="4"/>
        <v>2286</v>
      </c>
    </row>
    <row r="143" spans="2:20" x14ac:dyDescent="0.25">
      <c r="B143" s="18">
        <v>2036</v>
      </c>
      <c r="C143" s="18">
        <v>2</v>
      </c>
      <c r="D143" s="143">
        <v>591</v>
      </c>
      <c r="E143" s="143">
        <v>267</v>
      </c>
      <c r="F143" s="16"/>
      <c r="G143" s="143">
        <v>13</v>
      </c>
      <c r="H143" s="16"/>
      <c r="I143" s="16"/>
      <c r="J143" s="143">
        <v>403</v>
      </c>
      <c r="K143" s="143">
        <v>407</v>
      </c>
      <c r="L143" s="143">
        <v>74</v>
      </c>
      <c r="M143" s="16"/>
      <c r="N143" s="143">
        <v>7</v>
      </c>
      <c r="O143" s="143">
        <v>14</v>
      </c>
      <c r="P143" s="143">
        <v>52</v>
      </c>
      <c r="Q143" s="16"/>
      <c r="R143" s="16"/>
      <c r="S143" s="16">
        <v>0</v>
      </c>
      <c r="T143" s="146">
        <f t="shared" si="4"/>
        <v>1828</v>
      </c>
    </row>
    <row r="144" spans="2:20" x14ac:dyDescent="0.25">
      <c r="B144" s="18">
        <v>2036</v>
      </c>
      <c r="C144" s="18">
        <v>3</v>
      </c>
      <c r="D144" s="143">
        <v>369</v>
      </c>
      <c r="E144" s="143">
        <v>201</v>
      </c>
      <c r="F144" s="16"/>
      <c r="G144" s="143">
        <v>12</v>
      </c>
      <c r="H144" s="16"/>
      <c r="I144" s="16"/>
      <c r="J144" s="143">
        <v>409</v>
      </c>
      <c r="K144" s="143">
        <v>295</v>
      </c>
      <c r="L144" s="143">
        <v>74</v>
      </c>
      <c r="M144" s="16"/>
      <c r="N144" s="143">
        <v>6</v>
      </c>
      <c r="O144" s="143">
        <v>11</v>
      </c>
      <c r="P144" s="143">
        <v>41</v>
      </c>
      <c r="Q144" s="16"/>
      <c r="R144" s="16"/>
      <c r="S144" s="16">
        <v>0</v>
      </c>
      <c r="T144" s="146">
        <f t="shared" si="4"/>
        <v>1418</v>
      </c>
    </row>
    <row r="145" spans="2:20" x14ac:dyDescent="0.25">
      <c r="B145" s="18">
        <v>2036</v>
      </c>
      <c r="C145" s="18">
        <v>4</v>
      </c>
      <c r="D145" s="143">
        <v>237</v>
      </c>
      <c r="E145" s="143">
        <v>164</v>
      </c>
      <c r="F145" s="16"/>
      <c r="G145" s="143">
        <v>13</v>
      </c>
      <c r="H145" s="16"/>
      <c r="I145" s="16"/>
      <c r="J145" s="143">
        <v>400</v>
      </c>
      <c r="K145" s="143">
        <v>338</v>
      </c>
      <c r="L145" s="143">
        <v>74</v>
      </c>
      <c r="M145" s="16"/>
      <c r="N145" s="143">
        <v>6</v>
      </c>
      <c r="O145" s="143">
        <v>9</v>
      </c>
      <c r="P145" s="143">
        <v>26</v>
      </c>
      <c r="Q145" s="16"/>
      <c r="R145" s="16"/>
      <c r="S145" s="16">
        <v>0</v>
      </c>
      <c r="T145" s="146">
        <f t="shared" si="4"/>
        <v>1267</v>
      </c>
    </row>
    <row r="146" spans="2:20" x14ac:dyDescent="0.25">
      <c r="B146" s="18">
        <v>2036</v>
      </c>
      <c r="C146" s="18">
        <v>5</v>
      </c>
      <c r="D146" s="143">
        <v>116</v>
      </c>
      <c r="E146" s="143">
        <v>124</v>
      </c>
      <c r="F146" s="16"/>
      <c r="G146" s="143">
        <v>12</v>
      </c>
      <c r="H146" s="16"/>
      <c r="I146" s="16"/>
      <c r="J146" s="143">
        <v>401</v>
      </c>
      <c r="K146" s="143">
        <v>293</v>
      </c>
      <c r="L146" s="143">
        <v>74</v>
      </c>
      <c r="M146" s="16"/>
      <c r="N146" s="143">
        <v>6</v>
      </c>
      <c r="O146" s="143">
        <v>6</v>
      </c>
      <c r="P146" s="143">
        <v>20</v>
      </c>
      <c r="Q146" s="16"/>
      <c r="R146" s="16"/>
      <c r="S146" s="16">
        <v>0</v>
      </c>
      <c r="T146" s="146">
        <f t="shared" si="4"/>
        <v>1052</v>
      </c>
    </row>
    <row r="147" spans="2:20" x14ac:dyDescent="0.25">
      <c r="B147" s="18">
        <v>2036</v>
      </c>
      <c r="C147" s="18">
        <v>6</v>
      </c>
      <c r="D147" s="143">
        <v>62</v>
      </c>
      <c r="E147" s="143">
        <v>109</v>
      </c>
      <c r="F147" s="16"/>
      <c r="G147" s="143">
        <v>13</v>
      </c>
      <c r="H147" s="16"/>
      <c r="I147" s="16"/>
      <c r="J147" s="143">
        <v>399</v>
      </c>
      <c r="K147" s="143">
        <v>270</v>
      </c>
      <c r="L147" s="143">
        <v>74</v>
      </c>
      <c r="M147" s="16"/>
      <c r="N147" s="143">
        <v>6</v>
      </c>
      <c r="O147" s="143">
        <v>5</v>
      </c>
      <c r="P147" s="143">
        <v>12</v>
      </c>
      <c r="Q147" s="16"/>
      <c r="R147" s="16"/>
      <c r="S147" s="16">
        <v>0</v>
      </c>
      <c r="T147" s="146">
        <f t="shared" si="4"/>
        <v>950</v>
      </c>
    </row>
    <row r="148" spans="2:20" x14ac:dyDescent="0.25">
      <c r="B148" s="18">
        <v>2036</v>
      </c>
      <c r="C148" s="18">
        <v>7</v>
      </c>
      <c r="D148" s="143">
        <v>37</v>
      </c>
      <c r="E148" s="143">
        <v>100</v>
      </c>
      <c r="F148" s="16"/>
      <c r="G148" s="143">
        <v>12</v>
      </c>
      <c r="H148" s="16"/>
      <c r="I148" s="16"/>
      <c r="J148" s="143">
        <v>467</v>
      </c>
      <c r="K148" s="143">
        <v>698</v>
      </c>
      <c r="L148" s="143">
        <v>74</v>
      </c>
      <c r="M148" s="16"/>
      <c r="N148" s="143">
        <v>6</v>
      </c>
      <c r="O148" s="143">
        <v>5</v>
      </c>
      <c r="P148" s="143">
        <v>20</v>
      </c>
      <c r="Q148" s="16"/>
      <c r="R148" s="16"/>
      <c r="S148" s="16">
        <v>0</v>
      </c>
      <c r="T148" s="146">
        <f t="shared" si="4"/>
        <v>1419</v>
      </c>
    </row>
    <row r="149" spans="2:20" x14ac:dyDescent="0.25">
      <c r="B149" s="18">
        <v>2036</v>
      </c>
      <c r="C149" s="18">
        <v>8</v>
      </c>
      <c r="D149" s="143">
        <v>37</v>
      </c>
      <c r="E149" s="143">
        <v>103</v>
      </c>
      <c r="F149" s="16"/>
      <c r="G149" s="143">
        <v>12</v>
      </c>
      <c r="H149" s="16"/>
      <c r="I149" s="16"/>
      <c r="J149" s="143">
        <v>559</v>
      </c>
      <c r="K149" s="143">
        <v>739</v>
      </c>
      <c r="L149" s="143">
        <v>74</v>
      </c>
      <c r="M149" s="16"/>
      <c r="N149" s="143">
        <v>6</v>
      </c>
      <c r="O149" s="143">
        <v>5</v>
      </c>
      <c r="P149" s="143">
        <v>24</v>
      </c>
      <c r="Q149" s="16"/>
      <c r="R149" s="16"/>
      <c r="S149" s="16">
        <v>0</v>
      </c>
      <c r="T149" s="146">
        <f t="shared" si="4"/>
        <v>1559</v>
      </c>
    </row>
    <row r="150" spans="2:20" x14ac:dyDescent="0.25">
      <c r="B150" s="18">
        <v>2036</v>
      </c>
      <c r="C150" s="18">
        <v>9</v>
      </c>
      <c r="D150" s="143">
        <v>42</v>
      </c>
      <c r="E150" s="143">
        <v>113</v>
      </c>
      <c r="F150" s="16"/>
      <c r="G150" s="143">
        <v>13</v>
      </c>
      <c r="H150" s="16"/>
      <c r="I150" s="16"/>
      <c r="J150" s="143">
        <v>559</v>
      </c>
      <c r="K150" s="143">
        <v>708</v>
      </c>
      <c r="L150" s="143">
        <v>74</v>
      </c>
      <c r="M150" s="16"/>
      <c r="N150" s="143">
        <v>6</v>
      </c>
      <c r="O150" s="143">
        <v>5</v>
      </c>
      <c r="P150" s="143">
        <v>17</v>
      </c>
      <c r="Q150" s="16"/>
      <c r="R150" s="16"/>
      <c r="S150" s="16">
        <v>0</v>
      </c>
      <c r="T150" s="146">
        <f t="shared" si="4"/>
        <v>1537</v>
      </c>
    </row>
    <row r="151" spans="2:20" x14ac:dyDescent="0.25">
      <c r="B151" s="18">
        <v>2036</v>
      </c>
      <c r="C151" s="18">
        <v>10</v>
      </c>
      <c r="D151" s="143">
        <v>92</v>
      </c>
      <c r="E151" s="143">
        <v>128</v>
      </c>
      <c r="F151" s="16"/>
      <c r="G151" s="143">
        <v>13</v>
      </c>
      <c r="H151" s="16"/>
      <c r="I151" s="16"/>
      <c r="J151" s="143">
        <v>460</v>
      </c>
      <c r="K151" s="143">
        <v>512</v>
      </c>
      <c r="L151" s="143">
        <v>74</v>
      </c>
      <c r="M151" s="16"/>
      <c r="N151" s="143">
        <v>6</v>
      </c>
      <c r="O151" s="143">
        <v>7</v>
      </c>
      <c r="P151" s="143">
        <v>20</v>
      </c>
      <c r="Q151" s="16"/>
      <c r="R151" s="16"/>
      <c r="S151" s="16">
        <v>0</v>
      </c>
      <c r="T151" s="146">
        <f t="shared" si="4"/>
        <v>1312</v>
      </c>
    </row>
    <row r="152" spans="2:20" x14ac:dyDescent="0.25">
      <c r="B152" s="18">
        <v>2036</v>
      </c>
      <c r="C152" s="18">
        <v>11</v>
      </c>
      <c r="D152" s="143">
        <v>361</v>
      </c>
      <c r="E152" s="143">
        <v>199</v>
      </c>
      <c r="F152" s="16"/>
      <c r="G152" s="143">
        <v>13</v>
      </c>
      <c r="H152" s="16"/>
      <c r="I152" s="16"/>
      <c r="J152" s="143">
        <v>426</v>
      </c>
      <c r="K152" s="143">
        <v>568</v>
      </c>
      <c r="L152" s="143">
        <v>74</v>
      </c>
      <c r="M152" s="16"/>
      <c r="N152" s="143">
        <v>6</v>
      </c>
      <c r="O152" s="143">
        <v>11</v>
      </c>
      <c r="P152" s="143">
        <v>58</v>
      </c>
      <c r="Q152" s="16"/>
      <c r="R152" s="16"/>
      <c r="S152" s="16">
        <v>0</v>
      </c>
      <c r="T152" s="146">
        <f t="shared" si="4"/>
        <v>1716</v>
      </c>
    </row>
    <row r="153" spans="2:20" x14ac:dyDescent="0.25">
      <c r="B153" s="18">
        <v>2036</v>
      </c>
      <c r="C153" s="18">
        <v>12</v>
      </c>
      <c r="D153" s="143">
        <v>620</v>
      </c>
      <c r="E153" s="143">
        <v>256</v>
      </c>
      <c r="F153" s="16"/>
      <c r="G153" s="143">
        <v>13</v>
      </c>
      <c r="H153" s="16"/>
      <c r="I153" s="16"/>
      <c r="J153" s="143">
        <v>439</v>
      </c>
      <c r="K153" s="143">
        <v>806</v>
      </c>
      <c r="L153" s="143">
        <v>74</v>
      </c>
      <c r="M153" s="16"/>
      <c r="N153" s="143">
        <v>6</v>
      </c>
      <c r="O153" s="143">
        <v>16</v>
      </c>
      <c r="P153" s="143">
        <v>75</v>
      </c>
      <c r="Q153" s="16"/>
      <c r="R153" s="16"/>
      <c r="S153" s="16">
        <v>0</v>
      </c>
      <c r="T153" s="146">
        <f t="shared" si="4"/>
        <v>2305</v>
      </c>
    </row>
    <row r="154" spans="2:20" x14ac:dyDescent="0.25">
      <c r="B154" s="18">
        <v>2037</v>
      </c>
      <c r="C154" s="18">
        <v>1</v>
      </c>
      <c r="D154" s="143">
        <v>662</v>
      </c>
      <c r="E154" s="143">
        <v>265</v>
      </c>
      <c r="F154" s="16"/>
      <c r="G154" s="143">
        <v>13</v>
      </c>
      <c r="H154" s="16"/>
      <c r="I154" s="16"/>
      <c r="J154" s="143">
        <v>434</v>
      </c>
      <c r="K154" s="143">
        <v>738</v>
      </c>
      <c r="L154" s="143">
        <v>74</v>
      </c>
      <c r="M154" s="16"/>
      <c r="N154" s="143">
        <v>6</v>
      </c>
      <c r="O154" s="143">
        <v>16</v>
      </c>
      <c r="P154" s="143">
        <v>82</v>
      </c>
      <c r="Q154" s="16"/>
      <c r="R154" s="16"/>
      <c r="S154" s="16">
        <v>0</v>
      </c>
      <c r="T154" s="146">
        <f t="shared" si="4"/>
        <v>2290</v>
      </c>
    </row>
    <row r="155" spans="2:20" x14ac:dyDescent="0.25">
      <c r="B155" s="18">
        <v>2037</v>
      </c>
      <c r="C155" s="18">
        <v>2</v>
      </c>
      <c r="D155" s="143">
        <v>582</v>
      </c>
      <c r="E155" s="143">
        <v>270</v>
      </c>
      <c r="F155" s="16"/>
      <c r="G155" s="143">
        <v>14</v>
      </c>
      <c r="H155" s="16"/>
      <c r="I155" s="16"/>
      <c r="J155" s="143">
        <v>413</v>
      </c>
      <c r="K155" s="143">
        <v>420</v>
      </c>
      <c r="L155" s="143">
        <v>74</v>
      </c>
      <c r="M155" s="16"/>
      <c r="N155" s="143">
        <v>7</v>
      </c>
      <c r="O155" s="143">
        <v>14</v>
      </c>
      <c r="P155" s="143">
        <v>53</v>
      </c>
      <c r="Q155" s="16"/>
      <c r="R155" s="16"/>
      <c r="S155" s="16">
        <v>0</v>
      </c>
      <c r="T155" s="146">
        <f t="shared" si="4"/>
        <v>1847</v>
      </c>
    </row>
    <row r="156" spans="2:20" x14ac:dyDescent="0.25">
      <c r="B156" s="18">
        <v>2037</v>
      </c>
      <c r="C156" s="18">
        <v>3</v>
      </c>
      <c r="D156" s="143">
        <v>340</v>
      </c>
      <c r="E156" s="143">
        <v>194</v>
      </c>
      <c r="F156" s="16"/>
      <c r="G156" s="143">
        <v>13</v>
      </c>
      <c r="H156" s="16"/>
      <c r="I156" s="16"/>
      <c r="J156" s="143">
        <v>405</v>
      </c>
      <c r="K156" s="143">
        <v>292</v>
      </c>
      <c r="L156" s="143">
        <v>74</v>
      </c>
      <c r="M156" s="16"/>
      <c r="N156" s="143">
        <v>6</v>
      </c>
      <c r="O156" s="143">
        <v>11</v>
      </c>
      <c r="P156" s="143">
        <v>41</v>
      </c>
      <c r="Q156" s="16"/>
      <c r="R156" s="16"/>
      <c r="S156" s="16">
        <v>0</v>
      </c>
      <c r="T156" s="146">
        <f t="shared" si="4"/>
        <v>1376</v>
      </c>
    </row>
    <row r="157" spans="2:20" x14ac:dyDescent="0.25">
      <c r="B157" s="18">
        <v>2037</v>
      </c>
      <c r="C157" s="18">
        <v>4</v>
      </c>
      <c r="D157" s="143">
        <v>212</v>
      </c>
      <c r="E157" s="143">
        <v>157</v>
      </c>
      <c r="F157" s="16"/>
      <c r="G157" s="143">
        <v>13</v>
      </c>
      <c r="H157" s="16"/>
      <c r="I157" s="16"/>
      <c r="J157" s="143">
        <v>396</v>
      </c>
      <c r="K157" s="143">
        <v>329</v>
      </c>
      <c r="L157" s="143">
        <v>74</v>
      </c>
      <c r="M157" s="16"/>
      <c r="N157" s="143">
        <v>7</v>
      </c>
      <c r="O157" s="143">
        <v>9</v>
      </c>
      <c r="P157" s="143">
        <v>26</v>
      </c>
      <c r="Q157" s="16"/>
      <c r="R157" s="16"/>
      <c r="S157" s="16">
        <v>0</v>
      </c>
      <c r="T157" s="146">
        <f t="shared" si="4"/>
        <v>1223</v>
      </c>
    </row>
    <row r="158" spans="2:20" x14ac:dyDescent="0.25">
      <c r="B158" s="18">
        <v>2037</v>
      </c>
      <c r="C158" s="18">
        <v>5</v>
      </c>
      <c r="D158" s="143">
        <v>96</v>
      </c>
      <c r="E158" s="143">
        <v>118</v>
      </c>
      <c r="F158" s="16"/>
      <c r="G158" s="143">
        <v>13</v>
      </c>
      <c r="H158" s="16"/>
      <c r="I158" s="16"/>
      <c r="J158" s="143">
        <v>398</v>
      </c>
      <c r="K158" s="143">
        <v>279</v>
      </c>
      <c r="L158" s="143">
        <v>74</v>
      </c>
      <c r="M158" s="16"/>
      <c r="N158" s="143">
        <v>6</v>
      </c>
      <c r="O158" s="143">
        <v>6</v>
      </c>
      <c r="P158" s="143">
        <v>20</v>
      </c>
      <c r="Q158" s="16"/>
      <c r="R158" s="16"/>
      <c r="S158" s="16">
        <v>0</v>
      </c>
      <c r="T158" s="146">
        <f t="shared" si="4"/>
        <v>1010</v>
      </c>
    </row>
    <row r="159" spans="2:20" x14ac:dyDescent="0.25">
      <c r="B159" s="18">
        <v>2037</v>
      </c>
      <c r="C159" s="18">
        <v>6</v>
      </c>
      <c r="D159" s="143">
        <v>42</v>
      </c>
      <c r="E159" s="143">
        <v>104</v>
      </c>
      <c r="F159" s="16"/>
      <c r="G159" s="143">
        <v>13</v>
      </c>
      <c r="H159" s="16"/>
      <c r="I159" s="16"/>
      <c r="J159" s="143">
        <v>396</v>
      </c>
      <c r="K159" s="143">
        <v>274</v>
      </c>
      <c r="L159" s="143">
        <v>74</v>
      </c>
      <c r="M159" s="16"/>
      <c r="N159" s="143">
        <v>7</v>
      </c>
      <c r="O159" s="143">
        <v>5</v>
      </c>
      <c r="P159" s="143">
        <v>12</v>
      </c>
      <c r="Q159" s="16"/>
      <c r="R159" s="16"/>
      <c r="S159" s="16">
        <v>0</v>
      </c>
      <c r="T159" s="146">
        <f t="shared" si="4"/>
        <v>927</v>
      </c>
    </row>
    <row r="160" spans="2:20" x14ac:dyDescent="0.25">
      <c r="B160" s="18">
        <v>2037</v>
      </c>
      <c r="C160" s="18">
        <v>7</v>
      </c>
      <c r="D160" s="144">
        <v>20</v>
      </c>
      <c r="E160" s="143">
        <v>96</v>
      </c>
      <c r="F160" s="16"/>
      <c r="G160" s="143">
        <v>13</v>
      </c>
      <c r="H160" s="16"/>
      <c r="I160" s="16"/>
      <c r="J160" s="143">
        <v>463</v>
      </c>
      <c r="K160" s="143">
        <v>667</v>
      </c>
      <c r="L160" s="143">
        <v>74</v>
      </c>
      <c r="M160" s="16"/>
      <c r="N160" s="143">
        <v>6</v>
      </c>
      <c r="O160" s="143">
        <v>5</v>
      </c>
      <c r="P160" s="143">
        <v>20</v>
      </c>
      <c r="Q160" s="16"/>
      <c r="R160" s="16"/>
      <c r="S160" s="16">
        <v>0</v>
      </c>
      <c r="T160" s="146">
        <f t="shared" si="4"/>
        <v>1364</v>
      </c>
    </row>
    <row r="161" spans="2:20" x14ac:dyDescent="0.25">
      <c r="B161" s="18">
        <v>2037</v>
      </c>
      <c r="C161" s="18">
        <v>8</v>
      </c>
      <c r="D161" s="144">
        <v>21</v>
      </c>
      <c r="E161" s="143">
        <v>98</v>
      </c>
      <c r="F161" s="16"/>
      <c r="G161" s="143">
        <v>13</v>
      </c>
      <c r="H161" s="16"/>
      <c r="I161" s="16"/>
      <c r="J161" s="143">
        <v>556</v>
      </c>
      <c r="K161" s="143">
        <v>704</v>
      </c>
      <c r="L161" s="143">
        <v>74</v>
      </c>
      <c r="M161" s="16"/>
      <c r="N161" s="143">
        <v>6</v>
      </c>
      <c r="O161" s="143">
        <v>5</v>
      </c>
      <c r="P161" s="143">
        <v>24</v>
      </c>
      <c r="Q161" s="16"/>
      <c r="R161" s="16"/>
      <c r="S161" s="16">
        <v>0</v>
      </c>
      <c r="T161" s="146">
        <f t="shared" si="4"/>
        <v>1501</v>
      </c>
    </row>
    <row r="162" spans="2:20" x14ac:dyDescent="0.25">
      <c r="B162" s="18">
        <v>2037</v>
      </c>
      <c r="C162" s="18">
        <v>9</v>
      </c>
      <c r="D162" s="144">
        <v>25</v>
      </c>
      <c r="E162" s="143">
        <v>108</v>
      </c>
      <c r="F162" s="16"/>
      <c r="G162" s="143">
        <v>13</v>
      </c>
      <c r="H162" s="16"/>
      <c r="I162" s="16"/>
      <c r="J162" s="143">
        <v>555</v>
      </c>
      <c r="K162" s="143">
        <v>666</v>
      </c>
      <c r="L162" s="143">
        <v>74</v>
      </c>
      <c r="M162" s="16"/>
      <c r="N162" s="143">
        <v>7</v>
      </c>
      <c r="O162" s="143">
        <v>5</v>
      </c>
      <c r="P162" s="143">
        <v>17</v>
      </c>
      <c r="Q162" s="16"/>
      <c r="R162" s="16"/>
      <c r="S162" s="16">
        <v>0</v>
      </c>
      <c r="T162" s="146">
        <f t="shared" si="4"/>
        <v>1470</v>
      </c>
    </row>
    <row r="163" spans="2:20" x14ac:dyDescent="0.25">
      <c r="B163" s="18">
        <v>2037</v>
      </c>
      <c r="C163" s="18">
        <v>10</v>
      </c>
      <c r="D163" s="143">
        <v>71</v>
      </c>
      <c r="E163" s="143">
        <v>121</v>
      </c>
      <c r="F163" s="16"/>
      <c r="G163" s="143">
        <v>13</v>
      </c>
      <c r="H163" s="16"/>
      <c r="I163" s="16"/>
      <c r="J163" s="143">
        <v>456</v>
      </c>
      <c r="K163" s="143">
        <v>508</v>
      </c>
      <c r="L163" s="143">
        <v>74</v>
      </c>
      <c r="M163" s="16"/>
      <c r="N163" s="143">
        <v>6</v>
      </c>
      <c r="O163" s="143">
        <v>7</v>
      </c>
      <c r="P163" s="143">
        <v>19</v>
      </c>
      <c r="Q163" s="16"/>
      <c r="R163" s="16"/>
      <c r="S163" s="16">
        <v>0</v>
      </c>
      <c r="T163" s="146">
        <f t="shared" si="4"/>
        <v>1275</v>
      </c>
    </row>
    <row r="164" spans="2:20" x14ac:dyDescent="0.25">
      <c r="B164" s="18">
        <v>2037</v>
      </c>
      <c r="C164" s="18">
        <v>11</v>
      </c>
      <c r="D164" s="143">
        <v>331</v>
      </c>
      <c r="E164" s="143">
        <v>191</v>
      </c>
      <c r="F164" s="16"/>
      <c r="G164" s="143">
        <v>13</v>
      </c>
      <c r="H164" s="16"/>
      <c r="I164" s="16"/>
      <c r="J164" s="143">
        <v>422</v>
      </c>
      <c r="K164" s="143">
        <v>586</v>
      </c>
      <c r="L164" s="143">
        <v>74</v>
      </c>
      <c r="M164" s="16"/>
      <c r="N164" s="143">
        <v>7</v>
      </c>
      <c r="O164" s="143">
        <v>11</v>
      </c>
      <c r="P164" s="143">
        <v>59</v>
      </c>
      <c r="Q164" s="16"/>
      <c r="R164" s="16"/>
      <c r="S164" s="16">
        <v>0</v>
      </c>
      <c r="T164" s="146">
        <f t="shared" si="4"/>
        <v>1694</v>
      </c>
    </row>
    <row r="165" spans="2:20" x14ac:dyDescent="0.25">
      <c r="B165" s="18">
        <v>2037</v>
      </c>
      <c r="C165" s="18">
        <v>12</v>
      </c>
      <c r="D165" s="143">
        <v>577</v>
      </c>
      <c r="E165" s="143">
        <v>247</v>
      </c>
      <c r="F165" s="16"/>
      <c r="G165" s="143">
        <v>13</v>
      </c>
      <c r="H165" s="16"/>
      <c r="I165" s="16"/>
      <c r="J165" s="143">
        <v>435</v>
      </c>
      <c r="K165" s="143">
        <v>841</v>
      </c>
      <c r="L165" s="143">
        <v>74</v>
      </c>
      <c r="M165" s="16"/>
      <c r="N165" s="143">
        <v>7</v>
      </c>
      <c r="O165" s="143">
        <v>16</v>
      </c>
      <c r="P165" s="143">
        <v>75</v>
      </c>
      <c r="Q165" s="16"/>
      <c r="R165" s="16"/>
      <c r="S165" s="16">
        <v>0</v>
      </c>
      <c r="T165" s="146">
        <f t="shared" si="4"/>
        <v>2285</v>
      </c>
    </row>
    <row r="166" spans="2:20" x14ac:dyDescent="0.25">
      <c r="B166" s="18">
        <v>2038</v>
      </c>
      <c r="C166" s="18">
        <v>1</v>
      </c>
      <c r="D166" s="143">
        <v>622</v>
      </c>
      <c r="E166" s="143">
        <v>256</v>
      </c>
      <c r="F166" s="16"/>
      <c r="G166" s="143">
        <v>13</v>
      </c>
      <c r="H166" s="16"/>
      <c r="I166" s="16"/>
      <c r="J166" s="143">
        <v>430</v>
      </c>
      <c r="K166" s="143">
        <v>803</v>
      </c>
      <c r="L166" s="143">
        <v>74</v>
      </c>
      <c r="M166" s="16"/>
      <c r="N166" s="143">
        <v>7</v>
      </c>
      <c r="O166" s="143">
        <v>16</v>
      </c>
      <c r="P166" s="143">
        <v>83</v>
      </c>
      <c r="Q166" s="16"/>
      <c r="R166" s="16"/>
      <c r="S166" s="16">
        <v>0</v>
      </c>
      <c r="T166" s="146">
        <f t="shared" si="4"/>
        <v>2304</v>
      </c>
    </row>
    <row r="167" spans="2:20" x14ac:dyDescent="0.25">
      <c r="B167" s="18">
        <v>2038</v>
      </c>
      <c r="C167" s="18">
        <v>2</v>
      </c>
      <c r="D167" s="143">
        <v>546</v>
      </c>
      <c r="E167" s="143">
        <v>262</v>
      </c>
      <c r="F167" s="16"/>
      <c r="G167" s="143">
        <v>14</v>
      </c>
      <c r="H167" s="16"/>
      <c r="I167" s="16"/>
      <c r="J167" s="143">
        <v>409</v>
      </c>
      <c r="K167" s="143">
        <v>468</v>
      </c>
      <c r="L167" s="143">
        <v>74</v>
      </c>
      <c r="M167" s="16"/>
      <c r="N167" s="143">
        <v>7</v>
      </c>
      <c r="O167" s="143">
        <v>14</v>
      </c>
      <c r="P167" s="143">
        <v>53</v>
      </c>
      <c r="Q167" s="16"/>
      <c r="R167" s="16"/>
      <c r="S167" s="16">
        <v>0</v>
      </c>
      <c r="T167" s="146">
        <f t="shared" si="4"/>
        <v>1847</v>
      </c>
    </row>
    <row r="168" spans="2:20" x14ac:dyDescent="0.25">
      <c r="B168" s="18">
        <v>2038</v>
      </c>
      <c r="C168" s="18">
        <v>3</v>
      </c>
      <c r="D168" s="143">
        <v>312</v>
      </c>
      <c r="E168" s="143">
        <v>187</v>
      </c>
      <c r="F168" s="16"/>
      <c r="G168" s="143">
        <v>13</v>
      </c>
      <c r="H168" s="16"/>
      <c r="I168" s="16"/>
      <c r="J168" s="143">
        <v>402</v>
      </c>
      <c r="K168" s="143">
        <v>181</v>
      </c>
      <c r="L168" s="143">
        <v>74</v>
      </c>
      <c r="M168" s="16"/>
      <c r="N168" s="143">
        <v>7</v>
      </c>
      <c r="O168" s="143">
        <v>11</v>
      </c>
      <c r="P168" s="143">
        <v>38</v>
      </c>
      <c r="Q168" s="16"/>
      <c r="R168" s="16"/>
      <c r="S168" s="16">
        <v>0</v>
      </c>
      <c r="T168" s="146">
        <f t="shared" si="4"/>
        <v>1225</v>
      </c>
    </row>
    <row r="169" spans="2:20" x14ac:dyDescent="0.25">
      <c r="B169" s="18">
        <v>2038</v>
      </c>
      <c r="C169" s="18">
        <v>4</v>
      </c>
      <c r="D169" s="143">
        <v>188</v>
      </c>
      <c r="E169" s="143">
        <v>150</v>
      </c>
      <c r="F169" s="16"/>
      <c r="G169" s="143">
        <v>14</v>
      </c>
      <c r="H169" s="16"/>
      <c r="I169" s="16"/>
      <c r="J169" s="143">
        <v>392</v>
      </c>
      <c r="K169" s="143">
        <v>62</v>
      </c>
      <c r="L169" s="143">
        <v>74</v>
      </c>
      <c r="M169" s="16"/>
      <c r="N169" s="143">
        <v>7</v>
      </c>
      <c r="O169" s="143">
        <v>8</v>
      </c>
      <c r="P169" s="143">
        <v>23</v>
      </c>
      <c r="Q169" s="16"/>
      <c r="R169" s="16"/>
      <c r="S169" s="16">
        <v>0</v>
      </c>
      <c r="T169" s="146">
        <f t="shared" si="4"/>
        <v>918</v>
      </c>
    </row>
    <row r="170" spans="2:20" x14ac:dyDescent="0.25">
      <c r="B170" s="18">
        <v>2038</v>
      </c>
      <c r="C170" s="18">
        <v>5</v>
      </c>
      <c r="D170" s="143">
        <v>77</v>
      </c>
      <c r="E170" s="143">
        <v>112</v>
      </c>
      <c r="F170" s="16"/>
      <c r="G170" s="143">
        <v>13</v>
      </c>
      <c r="H170" s="16"/>
      <c r="I170" s="16"/>
      <c r="J170" s="143">
        <v>394</v>
      </c>
      <c r="K170" s="143">
        <v>63</v>
      </c>
      <c r="L170" s="143">
        <v>74</v>
      </c>
      <c r="M170" s="16"/>
      <c r="N170" s="143">
        <v>7</v>
      </c>
      <c r="O170" s="143">
        <v>6</v>
      </c>
      <c r="P170" s="143">
        <v>18</v>
      </c>
      <c r="Q170" s="16"/>
      <c r="R170" s="16"/>
      <c r="S170" s="16">
        <v>0</v>
      </c>
      <c r="T170" s="146">
        <f t="shared" ref="T170:T201" si="5">SUM(D170:S170)</f>
        <v>764</v>
      </c>
    </row>
    <row r="171" spans="2:20" x14ac:dyDescent="0.25">
      <c r="B171" s="18">
        <v>2038</v>
      </c>
      <c r="C171" s="18">
        <v>6</v>
      </c>
      <c r="D171" s="144">
        <v>24</v>
      </c>
      <c r="E171" s="143">
        <v>98</v>
      </c>
      <c r="F171" s="16"/>
      <c r="G171" s="143">
        <v>14</v>
      </c>
      <c r="H171" s="16"/>
      <c r="I171" s="16"/>
      <c r="J171" s="143">
        <v>392</v>
      </c>
      <c r="K171" s="143">
        <v>281</v>
      </c>
      <c r="L171" s="143">
        <v>74</v>
      </c>
      <c r="M171" s="16"/>
      <c r="N171" s="143">
        <v>7</v>
      </c>
      <c r="O171" s="143">
        <v>5</v>
      </c>
      <c r="P171" s="143">
        <v>12</v>
      </c>
      <c r="Q171" s="16"/>
      <c r="R171" s="16"/>
      <c r="S171" s="16">
        <v>0</v>
      </c>
      <c r="T171" s="146">
        <f t="shared" si="5"/>
        <v>907</v>
      </c>
    </row>
    <row r="172" spans="2:20" x14ac:dyDescent="0.25">
      <c r="B172" s="18">
        <v>2038</v>
      </c>
      <c r="C172" s="18">
        <v>7</v>
      </c>
      <c r="D172" s="144">
        <v>4</v>
      </c>
      <c r="E172" s="143">
        <v>91</v>
      </c>
      <c r="F172" s="16"/>
      <c r="G172" s="143">
        <v>13</v>
      </c>
      <c r="H172" s="16"/>
      <c r="I172" s="16"/>
      <c r="J172" s="143">
        <v>459</v>
      </c>
      <c r="K172" s="143">
        <v>678</v>
      </c>
      <c r="L172" s="143">
        <v>74</v>
      </c>
      <c r="M172" s="16"/>
      <c r="N172" s="143">
        <v>7</v>
      </c>
      <c r="O172" s="143">
        <v>5</v>
      </c>
      <c r="P172" s="143">
        <v>20</v>
      </c>
      <c r="Q172" s="16"/>
      <c r="R172" s="16"/>
      <c r="S172" s="16">
        <v>0</v>
      </c>
      <c r="T172" s="146">
        <f t="shared" si="5"/>
        <v>1351</v>
      </c>
    </row>
    <row r="173" spans="2:20" x14ac:dyDescent="0.25">
      <c r="B173" s="18">
        <v>2038</v>
      </c>
      <c r="C173" s="18">
        <v>8</v>
      </c>
      <c r="D173" s="144">
        <v>5</v>
      </c>
      <c r="E173" s="143">
        <v>94</v>
      </c>
      <c r="F173" s="16"/>
      <c r="G173" s="143">
        <v>13</v>
      </c>
      <c r="H173" s="16"/>
      <c r="I173" s="16"/>
      <c r="J173" s="143">
        <v>552</v>
      </c>
      <c r="K173" s="143">
        <v>710</v>
      </c>
      <c r="L173" s="143">
        <v>74</v>
      </c>
      <c r="M173" s="16"/>
      <c r="N173" s="143">
        <v>7</v>
      </c>
      <c r="O173" s="143">
        <v>5</v>
      </c>
      <c r="P173" s="143">
        <v>24</v>
      </c>
      <c r="Q173" s="16"/>
      <c r="R173" s="16"/>
      <c r="S173" s="16">
        <v>0</v>
      </c>
      <c r="T173" s="146">
        <f t="shared" si="5"/>
        <v>1484</v>
      </c>
    </row>
    <row r="174" spans="2:20" x14ac:dyDescent="0.25">
      <c r="B174" s="18">
        <v>2038</v>
      </c>
      <c r="C174" s="18">
        <v>9</v>
      </c>
      <c r="D174" s="144">
        <v>10</v>
      </c>
      <c r="E174" s="143">
        <v>103</v>
      </c>
      <c r="F174" s="16"/>
      <c r="G174" s="143">
        <v>14</v>
      </c>
      <c r="H174" s="16"/>
      <c r="I174" s="16"/>
      <c r="J174" s="143">
        <v>552</v>
      </c>
      <c r="K174" s="143">
        <v>660</v>
      </c>
      <c r="L174" s="143">
        <v>74</v>
      </c>
      <c r="M174" s="16"/>
      <c r="N174" s="143">
        <v>7</v>
      </c>
      <c r="O174" s="143">
        <v>5</v>
      </c>
      <c r="P174" s="143">
        <v>17</v>
      </c>
      <c r="Q174" s="16"/>
      <c r="R174" s="16"/>
      <c r="S174" s="16">
        <v>0</v>
      </c>
      <c r="T174" s="146">
        <f t="shared" si="5"/>
        <v>1442</v>
      </c>
    </row>
    <row r="175" spans="2:20" x14ac:dyDescent="0.25">
      <c r="B175" s="18">
        <v>2038</v>
      </c>
      <c r="C175" s="18">
        <v>10</v>
      </c>
      <c r="D175" s="143">
        <v>50</v>
      </c>
      <c r="E175" s="143">
        <v>115</v>
      </c>
      <c r="F175" s="16"/>
      <c r="G175" s="143">
        <v>13</v>
      </c>
      <c r="H175" s="16"/>
      <c r="I175" s="16"/>
      <c r="J175" s="143">
        <v>452</v>
      </c>
      <c r="K175" s="143">
        <v>394</v>
      </c>
      <c r="L175" s="143">
        <v>74</v>
      </c>
      <c r="M175" s="16"/>
      <c r="N175" s="143">
        <v>7</v>
      </c>
      <c r="O175" s="143">
        <v>6</v>
      </c>
      <c r="P175" s="143">
        <v>19</v>
      </c>
      <c r="Q175" s="16"/>
      <c r="R175" s="16"/>
      <c r="S175" s="16">
        <v>0</v>
      </c>
      <c r="T175" s="146">
        <f t="shared" si="5"/>
        <v>1130</v>
      </c>
    </row>
    <row r="176" spans="2:20" x14ac:dyDescent="0.25">
      <c r="B176" s="18">
        <v>2038</v>
      </c>
      <c r="C176" s="18">
        <v>11</v>
      </c>
      <c r="D176" s="143">
        <v>302</v>
      </c>
      <c r="E176" s="143">
        <v>183</v>
      </c>
      <c r="F176" s="16"/>
      <c r="G176" s="143">
        <v>14</v>
      </c>
      <c r="H176" s="16"/>
      <c r="I176" s="16"/>
      <c r="J176" s="143">
        <v>418</v>
      </c>
      <c r="K176" s="143">
        <v>602</v>
      </c>
      <c r="L176" s="143">
        <v>74</v>
      </c>
      <c r="M176" s="16"/>
      <c r="N176" s="143">
        <v>7</v>
      </c>
      <c r="O176" s="143">
        <v>11</v>
      </c>
      <c r="P176" s="143">
        <v>60</v>
      </c>
      <c r="Q176" s="16"/>
      <c r="R176" s="16"/>
      <c r="S176" s="16">
        <v>0</v>
      </c>
      <c r="T176" s="146">
        <f t="shared" si="5"/>
        <v>1671</v>
      </c>
    </row>
    <row r="177" spans="2:20" x14ac:dyDescent="0.25">
      <c r="B177" s="18">
        <v>2038</v>
      </c>
      <c r="C177" s="18">
        <v>12</v>
      </c>
      <c r="D177" s="143">
        <v>535</v>
      </c>
      <c r="E177" s="143">
        <v>238</v>
      </c>
      <c r="F177" s="16"/>
      <c r="G177" s="143">
        <v>13</v>
      </c>
      <c r="H177" s="16"/>
      <c r="I177" s="16"/>
      <c r="J177" s="143">
        <v>432</v>
      </c>
      <c r="K177" s="143">
        <v>866</v>
      </c>
      <c r="L177" s="143">
        <v>74</v>
      </c>
      <c r="M177" s="16"/>
      <c r="N177" s="143">
        <v>7</v>
      </c>
      <c r="O177" s="143">
        <v>16</v>
      </c>
      <c r="P177" s="143">
        <v>75</v>
      </c>
      <c r="Q177" s="16"/>
      <c r="R177" s="16"/>
      <c r="S177" s="16">
        <v>0</v>
      </c>
      <c r="T177" s="146">
        <f t="shared" si="5"/>
        <v>2256</v>
      </c>
    </row>
    <row r="178" spans="2:20" x14ac:dyDescent="0.25">
      <c r="B178" s="18">
        <v>2039</v>
      </c>
      <c r="C178" s="18">
        <v>1</v>
      </c>
      <c r="D178" s="143">
        <v>560</v>
      </c>
      <c r="E178" s="143">
        <v>247</v>
      </c>
      <c r="F178" s="16"/>
      <c r="G178" s="143">
        <v>13</v>
      </c>
      <c r="H178" s="16"/>
      <c r="I178" s="16"/>
      <c r="J178" s="143">
        <v>426</v>
      </c>
      <c r="K178" s="143">
        <v>886</v>
      </c>
      <c r="L178" s="143">
        <v>74</v>
      </c>
      <c r="M178" s="16"/>
      <c r="N178" s="143">
        <v>7</v>
      </c>
      <c r="O178" s="143">
        <v>16</v>
      </c>
      <c r="P178" s="143">
        <v>84</v>
      </c>
      <c r="Q178" s="16"/>
      <c r="R178" s="16"/>
      <c r="S178" s="16">
        <v>0</v>
      </c>
      <c r="T178" s="146">
        <f t="shared" si="5"/>
        <v>2313</v>
      </c>
    </row>
    <row r="179" spans="2:20" x14ac:dyDescent="0.25">
      <c r="B179" s="18">
        <v>2039</v>
      </c>
      <c r="C179" s="18">
        <v>2</v>
      </c>
      <c r="D179" s="143">
        <v>484</v>
      </c>
      <c r="E179" s="143">
        <v>254</v>
      </c>
      <c r="F179" s="16"/>
      <c r="G179" s="143">
        <v>15</v>
      </c>
      <c r="H179" s="16"/>
      <c r="I179" s="16"/>
      <c r="J179" s="143">
        <v>405</v>
      </c>
      <c r="K179" s="143">
        <v>556</v>
      </c>
      <c r="L179" s="143">
        <v>74</v>
      </c>
      <c r="M179" s="16"/>
      <c r="N179" s="143">
        <v>8</v>
      </c>
      <c r="O179" s="143">
        <v>14</v>
      </c>
      <c r="P179" s="143">
        <v>54</v>
      </c>
      <c r="Q179" s="16"/>
      <c r="R179" s="16"/>
      <c r="S179" s="16">
        <v>0</v>
      </c>
      <c r="T179" s="146">
        <f t="shared" si="5"/>
        <v>1864</v>
      </c>
    </row>
    <row r="180" spans="2:20" x14ac:dyDescent="0.25">
      <c r="B180" s="18">
        <v>2039</v>
      </c>
      <c r="C180" s="18">
        <v>3</v>
      </c>
      <c r="D180" s="143">
        <v>261</v>
      </c>
      <c r="E180" s="143">
        <v>180</v>
      </c>
      <c r="F180" s="16"/>
      <c r="G180" s="143">
        <v>14</v>
      </c>
      <c r="H180" s="16"/>
      <c r="I180" s="16"/>
      <c r="J180" s="143">
        <v>398</v>
      </c>
      <c r="K180" s="143">
        <v>229</v>
      </c>
      <c r="L180" s="143">
        <v>74</v>
      </c>
      <c r="M180" s="16"/>
      <c r="N180" s="143">
        <v>7</v>
      </c>
      <c r="O180" s="143">
        <v>11</v>
      </c>
      <c r="P180" s="143">
        <v>37</v>
      </c>
      <c r="Q180" s="16"/>
      <c r="R180" s="16"/>
      <c r="S180" s="16">
        <v>0</v>
      </c>
      <c r="T180" s="146">
        <f t="shared" si="5"/>
        <v>1211</v>
      </c>
    </row>
    <row r="181" spans="2:20" x14ac:dyDescent="0.25">
      <c r="B181" s="18">
        <v>2039</v>
      </c>
      <c r="C181" s="18">
        <v>4</v>
      </c>
      <c r="D181" s="143">
        <v>164</v>
      </c>
      <c r="E181" s="143">
        <v>144</v>
      </c>
      <c r="F181" s="16"/>
      <c r="G181" s="143">
        <v>14</v>
      </c>
      <c r="H181" s="16"/>
      <c r="I181" s="16"/>
      <c r="J181" s="143">
        <v>388</v>
      </c>
      <c r="K181" s="143">
        <v>62</v>
      </c>
      <c r="L181" s="143">
        <v>74</v>
      </c>
      <c r="M181" s="16"/>
      <c r="N181" s="143">
        <v>7</v>
      </c>
      <c r="O181" s="143">
        <v>8</v>
      </c>
      <c r="P181" s="143">
        <v>22</v>
      </c>
      <c r="Q181" s="16"/>
      <c r="R181" s="16"/>
      <c r="S181" s="16">
        <v>0</v>
      </c>
      <c r="T181" s="146">
        <f t="shared" si="5"/>
        <v>883</v>
      </c>
    </row>
    <row r="182" spans="2:20" x14ac:dyDescent="0.25">
      <c r="B182" s="18">
        <v>2039</v>
      </c>
      <c r="C182" s="18">
        <v>5</v>
      </c>
      <c r="D182" s="143">
        <v>81</v>
      </c>
      <c r="E182" s="143">
        <v>106</v>
      </c>
      <c r="F182" s="16"/>
      <c r="G182" s="143">
        <v>14</v>
      </c>
      <c r="H182" s="16"/>
      <c r="I182" s="16"/>
      <c r="J182" s="143">
        <v>390</v>
      </c>
      <c r="K182" s="143">
        <v>56</v>
      </c>
      <c r="L182" s="143">
        <v>74</v>
      </c>
      <c r="M182" s="16"/>
      <c r="N182" s="143">
        <v>7</v>
      </c>
      <c r="O182" s="143">
        <v>6</v>
      </c>
      <c r="P182" s="143">
        <v>17</v>
      </c>
      <c r="Q182" s="16"/>
      <c r="R182" s="16"/>
      <c r="S182" s="16">
        <v>0</v>
      </c>
      <c r="T182" s="146">
        <f t="shared" si="5"/>
        <v>751</v>
      </c>
    </row>
    <row r="183" spans="2:20" x14ac:dyDescent="0.25">
      <c r="B183" s="18">
        <v>2039</v>
      </c>
      <c r="C183" s="18">
        <v>6</v>
      </c>
      <c r="D183" s="144">
        <v>29</v>
      </c>
      <c r="E183" s="143">
        <v>92</v>
      </c>
      <c r="F183" s="16"/>
      <c r="G183" s="143">
        <v>14</v>
      </c>
      <c r="H183" s="16"/>
      <c r="I183" s="16"/>
      <c r="J183" s="143">
        <v>388</v>
      </c>
      <c r="K183" s="143">
        <v>352</v>
      </c>
      <c r="L183" s="143">
        <v>74</v>
      </c>
      <c r="M183" s="16"/>
      <c r="N183" s="143">
        <v>7</v>
      </c>
      <c r="O183" s="143">
        <v>5</v>
      </c>
      <c r="P183" s="143">
        <v>12</v>
      </c>
      <c r="Q183" s="16"/>
      <c r="R183" s="16"/>
      <c r="S183" s="16">
        <v>0</v>
      </c>
      <c r="T183" s="146">
        <f t="shared" si="5"/>
        <v>973</v>
      </c>
    </row>
    <row r="184" spans="2:20" x14ac:dyDescent="0.25">
      <c r="B184" s="18">
        <v>2039</v>
      </c>
      <c r="C184" s="18">
        <v>7</v>
      </c>
      <c r="D184" s="144">
        <v>11</v>
      </c>
      <c r="E184" s="143">
        <v>87</v>
      </c>
      <c r="F184" s="16"/>
      <c r="G184" s="143">
        <v>14</v>
      </c>
      <c r="H184" s="16"/>
      <c r="I184" s="16"/>
      <c r="J184" s="143">
        <v>455</v>
      </c>
      <c r="K184" s="143">
        <v>739</v>
      </c>
      <c r="L184" s="143">
        <v>74</v>
      </c>
      <c r="M184" s="16"/>
      <c r="N184" s="143">
        <v>7</v>
      </c>
      <c r="O184" s="143">
        <v>5</v>
      </c>
      <c r="P184" s="143">
        <v>20</v>
      </c>
      <c r="Q184" s="16"/>
      <c r="R184" s="16"/>
      <c r="S184" s="16">
        <v>0</v>
      </c>
      <c r="T184" s="146">
        <f t="shared" si="5"/>
        <v>1412</v>
      </c>
    </row>
    <row r="185" spans="2:20" x14ac:dyDescent="0.25">
      <c r="B185" s="18">
        <v>2039</v>
      </c>
      <c r="C185" s="18">
        <v>8</v>
      </c>
      <c r="D185" s="144">
        <v>12</v>
      </c>
      <c r="E185" s="143">
        <v>89</v>
      </c>
      <c r="F185" s="16"/>
      <c r="G185" s="143">
        <v>14</v>
      </c>
      <c r="H185" s="16"/>
      <c r="I185" s="16"/>
      <c r="J185" s="143">
        <v>548</v>
      </c>
      <c r="K185" s="143">
        <v>739</v>
      </c>
      <c r="L185" s="143">
        <v>74</v>
      </c>
      <c r="M185" s="16"/>
      <c r="N185" s="143">
        <v>7</v>
      </c>
      <c r="O185" s="143">
        <v>5</v>
      </c>
      <c r="P185" s="143">
        <v>24</v>
      </c>
      <c r="Q185" s="16"/>
      <c r="R185" s="16"/>
      <c r="S185" s="16">
        <v>0</v>
      </c>
      <c r="T185" s="146">
        <f t="shared" si="5"/>
        <v>1512</v>
      </c>
    </row>
    <row r="186" spans="2:20" x14ac:dyDescent="0.25">
      <c r="B186" s="18">
        <v>2039</v>
      </c>
      <c r="C186" s="18">
        <v>9</v>
      </c>
      <c r="D186" s="144">
        <v>18</v>
      </c>
      <c r="E186" s="143">
        <v>98</v>
      </c>
      <c r="F186" s="16"/>
      <c r="G186" s="143">
        <v>14</v>
      </c>
      <c r="H186" s="16"/>
      <c r="I186" s="16"/>
      <c r="J186" s="143">
        <v>548</v>
      </c>
      <c r="K186" s="143">
        <v>708</v>
      </c>
      <c r="L186" s="143">
        <v>74</v>
      </c>
      <c r="M186" s="16"/>
      <c r="N186" s="143">
        <v>7</v>
      </c>
      <c r="O186" s="143">
        <v>5</v>
      </c>
      <c r="P186" s="143">
        <v>17</v>
      </c>
      <c r="Q186" s="16"/>
      <c r="R186" s="16"/>
      <c r="S186" s="16">
        <v>0</v>
      </c>
      <c r="T186" s="146">
        <f t="shared" si="5"/>
        <v>1489</v>
      </c>
    </row>
    <row r="187" spans="2:20" x14ac:dyDescent="0.25">
      <c r="B187" s="18">
        <v>2039</v>
      </c>
      <c r="C187" s="18">
        <v>10</v>
      </c>
      <c r="D187" s="144">
        <v>29</v>
      </c>
      <c r="E187" s="143">
        <v>109</v>
      </c>
      <c r="F187" s="16"/>
      <c r="G187" s="143">
        <v>14</v>
      </c>
      <c r="H187" s="16"/>
      <c r="I187" s="16"/>
      <c r="J187" s="143">
        <v>448</v>
      </c>
      <c r="K187" s="143">
        <v>468</v>
      </c>
      <c r="L187" s="143">
        <v>74</v>
      </c>
      <c r="M187" s="16"/>
      <c r="N187" s="143">
        <v>7</v>
      </c>
      <c r="O187" s="143">
        <v>6</v>
      </c>
      <c r="P187" s="143">
        <v>19</v>
      </c>
      <c r="Q187" s="16"/>
      <c r="R187" s="16"/>
      <c r="S187" s="16">
        <v>0</v>
      </c>
      <c r="T187" s="146">
        <f t="shared" si="5"/>
        <v>1174</v>
      </c>
    </row>
    <row r="188" spans="2:20" x14ac:dyDescent="0.25">
      <c r="B188" s="18">
        <v>2039</v>
      </c>
      <c r="C188" s="18">
        <v>11</v>
      </c>
      <c r="D188" s="143">
        <v>249</v>
      </c>
      <c r="E188" s="143">
        <v>176</v>
      </c>
      <c r="F188" s="16"/>
      <c r="G188" s="143">
        <v>14</v>
      </c>
      <c r="H188" s="16"/>
      <c r="I188" s="16"/>
      <c r="J188" s="143">
        <v>414</v>
      </c>
      <c r="K188" s="143">
        <v>691</v>
      </c>
      <c r="L188" s="143">
        <v>74</v>
      </c>
      <c r="M188" s="16"/>
      <c r="N188" s="143">
        <v>7</v>
      </c>
      <c r="O188" s="143">
        <v>11</v>
      </c>
      <c r="P188" s="143">
        <v>60</v>
      </c>
      <c r="Q188" s="16"/>
      <c r="R188" s="16"/>
      <c r="S188" s="16">
        <v>0</v>
      </c>
      <c r="T188" s="146">
        <f t="shared" si="5"/>
        <v>1696</v>
      </c>
    </row>
    <row r="189" spans="2:20" x14ac:dyDescent="0.25">
      <c r="B189" s="18">
        <v>2039</v>
      </c>
      <c r="C189" s="18">
        <v>12</v>
      </c>
      <c r="D189" s="143">
        <v>468</v>
      </c>
      <c r="E189" s="143">
        <v>229</v>
      </c>
      <c r="F189" s="16"/>
      <c r="G189" s="143">
        <v>14</v>
      </c>
      <c r="H189" s="16"/>
      <c r="I189" s="16"/>
      <c r="J189" s="143">
        <v>428</v>
      </c>
      <c r="K189" s="143">
        <v>971</v>
      </c>
      <c r="L189" s="143">
        <v>74</v>
      </c>
      <c r="M189" s="16"/>
      <c r="N189" s="143">
        <v>7</v>
      </c>
      <c r="O189" s="143">
        <v>16</v>
      </c>
      <c r="P189" s="143">
        <v>76</v>
      </c>
      <c r="Q189" s="16"/>
      <c r="R189" s="16"/>
      <c r="S189" s="16">
        <v>0</v>
      </c>
      <c r="T189" s="146">
        <f t="shared" si="5"/>
        <v>2283</v>
      </c>
    </row>
    <row r="190" spans="2:20" x14ac:dyDescent="0.25">
      <c r="B190" s="18">
        <v>2040</v>
      </c>
      <c r="C190" s="18">
        <v>1</v>
      </c>
      <c r="D190" s="143">
        <v>494</v>
      </c>
      <c r="E190" s="143">
        <v>237</v>
      </c>
      <c r="F190" s="16"/>
      <c r="G190" s="143">
        <v>14</v>
      </c>
      <c r="H190" s="16"/>
      <c r="I190" s="16"/>
      <c r="J190" s="143">
        <v>422</v>
      </c>
      <c r="K190" s="143">
        <v>927</v>
      </c>
      <c r="L190" s="143">
        <v>74</v>
      </c>
      <c r="M190" s="16"/>
      <c r="N190" s="143">
        <v>7</v>
      </c>
      <c r="O190" s="143">
        <v>16</v>
      </c>
      <c r="P190" s="143">
        <v>85</v>
      </c>
      <c r="Q190" s="16"/>
      <c r="R190" s="16"/>
      <c r="S190" s="16">
        <v>0</v>
      </c>
      <c r="T190" s="146">
        <f t="shared" si="5"/>
        <v>2276</v>
      </c>
    </row>
    <row r="191" spans="2:20" x14ac:dyDescent="0.25">
      <c r="B191" s="18">
        <v>2040</v>
      </c>
      <c r="C191" s="18">
        <v>2</v>
      </c>
      <c r="D191" s="143">
        <v>422</v>
      </c>
      <c r="E191" s="143">
        <v>234</v>
      </c>
      <c r="F191" s="16"/>
      <c r="G191" s="143">
        <v>15</v>
      </c>
      <c r="H191" s="16"/>
      <c r="I191" s="16"/>
      <c r="J191" s="143">
        <v>387</v>
      </c>
      <c r="K191" s="143">
        <v>611</v>
      </c>
      <c r="L191" s="143">
        <v>74</v>
      </c>
      <c r="M191" s="16"/>
      <c r="N191" s="143">
        <v>7</v>
      </c>
      <c r="O191" s="143">
        <v>14</v>
      </c>
      <c r="P191" s="143">
        <v>55</v>
      </c>
      <c r="Q191" s="16"/>
      <c r="R191" s="16"/>
      <c r="S191" s="16">
        <v>0</v>
      </c>
      <c r="T191" s="146">
        <f t="shared" si="5"/>
        <v>1819</v>
      </c>
    </row>
    <row r="192" spans="2:20" x14ac:dyDescent="0.25">
      <c r="B192" s="18">
        <v>2040</v>
      </c>
      <c r="C192" s="18">
        <v>3</v>
      </c>
      <c r="D192" s="143">
        <v>232</v>
      </c>
      <c r="E192" s="143">
        <v>174</v>
      </c>
      <c r="F192" s="16"/>
      <c r="G192" s="143">
        <v>14</v>
      </c>
      <c r="H192" s="16"/>
      <c r="I192" s="16"/>
      <c r="J192" s="143">
        <v>394</v>
      </c>
      <c r="K192" s="143">
        <v>249</v>
      </c>
      <c r="L192" s="143">
        <v>74</v>
      </c>
      <c r="M192" s="16"/>
      <c r="N192" s="143">
        <v>7</v>
      </c>
      <c r="O192" s="143">
        <v>11</v>
      </c>
      <c r="P192" s="143">
        <v>38</v>
      </c>
      <c r="Q192" s="16"/>
      <c r="R192" s="16"/>
      <c r="S192" s="16">
        <v>0</v>
      </c>
      <c r="T192" s="146">
        <f t="shared" si="5"/>
        <v>1193</v>
      </c>
    </row>
    <row r="193" spans="2:20" x14ac:dyDescent="0.25">
      <c r="B193" s="18">
        <v>2040</v>
      </c>
      <c r="C193" s="18">
        <v>4</v>
      </c>
      <c r="D193" s="143">
        <v>88</v>
      </c>
      <c r="E193" s="143">
        <v>138</v>
      </c>
      <c r="F193" s="16"/>
      <c r="G193" s="143">
        <v>14</v>
      </c>
      <c r="H193" s="16"/>
      <c r="I193" s="16"/>
      <c r="J193" s="143">
        <v>384</v>
      </c>
      <c r="K193" s="143">
        <v>91</v>
      </c>
      <c r="L193" s="143">
        <v>74</v>
      </c>
      <c r="M193" s="16"/>
      <c r="N193" s="143">
        <v>7</v>
      </c>
      <c r="O193" s="143">
        <v>8</v>
      </c>
      <c r="P193" s="143">
        <v>22</v>
      </c>
      <c r="Q193" s="16"/>
      <c r="R193" s="16"/>
      <c r="S193" s="16">
        <v>0</v>
      </c>
      <c r="T193" s="146">
        <f t="shared" si="5"/>
        <v>826</v>
      </c>
    </row>
    <row r="194" spans="2:20" x14ac:dyDescent="0.25">
      <c r="B194" s="18">
        <v>2040</v>
      </c>
      <c r="C194" s="18">
        <v>5</v>
      </c>
      <c r="D194" s="143">
        <v>40</v>
      </c>
      <c r="E194" s="143">
        <v>100</v>
      </c>
      <c r="F194" s="16"/>
      <c r="G194" s="143">
        <v>14</v>
      </c>
      <c r="H194" s="16"/>
      <c r="I194" s="16"/>
      <c r="J194" s="143">
        <v>386</v>
      </c>
      <c r="K194" s="143">
        <v>40</v>
      </c>
      <c r="L194" s="143">
        <v>74</v>
      </c>
      <c r="M194" s="16"/>
      <c r="N194" s="143">
        <v>7</v>
      </c>
      <c r="O194" s="143">
        <v>6</v>
      </c>
      <c r="P194" s="143">
        <v>17</v>
      </c>
      <c r="Q194" s="16"/>
      <c r="R194" s="16"/>
      <c r="S194" s="16">
        <v>0</v>
      </c>
      <c r="T194" s="146">
        <f t="shared" si="5"/>
        <v>684</v>
      </c>
    </row>
    <row r="195" spans="2:20" x14ac:dyDescent="0.25">
      <c r="B195" s="18">
        <v>2040</v>
      </c>
      <c r="C195" s="18">
        <v>6</v>
      </c>
      <c r="D195" s="143">
        <v>42</v>
      </c>
      <c r="E195" s="143">
        <v>88</v>
      </c>
      <c r="F195" s="16"/>
      <c r="G195" s="143">
        <v>15</v>
      </c>
      <c r="H195" s="16"/>
      <c r="I195" s="16"/>
      <c r="J195" s="143">
        <v>384</v>
      </c>
      <c r="K195" s="143">
        <v>397</v>
      </c>
      <c r="L195" s="143">
        <v>74</v>
      </c>
      <c r="M195" s="16"/>
      <c r="N195" s="143">
        <v>7</v>
      </c>
      <c r="O195" s="143">
        <v>5</v>
      </c>
      <c r="P195" s="143">
        <v>12</v>
      </c>
      <c r="Q195" s="16"/>
      <c r="R195" s="16"/>
      <c r="S195" s="16">
        <v>0</v>
      </c>
      <c r="T195" s="146">
        <f t="shared" si="5"/>
        <v>1024</v>
      </c>
    </row>
    <row r="196" spans="2:20" x14ac:dyDescent="0.25">
      <c r="B196" s="18">
        <v>2040</v>
      </c>
      <c r="C196" s="18">
        <v>7</v>
      </c>
      <c r="D196" s="144">
        <v>23</v>
      </c>
      <c r="E196" s="143">
        <v>82</v>
      </c>
      <c r="F196" s="16"/>
      <c r="G196" s="143">
        <v>14</v>
      </c>
      <c r="H196" s="16"/>
      <c r="I196" s="16"/>
      <c r="J196" s="143">
        <v>452</v>
      </c>
      <c r="K196" s="143">
        <v>798</v>
      </c>
      <c r="L196" s="143">
        <v>74</v>
      </c>
      <c r="M196" s="16"/>
      <c r="N196" s="143">
        <v>7</v>
      </c>
      <c r="O196" s="143">
        <v>5</v>
      </c>
      <c r="P196" s="143">
        <v>20</v>
      </c>
      <c r="Q196" s="16"/>
      <c r="R196" s="16"/>
      <c r="S196" s="16">
        <v>0</v>
      </c>
      <c r="T196" s="146">
        <f t="shared" si="5"/>
        <v>1475</v>
      </c>
    </row>
    <row r="197" spans="2:20" x14ac:dyDescent="0.25">
      <c r="B197" s="18">
        <v>2040</v>
      </c>
      <c r="C197" s="18">
        <v>8</v>
      </c>
      <c r="D197" s="144">
        <v>25</v>
      </c>
      <c r="E197" s="143">
        <v>84</v>
      </c>
      <c r="F197" s="16"/>
      <c r="G197" s="143">
        <v>14</v>
      </c>
      <c r="H197" s="16"/>
      <c r="I197" s="16"/>
      <c r="J197" s="143">
        <v>544</v>
      </c>
      <c r="K197" s="143">
        <v>778</v>
      </c>
      <c r="L197" s="143">
        <v>74</v>
      </c>
      <c r="M197" s="16"/>
      <c r="N197" s="143">
        <v>7</v>
      </c>
      <c r="O197" s="143">
        <v>5</v>
      </c>
      <c r="P197" s="143">
        <v>23</v>
      </c>
      <c r="Q197" s="16"/>
      <c r="R197" s="16"/>
      <c r="S197" s="16">
        <v>0</v>
      </c>
      <c r="T197" s="146">
        <f t="shared" si="5"/>
        <v>1554</v>
      </c>
    </row>
    <row r="198" spans="2:20" x14ac:dyDescent="0.25">
      <c r="B198" s="18">
        <v>2040</v>
      </c>
      <c r="C198" s="18">
        <v>9</v>
      </c>
      <c r="D198" s="144">
        <v>31</v>
      </c>
      <c r="E198" s="143">
        <v>94</v>
      </c>
      <c r="F198" s="16"/>
      <c r="G198" s="143">
        <v>15</v>
      </c>
      <c r="H198" s="16"/>
      <c r="I198" s="16"/>
      <c r="J198" s="143">
        <v>544</v>
      </c>
      <c r="K198" s="143">
        <v>753</v>
      </c>
      <c r="L198" s="143">
        <v>74</v>
      </c>
      <c r="M198" s="16"/>
      <c r="N198" s="143">
        <v>7</v>
      </c>
      <c r="O198" s="143">
        <v>5</v>
      </c>
      <c r="P198" s="143">
        <v>17</v>
      </c>
      <c r="Q198" s="16"/>
      <c r="R198" s="16"/>
      <c r="S198" s="16">
        <v>0</v>
      </c>
      <c r="T198" s="146">
        <f t="shared" si="5"/>
        <v>1540</v>
      </c>
    </row>
    <row r="199" spans="2:20" x14ac:dyDescent="0.25">
      <c r="B199" s="18">
        <v>2040</v>
      </c>
      <c r="C199" s="18">
        <v>10</v>
      </c>
      <c r="D199" s="143">
        <v>36</v>
      </c>
      <c r="E199" s="143">
        <v>103</v>
      </c>
      <c r="F199" s="16"/>
      <c r="G199" s="143">
        <v>14</v>
      </c>
      <c r="H199" s="16"/>
      <c r="I199" s="16"/>
      <c r="J199" s="143">
        <v>444</v>
      </c>
      <c r="K199" s="143">
        <v>552</v>
      </c>
      <c r="L199" s="143">
        <v>74</v>
      </c>
      <c r="M199" s="16"/>
      <c r="N199" s="143">
        <v>7</v>
      </c>
      <c r="O199" s="143">
        <v>6</v>
      </c>
      <c r="P199" s="143">
        <v>20</v>
      </c>
      <c r="Q199" s="16"/>
      <c r="R199" s="16"/>
      <c r="S199" s="16">
        <v>0</v>
      </c>
      <c r="T199" s="146">
        <f t="shared" si="5"/>
        <v>1256</v>
      </c>
    </row>
    <row r="200" spans="2:20" x14ac:dyDescent="0.25">
      <c r="B200" s="18">
        <v>2040</v>
      </c>
      <c r="C200" s="18">
        <v>11</v>
      </c>
      <c r="D200" s="143">
        <v>192</v>
      </c>
      <c r="E200" s="143">
        <v>169</v>
      </c>
      <c r="F200" s="16"/>
      <c r="G200" s="143">
        <v>15</v>
      </c>
      <c r="H200" s="16"/>
      <c r="I200" s="16"/>
      <c r="J200" s="143">
        <v>410</v>
      </c>
      <c r="K200" s="143">
        <v>763</v>
      </c>
      <c r="L200" s="143">
        <v>74</v>
      </c>
      <c r="M200" s="16"/>
      <c r="N200" s="143">
        <v>7</v>
      </c>
      <c r="O200" s="143">
        <v>11</v>
      </c>
      <c r="P200" s="143">
        <v>62</v>
      </c>
      <c r="Q200" s="16"/>
      <c r="R200" s="16"/>
      <c r="S200" s="16">
        <v>0</v>
      </c>
      <c r="T200" s="146">
        <f t="shared" si="5"/>
        <v>1703</v>
      </c>
    </row>
    <row r="201" spans="2:20" x14ac:dyDescent="0.25">
      <c r="B201" s="18">
        <v>2040</v>
      </c>
      <c r="C201" s="18">
        <v>12</v>
      </c>
      <c r="D201" s="143">
        <v>423</v>
      </c>
      <c r="E201" s="143">
        <v>221</v>
      </c>
      <c r="F201" s="16"/>
      <c r="G201" s="143">
        <v>14</v>
      </c>
      <c r="H201" s="16"/>
      <c r="I201" s="16"/>
      <c r="J201" s="143">
        <v>424</v>
      </c>
      <c r="K201" s="143">
        <v>1042</v>
      </c>
      <c r="L201" s="143">
        <v>74</v>
      </c>
      <c r="M201" s="16"/>
      <c r="N201" s="143">
        <v>7</v>
      </c>
      <c r="O201" s="143">
        <v>16</v>
      </c>
      <c r="P201" s="143">
        <v>78</v>
      </c>
      <c r="Q201" s="16"/>
      <c r="R201" s="16"/>
      <c r="S201" s="16">
        <v>0</v>
      </c>
      <c r="T201" s="146">
        <f t="shared" si="5"/>
        <v>2299</v>
      </c>
    </row>
    <row r="202" spans="2:20" x14ac:dyDescent="0.25">
      <c r="P202" s="145"/>
      <c r="T202" s="146"/>
    </row>
    <row r="203" spans="2:20" x14ac:dyDescent="0.25">
      <c r="B203" s="148" t="s">
        <v>84</v>
      </c>
    </row>
  </sheetData>
  <mergeCells count="5">
    <mergeCell ref="B8:T8"/>
    <mergeCell ref="B1:T1"/>
    <mergeCell ref="B2:T2"/>
    <mergeCell ref="B6:T6"/>
    <mergeCell ref="B5:T5"/>
  </mergeCells>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201"/>
  <sheetViews>
    <sheetView zoomScaleNormal="100" workbookViewId="0">
      <selection activeCell="B30" sqref="B30"/>
    </sheetView>
  </sheetViews>
  <sheetFormatPr defaultColWidth="9" defaultRowHeight="15.75" x14ac:dyDescent="0.25"/>
  <cols>
    <col min="1" max="1" width="2.625" customWidth="1"/>
    <col min="2" max="20" width="9.125" customWidth="1"/>
  </cols>
  <sheetData>
    <row r="1" spans="2:20" ht="15.75" customHeight="1" x14ac:dyDescent="0.25">
      <c r="B1" s="199" t="s">
        <v>87</v>
      </c>
      <c r="C1" s="199"/>
      <c r="D1" s="199"/>
      <c r="E1" s="199"/>
      <c r="F1" s="199"/>
      <c r="G1" s="199"/>
      <c r="H1" s="199"/>
      <c r="I1" s="199"/>
      <c r="J1" s="199"/>
      <c r="K1" s="199"/>
      <c r="L1" s="199"/>
      <c r="M1" s="199"/>
      <c r="N1" s="199"/>
      <c r="O1" s="199"/>
      <c r="P1" s="199"/>
      <c r="Q1" s="199"/>
      <c r="R1" s="199"/>
      <c r="S1" s="199"/>
      <c r="T1" s="199"/>
    </row>
    <row r="2" spans="2:20" ht="15.75" customHeight="1" x14ac:dyDescent="0.25">
      <c r="B2" s="201" t="str">
        <f>'Admin Info'!B6</f>
        <v>Pacific Gas and Electric Company</v>
      </c>
      <c r="C2" s="201"/>
      <c r="D2" s="201"/>
      <c r="E2" s="201"/>
      <c r="F2" s="201"/>
      <c r="G2" s="201"/>
      <c r="H2" s="201"/>
      <c r="I2" s="201"/>
      <c r="J2" s="201"/>
      <c r="K2" s="201"/>
      <c r="L2" s="201"/>
      <c r="M2" s="201"/>
      <c r="N2" s="201"/>
      <c r="O2" s="201"/>
      <c r="P2" s="201"/>
      <c r="Q2" s="201"/>
      <c r="R2" s="201"/>
      <c r="S2" s="201"/>
      <c r="T2" s="201"/>
    </row>
    <row r="3" spans="2:20" ht="15.75" customHeight="1" x14ac:dyDescent="0.25">
      <c r="B3" s="7"/>
      <c r="C3" s="23"/>
      <c r="D3" s="23"/>
      <c r="E3" s="23"/>
      <c r="F3" s="23"/>
      <c r="G3" s="23"/>
      <c r="H3" s="23"/>
      <c r="I3" s="23"/>
      <c r="J3" s="23"/>
      <c r="K3" s="23"/>
      <c r="L3" s="23"/>
      <c r="M3" s="7"/>
      <c r="N3" s="7"/>
      <c r="O3" s="7"/>
      <c r="P3" s="7"/>
      <c r="Q3" s="7"/>
      <c r="R3" s="7"/>
      <c r="S3" s="7"/>
      <c r="T3" s="7"/>
    </row>
    <row r="4" spans="2:20" ht="15.75" customHeight="1" x14ac:dyDescent="0.25">
      <c r="B4" s="7"/>
      <c r="C4" s="23"/>
      <c r="D4" s="23"/>
      <c r="E4" s="23"/>
      <c r="F4" s="23"/>
      <c r="G4" s="23"/>
      <c r="H4" s="23"/>
      <c r="I4" s="23"/>
      <c r="J4" s="23"/>
      <c r="K4" s="23"/>
      <c r="L4" s="23"/>
      <c r="M4" s="7"/>
      <c r="N4" s="7"/>
      <c r="O4" s="7"/>
      <c r="P4" s="7"/>
      <c r="Q4" s="7"/>
      <c r="R4" s="7"/>
      <c r="S4" s="7"/>
      <c r="T4" s="7"/>
    </row>
    <row r="5" spans="2:20" ht="15.75" customHeight="1" x14ac:dyDescent="0.25">
      <c r="B5" s="202" t="s">
        <v>88</v>
      </c>
      <c r="C5" s="202"/>
      <c r="D5" s="202"/>
      <c r="E5" s="202"/>
      <c r="F5" s="202"/>
      <c r="G5" s="202"/>
      <c r="H5" s="202"/>
      <c r="I5" s="202"/>
      <c r="J5" s="202"/>
      <c r="K5" s="202"/>
      <c r="L5" s="202"/>
      <c r="M5" s="202"/>
      <c r="N5" s="202"/>
      <c r="O5" s="202"/>
      <c r="P5" s="202"/>
      <c r="Q5" s="202"/>
      <c r="R5" s="202"/>
      <c r="S5" s="202"/>
      <c r="T5" s="202"/>
    </row>
    <row r="6" spans="2:20" ht="15.75" customHeight="1" x14ac:dyDescent="0.25">
      <c r="B6" s="200" t="s">
        <v>326</v>
      </c>
      <c r="C6" s="200"/>
      <c r="D6" s="200"/>
      <c r="E6" s="200"/>
      <c r="F6" s="200"/>
      <c r="G6" s="200"/>
      <c r="H6" s="200"/>
      <c r="I6" s="200"/>
      <c r="J6" s="200"/>
      <c r="K6" s="200"/>
      <c r="L6" s="200"/>
      <c r="M6" s="200"/>
      <c r="N6" s="200"/>
      <c r="O6" s="200"/>
      <c r="P6" s="200"/>
      <c r="Q6" s="200"/>
      <c r="R6" s="200"/>
      <c r="S6" s="200"/>
      <c r="T6" s="200"/>
    </row>
    <row r="7" spans="2:20" ht="15.75" customHeight="1" x14ac:dyDescent="0.25">
      <c r="B7" s="8"/>
      <c r="C7" s="8"/>
      <c r="D7" s="7"/>
      <c r="E7" s="7"/>
      <c r="F7" s="7"/>
      <c r="G7" s="7"/>
      <c r="H7" s="7"/>
      <c r="I7" s="7"/>
      <c r="J7" s="7"/>
      <c r="K7" s="7"/>
      <c r="L7" s="7"/>
      <c r="M7" s="8"/>
      <c r="N7" s="8"/>
      <c r="O7" s="8"/>
      <c r="P7" s="8"/>
      <c r="Q7" s="8"/>
      <c r="R7" s="8"/>
      <c r="S7" s="8"/>
      <c r="T7" s="8"/>
    </row>
    <row r="8" spans="2:20" x14ac:dyDescent="0.25">
      <c r="B8" s="195"/>
      <c r="C8" s="196"/>
      <c r="D8" s="196"/>
      <c r="E8" s="196"/>
      <c r="F8" s="196"/>
      <c r="G8" s="196"/>
      <c r="H8" s="196"/>
      <c r="I8" s="196"/>
      <c r="J8" s="196"/>
      <c r="K8" s="196"/>
      <c r="L8" s="196"/>
      <c r="M8" s="196"/>
      <c r="N8" s="196"/>
      <c r="O8" s="196"/>
      <c r="P8" s="196"/>
      <c r="Q8" s="196"/>
      <c r="R8" s="196"/>
      <c r="S8" s="196"/>
      <c r="T8" s="197"/>
    </row>
    <row r="9" spans="2:20" ht="45.75" x14ac:dyDescent="0.25">
      <c r="B9" s="13" t="s">
        <v>65</v>
      </c>
      <c r="C9" s="13" t="s">
        <v>66</v>
      </c>
      <c r="D9" s="13" t="s">
        <v>67</v>
      </c>
      <c r="E9" s="13" t="s">
        <v>68</v>
      </c>
      <c r="F9" s="13" t="s">
        <v>69</v>
      </c>
      <c r="G9" s="13" t="s">
        <v>70</v>
      </c>
      <c r="H9" s="13" t="s">
        <v>71</v>
      </c>
      <c r="I9" s="13" t="s">
        <v>72</v>
      </c>
      <c r="J9" s="13" t="s">
        <v>73</v>
      </c>
      <c r="K9" s="13" t="s">
        <v>74</v>
      </c>
      <c r="L9" s="13" t="s">
        <v>75</v>
      </c>
      <c r="M9" s="13" t="s">
        <v>76</v>
      </c>
      <c r="N9" s="13" t="s">
        <v>77</v>
      </c>
      <c r="O9" s="13" t="s">
        <v>78</v>
      </c>
      <c r="P9" s="13" t="s">
        <v>89</v>
      </c>
      <c r="Q9" s="56" t="s">
        <v>80</v>
      </c>
      <c r="R9" s="13" t="s">
        <v>81</v>
      </c>
      <c r="S9" s="13" t="s">
        <v>82</v>
      </c>
      <c r="T9" s="10" t="s">
        <v>83</v>
      </c>
    </row>
    <row r="10" spans="2:20" x14ac:dyDescent="0.25">
      <c r="B10" s="18">
        <v>2025</v>
      </c>
      <c r="C10" s="18">
        <v>1</v>
      </c>
      <c r="D10" s="16"/>
      <c r="E10" s="16"/>
      <c r="F10" s="16"/>
      <c r="G10" s="16"/>
      <c r="H10" s="16"/>
      <c r="I10" s="16"/>
      <c r="J10" s="16"/>
      <c r="K10" s="16"/>
      <c r="L10" s="16"/>
      <c r="M10" s="16"/>
      <c r="N10" s="16"/>
      <c r="O10" s="16"/>
      <c r="P10" s="16"/>
      <c r="Q10" s="16"/>
      <c r="R10" s="16"/>
      <c r="S10" s="16"/>
      <c r="T10" s="16"/>
    </row>
    <row r="11" spans="2:20" x14ac:dyDescent="0.25">
      <c r="B11" s="18">
        <v>2025</v>
      </c>
      <c r="C11" s="18">
        <v>2</v>
      </c>
      <c r="D11" s="16"/>
      <c r="E11" s="16"/>
      <c r="F11" s="16"/>
      <c r="G11" s="16"/>
      <c r="H11" s="16"/>
      <c r="I11" s="16"/>
      <c r="J11" s="16"/>
      <c r="K11" s="16"/>
      <c r="L11" s="16"/>
      <c r="M11" s="16"/>
      <c r="N11" s="16"/>
      <c r="O11" s="16"/>
      <c r="P11" s="16"/>
      <c r="Q11" s="16"/>
      <c r="R11" s="16"/>
      <c r="S11" s="16"/>
      <c r="T11" s="16"/>
    </row>
    <row r="12" spans="2:20" x14ac:dyDescent="0.25">
      <c r="B12" s="18">
        <v>2025</v>
      </c>
      <c r="C12" s="18">
        <v>3</v>
      </c>
      <c r="D12" s="16"/>
      <c r="E12" s="16"/>
      <c r="F12" s="16"/>
      <c r="G12" s="16"/>
      <c r="H12" s="16"/>
      <c r="I12" s="16"/>
      <c r="J12" s="16"/>
      <c r="K12" s="16"/>
      <c r="L12" s="16"/>
      <c r="M12" s="16"/>
      <c r="N12" s="16"/>
      <c r="O12" s="16"/>
      <c r="P12" s="16"/>
      <c r="Q12" s="16"/>
      <c r="R12" s="16"/>
      <c r="S12" s="16"/>
      <c r="T12" s="16"/>
    </row>
    <row r="13" spans="2:20" x14ac:dyDescent="0.25">
      <c r="B13" s="18">
        <v>2025</v>
      </c>
      <c r="C13" s="18">
        <v>4</v>
      </c>
      <c r="D13" s="16"/>
      <c r="E13" s="16"/>
      <c r="F13" s="16"/>
      <c r="G13" s="16"/>
      <c r="H13" s="16"/>
      <c r="I13" s="16"/>
      <c r="J13" s="16"/>
      <c r="K13" s="16"/>
      <c r="L13" s="16"/>
      <c r="M13" s="16"/>
      <c r="N13" s="16"/>
      <c r="O13" s="16"/>
      <c r="P13" s="16"/>
      <c r="Q13" s="16"/>
      <c r="R13" s="16"/>
      <c r="S13" s="16"/>
      <c r="T13" s="16"/>
    </row>
    <row r="14" spans="2:20" x14ac:dyDescent="0.25">
      <c r="B14" s="18">
        <v>2025</v>
      </c>
      <c r="C14" s="18">
        <v>5</v>
      </c>
      <c r="D14" s="16"/>
      <c r="E14" s="16"/>
      <c r="F14" s="16"/>
      <c r="G14" s="16"/>
      <c r="H14" s="16"/>
      <c r="I14" s="16"/>
      <c r="J14" s="16"/>
      <c r="K14" s="16"/>
      <c r="L14" s="16"/>
      <c r="M14" s="16"/>
      <c r="N14" s="16"/>
      <c r="O14" s="16"/>
      <c r="P14" s="16"/>
      <c r="Q14" s="16"/>
      <c r="R14" s="16"/>
      <c r="S14" s="16"/>
      <c r="T14" s="16"/>
    </row>
    <row r="15" spans="2:20" x14ac:dyDescent="0.25">
      <c r="B15" s="18">
        <v>2025</v>
      </c>
      <c r="C15" s="18">
        <v>6</v>
      </c>
      <c r="D15" s="16"/>
      <c r="E15" s="16"/>
      <c r="F15" s="16"/>
      <c r="G15" s="16"/>
      <c r="H15" s="16"/>
      <c r="I15" s="16"/>
      <c r="J15" s="16"/>
      <c r="K15" s="16"/>
      <c r="L15" s="16"/>
      <c r="M15" s="16"/>
      <c r="N15" s="16"/>
      <c r="O15" s="16"/>
      <c r="P15" s="16"/>
      <c r="Q15" s="16"/>
      <c r="R15" s="16"/>
      <c r="S15" s="16"/>
      <c r="T15" s="16"/>
    </row>
    <row r="16" spans="2:20" x14ac:dyDescent="0.25">
      <c r="B16" s="18">
        <v>2025</v>
      </c>
      <c r="C16" s="18">
        <v>7</v>
      </c>
      <c r="D16" s="16"/>
      <c r="E16" s="16"/>
      <c r="F16" s="16"/>
      <c r="G16" s="16"/>
      <c r="H16" s="16"/>
      <c r="I16" s="16"/>
      <c r="J16" s="16"/>
      <c r="K16" s="16"/>
      <c r="L16" s="16"/>
      <c r="M16" s="16"/>
      <c r="N16" s="16"/>
      <c r="O16" s="16"/>
      <c r="P16" s="16"/>
      <c r="Q16" s="16"/>
      <c r="R16" s="16"/>
      <c r="S16" s="16"/>
      <c r="T16" s="16"/>
    </row>
    <row r="17" spans="2:20" x14ac:dyDescent="0.25">
      <c r="B17" s="18">
        <v>2025</v>
      </c>
      <c r="C17" s="18">
        <v>8</v>
      </c>
      <c r="D17" s="16"/>
      <c r="E17" s="16"/>
      <c r="F17" s="16"/>
      <c r="G17" s="16"/>
      <c r="H17" s="16"/>
      <c r="I17" s="16"/>
      <c r="J17" s="16"/>
      <c r="K17" s="16"/>
      <c r="L17" s="16"/>
      <c r="M17" s="16"/>
      <c r="N17" s="16"/>
      <c r="O17" s="16"/>
      <c r="P17" s="16"/>
      <c r="Q17" s="16"/>
      <c r="R17" s="16"/>
      <c r="S17" s="16"/>
      <c r="T17" s="16"/>
    </row>
    <row r="18" spans="2:20" x14ac:dyDescent="0.25">
      <c r="B18" s="18">
        <v>2025</v>
      </c>
      <c r="C18" s="18">
        <v>9</v>
      </c>
      <c r="D18" s="16"/>
      <c r="E18" s="16"/>
      <c r="F18" s="16"/>
      <c r="G18" s="16"/>
      <c r="H18" s="16"/>
      <c r="I18" s="16"/>
      <c r="J18" s="16"/>
      <c r="K18" s="16"/>
      <c r="L18" s="16"/>
      <c r="M18" s="16"/>
      <c r="N18" s="16"/>
      <c r="O18" s="16"/>
      <c r="P18" s="16"/>
      <c r="Q18" s="16"/>
      <c r="R18" s="16"/>
      <c r="S18" s="16"/>
      <c r="T18" s="16"/>
    </row>
    <row r="19" spans="2:20" x14ac:dyDescent="0.25">
      <c r="B19" s="18">
        <v>2025</v>
      </c>
      <c r="C19" s="18">
        <v>10</v>
      </c>
      <c r="D19" s="16"/>
      <c r="E19" s="16"/>
      <c r="F19" s="16"/>
      <c r="G19" s="16"/>
      <c r="H19" s="16"/>
      <c r="I19" s="16"/>
      <c r="J19" s="16"/>
      <c r="K19" s="16"/>
      <c r="L19" s="16"/>
      <c r="M19" s="16"/>
      <c r="N19" s="16"/>
      <c r="O19" s="16"/>
      <c r="P19" s="16"/>
      <c r="Q19" s="16"/>
      <c r="R19" s="16"/>
      <c r="S19" s="16"/>
      <c r="T19" s="16"/>
    </row>
    <row r="20" spans="2:20" x14ac:dyDescent="0.25">
      <c r="B20" s="18">
        <v>2025</v>
      </c>
      <c r="C20" s="18">
        <v>11</v>
      </c>
      <c r="D20" s="16"/>
      <c r="E20" s="16"/>
      <c r="F20" s="16"/>
      <c r="G20" s="16"/>
      <c r="H20" s="16"/>
      <c r="I20" s="16"/>
      <c r="J20" s="16"/>
      <c r="K20" s="16"/>
      <c r="L20" s="16"/>
      <c r="M20" s="16"/>
      <c r="N20" s="16"/>
      <c r="O20" s="16"/>
      <c r="P20" s="16"/>
      <c r="Q20" s="16"/>
      <c r="R20" s="16"/>
      <c r="S20" s="16"/>
      <c r="T20" s="16"/>
    </row>
    <row r="21" spans="2:20" x14ac:dyDescent="0.25">
      <c r="B21" s="18">
        <v>2025</v>
      </c>
      <c r="C21" s="18">
        <v>12</v>
      </c>
      <c r="D21" s="16"/>
      <c r="E21" s="16"/>
      <c r="F21" s="16"/>
      <c r="G21" s="16"/>
      <c r="H21" s="16"/>
      <c r="I21" s="16"/>
      <c r="J21" s="16"/>
      <c r="K21" s="16"/>
      <c r="L21" s="16"/>
      <c r="M21" s="16"/>
      <c r="N21" s="16"/>
      <c r="O21" s="16"/>
      <c r="P21" s="16"/>
      <c r="Q21" s="16"/>
      <c r="R21" s="16"/>
      <c r="S21" s="16"/>
      <c r="T21" s="16"/>
    </row>
    <row r="22" spans="2:20" x14ac:dyDescent="0.25">
      <c r="B22" s="18">
        <v>2026</v>
      </c>
      <c r="C22" s="18">
        <v>1</v>
      </c>
      <c r="D22" s="16"/>
      <c r="E22" s="16"/>
      <c r="F22" s="16"/>
      <c r="G22" s="16"/>
      <c r="H22" s="16"/>
      <c r="I22" s="16"/>
      <c r="J22" s="16"/>
      <c r="K22" s="16"/>
      <c r="L22" s="16"/>
      <c r="M22" s="16"/>
      <c r="N22" s="16"/>
      <c r="O22" s="16"/>
      <c r="P22" s="16"/>
      <c r="Q22" s="16"/>
      <c r="R22" s="16"/>
      <c r="S22" s="16"/>
      <c r="T22" s="16"/>
    </row>
    <row r="23" spans="2:20" x14ac:dyDescent="0.25">
      <c r="B23" s="18">
        <v>2026</v>
      </c>
      <c r="C23" s="18">
        <v>2</v>
      </c>
      <c r="D23" s="16"/>
      <c r="E23" s="16"/>
      <c r="F23" s="16"/>
      <c r="G23" s="16"/>
      <c r="H23" s="16"/>
      <c r="I23" s="16"/>
      <c r="J23" s="16"/>
      <c r="K23" s="16"/>
      <c r="L23" s="16"/>
      <c r="M23" s="16"/>
      <c r="N23" s="16"/>
      <c r="O23" s="16"/>
      <c r="P23" s="16"/>
      <c r="Q23" s="16"/>
      <c r="R23" s="16"/>
      <c r="S23" s="16"/>
      <c r="T23" s="16"/>
    </row>
    <row r="24" spans="2:20" x14ac:dyDescent="0.25">
      <c r="B24" s="18">
        <v>2026</v>
      </c>
      <c r="C24" s="18">
        <v>3</v>
      </c>
      <c r="D24" s="16"/>
      <c r="E24" s="16"/>
      <c r="F24" s="16"/>
      <c r="G24" s="16"/>
      <c r="H24" s="16"/>
      <c r="I24" s="16"/>
      <c r="J24" s="16"/>
      <c r="K24" s="16"/>
      <c r="L24" s="16"/>
      <c r="M24" s="16"/>
      <c r="N24" s="16"/>
      <c r="O24" s="16"/>
      <c r="P24" s="16"/>
      <c r="Q24" s="16"/>
      <c r="R24" s="16"/>
      <c r="S24" s="16"/>
      <c r="T24" s="16"/>
    </row>
    <row r="25" spans="2:20" x14ac:dyDescent="0.25">
      <c r="B25" s="18">
        <v>2026</v>
      </c>
      <c r="C25" s="18">
        <v>4</v>
      </c>
      <c r="D25" s="16"/>
      <c r="E25" s="16"/>
      <c r="F25" s="16"/>
      <c r="G25" s="16"/>
      <c r="H25" s="16"/>
      <c r="I25" s="16"/>
      <c r="J25" s="16"/>
      <c r="K25" s="16"/>
      <c r="L25" s="16"/>
      <c r="M25" s="16"/>
      <c r="N25" s="16"/>
      <c r="O25" s="16"/>
      <c r="P25" s="16"/>
      <c r="Q25" s="16"/>
      <c r="R25" s="16"/>
      <c r="S25" s="16"/>
      <c r="T25" s="16"/>
    </row>
    <row r="26" spans="2:20" x14ac:dyDescent="0.25">
      <c r="B26" s="18">
        <v>2026</v>
      </c>
      <c r="C26" s="18">
        <v>5</v>
      </c>
      <c r="D26" s="16"/>
      <c r="E26" s="16"/>
      <c r="F26" s="16"/>
      <c r="G26" s="16"/>
      <c r="H26" s="16"/>
      <c r="I26" s="16"/>
      <c r="J26" s="16"/>
      <c r="K26" s="16"/>
      <c r="L26" s="16"/>
      <c r="M26" s="16"/>
      <c r="N26" s="16"/>
      <c r="O26" s="16"/>
      <c r="P26" s="16"/>
      <c r="Q26" s="16"/>
      <c r="R26" s="16"/>
      <c r="S26" s="16"/>
      <c r="T26" s="16"/>
    </row>
    <row r="27" spans="2:20" x14ac:dyDescent="0.25">
      <c r="B27" s="18">
        <v>2026</v>
      </c>
      <c r="C27" s="18">
        <v>6</v>
      </c>
      <c r="D27" s="16"/>
      <c r="E27" s="16"/>
      <c r="F27" s="16"/>
      <c r="G27" s="16"/>
      <c r="H27" s="16"/>
      <c r="I27" s="16"/>
      <c r="J27" s="16"/>
      <c r="K27" s="16"/>
      <c r="L27" s="16"/>
      <c r="M27" s="16"/>
      <c r="N27" s="16"/>
      <c r="O27" s="16"/>
      <c r="P27" s="16"/>
      <c r="Q27" s="16"/>
      <c r="R27" s="16"/>
      <c r="S27" s="16"/>
      <c r="T27" s="16"/>
    </row>
    <row r="28" spans="2:20" x14ac:dyDescent="0.25">
      <c r="B28" s="18">
        <v>2026</v>
      </c>
      <c r="C28" s="18">
        <v>7</v>
      </c>
      <c r="D28" s="16"/>
      <c r="E28" s="16"/>
      <c r="F28" s="16"/>
      <c r="G28" s="16"/>
      <c r="H28" s="16"/>
      <c r="I28" s="16"/>
      <c r="J28" s="16"/>
      <c r="K28" s="16"/>
      <c r="L28" s="16"/>
      <c r="M28" s="16"/>
      <c r="N28" s="16"/>
      <c r="O28" s="16"/>
      <c r="P28" s="16"/>
      <c r="Q28" s="16"/>
      <c r="R28" s="16"/>
      <c r="S28" s="16"/>
      <c r="T28" s="16"/>
    </row>
    <row r="29" spans="2:20" x14ac:dyDescent="0.25">
      <c r="B29" s="18">
        <v>2026</v>
      </c>
      <c r="C29" s="18">
        <v>8</v>
      </c>
      <c r="D29" s="16"/>
      <c r="E29" s="16"/>
      <c r="F29" s="16"/>
      <c r="G29" s="16"/>
      <c r="H29" s="16"/>
      <c r="I29" s="16"/>
      <c r="J29" s="16"/>
      <c r="K29" s="16"/>
      <c r="L29" s="16"/>
      <c r="M29" s="16"/>
      <c r="N29" s="16"/>
      <c r="O29" s="16"/>
      <c r="P29" s="16"/>
      <c r="Q29" s="16"/>
      <c r="R29" s="16"/>
      <c r="S29" s="16"/>
      <c r="T29" s="16"/>
    </row>
    <row r="30" spans="2:20" x14ac:dyDescent="0.25">
      <c r="B30" s="18">
        <v>2026</v>
      </c>
      <c r="C30" s="18">
        <v>9</v>
      </c>
      <c r="D30" s="16"/>
      <c r="E30" s="16"/>
      <c r="F30" s="16"/>
      <c r="G30" s="16"/>
      <c r="H30" s="16"/>
      <c r="I30" s="16"/>
      <c r="J30" s="16"/>
      <c r="K30" s="16"/>
      <c r="L30" s="16"/>
      <c r="M30" s="16"/>
      <c r="N30" s="16"/>
      <c r="O30" s="16"/>
      <c r="P30" s="16"/>
      <c r="Q30" s="16"/>
      <c r="R30" s="16"/>
      <c r="S30" s="16"/>
      <c r="T30" s="16"/>
    </row>
    <row r="31" spans="2:20" x14ac:dyDescent="0.25">
      <c r="B31" s="18">
        <v>2026</v>
      </c>
      <c r="C31" s="18">
        <v>10</v>
      </c>
      <c r="D31" s="16"/>
      <c r="E31" s="16"/>
      <c r="F31" s="16"/>
      <c r="G31" s="16"/>
      <c r="H31" s="16"/>
      <c r="I31" s="16"/>
      <c r="J31" s="16"/>
      <c r="K31" s="16"/>
      <c r="L31" s="16"/>
      <c r="M31" s="16"/>
      <c r="N31" s="16"/>
      <c r="O31" s="16"/>
      <c r="P31" s="16"/>
      <c r="Q31" s="16"/>
      <c r="R31" s="16"/>
      <c r="S31" s="16"/>
      <c r="T31" s="16"/>
    </row>
    <row r="32" spans="2:20" x14ac:dyDescent="0.25">
      <c r="B32" s="18">
        <v>2026</v>
      </c>
      <c r="C32" s="18">
        <v>11</v>
      </c>
      <c r="D32" s="16"/>
      <c r="E32" s="16"/>
      <c r="F32" s="16"/>
      <c r="G32" s="16"/>
      <c r="H32" s="16"/>
      <c r="I32" s="16"/>
      <c r="J32" s="16"/>
      <c r="K32" s="16"/>
      <c r="L32" s="16"/>
      <c r="M32" s="16"/>
      <c r="N32" s="16"/>
      <c r="O32" s="16"/>
      <c r="P32" s="16"/>
      <c r="Q32" s="16"/>
      <c r="R32" s="16"/>
      <c r="S32" s="16"/>
      <c r="T32" s="16"/>
    </row>
    <row r="33" spans="2:20" x14ac:dyDescent="0.25">
      <c r="B33" s="18">
        <v>2026</v>
      </c>
      <c r="C33" s="18">
        <v>12</v>
      </c>
      <c r="D33" s="16"/>
      <c r="E33" s="16"/>
      <c r="F33" s="16"/>
      <c r="G33" s="16"/>
      <c r="H33" s="16"/>
      <c r="I33" s="16"/>
      <c r="J33" s="16"/>
      <c r="K33" s="16"/>
      <c r="L33" s="16"/>
      <c r="M33" s="16"/>
      <c r="N33" s="16"/>
      <c r="O33" s="16"/>
      <c r="P33" s="16"/>
      <c r="Q33" s="16"/>
      <c r="R33" s="16"/>
      <c r="S33" s="16"/>
      <c r="T33" s="16"/>
    </row>
    <row r="34" spans="2:20" x14ac:dyDescent="0.25">
      <c r="B34" s="18">
        <v>2027</v>
      </c>
      <c r="C34" s="18">
        <v>1</v>
      </c>
      <c r="D34" s="16"/>
      <c r="E34" s="16"/>
      <c r="F34" s="16"/>
      <c r="G34" s="16"/>
      <c r="H34" s="16"/>
      <c r="I34" s="16"/>
      <c r="J34" s="16"/>
      <c r="K34" s="16"/>
      <c r="L34" s="16"/>
      <c r="M34" s="16"/>
      <c r="N34" s="16"/>
      <c r="O34" s="16"/>
      <c r="P34" s="16"/>
      <c r="Q34" s="16"/>
      <c r="R34" s="16"/>
      <c r="S34" s="16"/>
      <c r="T34" s="16"/>
    </row>
    <row r="35" spans="2:20" x14ac:dyDescent="0.25">
      <c r="B35" s="18">
        <v>2027</v>
      </c>
      <c r="C35" s="18">
        <v>2</v>
      </c>
      <c r="D35" s="16"/>
      <c r="E35" s="16"/>
      <c r="F35" s="16"/>
      <c r="G35" s="16"/>
      <c r="H35" s="16"/>
      <c r="I35" s="16"/>
      <c r="J35" s="16"/>
      <c r="K35" s="16"/>
      <c r="L35" s="16"/>
      <c r="M35" s="16"/>
      <c r="N35" s="16"/>
      <c r="O35" s="16"/>
      <c r="P35" s="16"/>
      <c r="Q35" s="16"/>
      <c r="R35" s="16"/>
      <c r="S35" s="16"/>
      <c r="T35" s="16"/>
    </row>
    <row r="36" spans="2:20" x14ac:dyDescent="0.25">
      <c r="B36" s="18">
        <v>2027</v>
      </c>
      <c r="C36" s="18">
        <v>3</v>
      </c>
      <c r="D36" s="16"/>
      <c r="E36" s="16"/>
      <c r="F36" s="16"/>
      <c r="G36" s="16"/>
      <c r="H36" s="16"/>
      <c r="I36" s="16"/>
      <c r="J36" s="16"/>
      <c r="K36" s="16"/>
      <c r="L36" s="16"/>
      <c r="M36" s="16"/>
      <c r="N36" s="16"/>
      <c r="O36" s="16"/>
      <c r="P36" s="16"/>
      <c r="Q36" s="16"/>
      <c r="R36" s="16"/>
      <c r="S36" s="16"/>
      <c r="T36" s="16"/>
    </row>
    <row r="37" spans="2:20" x14ac:dyDescent="0.25">
      <c r="B37" s="18">
        <v>2027</v>
      </c>
      <c r="C37" s="18">
        <v>4</v>
      </c>
      <c r="D37" s="16"/>
      <c r="E37" s="16"/>
      <c r="F37" s="16"/>
      <c r="G37" s="16"/>
      <c r="H37" s="16"/>
      <c r="I37" s="16"/>
      <c r="J37" s="16"/>
      <c r="K37" s="16"/>
      <c r="L37" s="16"/>
      <c r="M37" s="16"/>
      <c r="N37" s="16"/>
      <c r="O37" s="16"/>
      <c r="P37" s="16"/>
      <c r="Q37" s="16"/>
      <c r="R37" s="16"/>
      <c r="S37" s="16"/>
      <c r="T37" s="16"/>
    </row>
    <row r="38" spans="2:20" x14ac:dyDescent="0.25">
      <c r="B38" s="18">
        <v>2027</v>
      </c>
      <c r="C38" s="18">
        <v>5</v>
      </c>
      <c r="D38" s="16"/>
      <c r="E38" s="16"/>
      <c r="F38" s="16"/>
      <c r="G38" s="16"/>
      <c r="H38" s="16"/>
      <c r="I38" s="16"/>
      <c r="J38" s="16"/>
      <c r="K38" s="16"/>
      <c r="L38" s="16"/>
      <c r="M38" s="16"/>
      <c r="N38" s="16"/>
      <c r="O38" s="16"/>
      <c r="P38" s="16"/>
      <c r="Q38" s="16"/>
      <c r="R38" s="16"/>
      <c r="S38" s="16"/>
      <c r="T38" s="16"/>
    </row>
    <row r="39" spans="2:20" x14ac:dyDescent="0.25">
      <c r="B39" s="18">
        <v>2027</v>
      </c>
      <c r="C39" s="18">
        <v>6</v>
      </c>
      <c r="D39" s="16"/>
      <c r="E39" s="16"/>
      <c r="F39" s="16"/>
      <c r="G39" s="16"/>
      <c r="H39" s="16"/>
      <c r="I39" s="16"/>
      <c r="J39" s="16"/>
      <c r="K39" s="16"/>
      <c r="L39" s="16"/>
      <c r="M39" s="16"/>
      <c r="N39" s="16"/>
      <c r="O39" s="16"/>
      <c r="P39" s="16"/>
      <c r="Q39" s="16"/>
      <c r="R39" s="16"/>
      <c r="S39" s="16"/>
      <c r="T39" s="16"/>
    </row>
    <row r="40" spans="2:20" x14ac:dyDescent="0.25">
      <c r="B40" s="18">
        <v>2027</v>
      </c>
      <c r="C40" s="18">
        <v>7</v>
      </c>
      <c r="D40" s="16"/>
      <c r="E40" s="16"/>
      <c r="F40" s="16"/>
      <c r="G40" s="16"/>
      <c r="H40" s="16"/>
      <c r="I40" s="16"/>
      <c r="J40" s="16"/>
      <c r="K40" s="16"/>
      <c r="L40" s="16"/>
      <c r="M40" s="16"/>
      <c r="N40" s="16"/>
      <c r="O40" s="16"/>
      <c r="P40" s="16"/>
      <c r="Q40" s="16"/>
      <c r="R40" s="16"/>
      <c r="S40" s="16"/>
      <c r="T40" s="16"/>
    </row>
    <row r="41" spans="2:20" x14ac:dyDescent="0.25">
      <c r="B41" s="18">
        <v>2027</v>
      </c>
      <c r="C41" s="18">
        <v>8</v>
      </c>
      <c r="D41" s="16"/>
      <c r="E41" s="16"/>
      <c r="F41" s="16"/>
      <c r="G41" s="16"/>
      <c r="H41" s="16"/>
      <c r="I41" s="16"/>
      <c r="J41" s="16"/>
      <c r="K41" s="16"/>
      <c r="L41" s="16"/>
      <c r="M41" s="16"/>
      <c r="N41" s="16"/>
      <c r="O41" s="16"/>
      <c r="P41" s="16"/>
      <c r="Q41" s="16"/>
      <c r="R41" s="16"/>
      <c r="S41" s="16"/>
      <c r="T41" s="16"/>
    </row>
    <row r="42" spans="2:20" x14ac:dyDescent="0.25">
      <c r="B42" s="18">
        <v>2027</v>
      </c>
      <c r="C42" s="18">
        <v>9</v>
      </c>
      <c r="D42" s="16"/>
      <c r="E42" s="16"/>
      <c r="F42" s="16"/>
      <c r="G42" s="16"/>
      <c r="H42" s="16"/>
      <c r="I42" s="16"/>
      <c r="J42" s="16"/>
      <c r="K42" s="16"/>
      <c r="L42" s="16"/>
      <c r="M42" s="16"/>
      <c r="N42" s="16"/>
      <c r="O42" s="16"/>
      <c r="P42" s="16"/>
      <c r="Q42" s="16"/>
      <c r="R42" s="16"/>
      <c r="S42" s="16"/>
      <c r="T42" s="16"/>
    </row>
    <row r="43" spans="2:20" x14ac:dyDescent="0.25">
      <c r="B43" s="18">
        <v>2027</v>
      </c>
      <c r="C43" s="18">
        <v>10</v>
      </c>
      <c r="D43" s="16"/>
      <c r="E43" s="16"/>
      <c r="F43" s="16"/>
      <c r="G43" s="16"/>
      <c r="H43" s="16"/>
      <c r="I43" s="16"/>
      <c r="J43" s="16"/>
      <c r="K43" s="16"/>
      <c r="L43" s="16"/>
      <c r="M43" s="16"/>
      <c r="N43" s="16"/>
      <c r="O43" s="16"/>
      <c r="P43" s="16"/>
      <c r="Q43" s="16"/>
      <c r="R43" s="16"/>
      <c r="S43" s="16"/>
      <c r="T43" s="16"/>
    </row>
    <row r="44" spans="2:20" x14ac:dyDescent="0.25">
      <c r="B44" s="18">
        <v>2027</v>
      </c>
      <c r="C44" s="18">
        <v>11</v>
      </c>
      <c r="D44" s="16"/>
      <c r="E44" s="16"/>
      <c r="F44" s="16"/>
      <c r="G44" s="16"/>
      <c r="H44" s="16"/>
      <c r="I44" s="16"/>
      <c r="J44" s="16"/>
      <c r="K44" s="16"/>
      <c r="L44" s="16"/>
      <c r="M44" s="16"/>
      <c r="N44" s="16"/>
      <c r="O44" s="16"/>
      <c r="P44" s="16"/>
      <c r="Q44" s="16"/>
      <c r="R44" s="16"/>
      <c r="S44" s="16"/>
      <c r="T44" s="16"/>
    </row>
    <row r="45" spans="2:20" x14ac:dyDescent="0.25">
      <c r="B45" s="18">
        <v>2027</v>
      </c>
      <c r="C45" s="18">
        <v>12</v>
      </c>
      <c r="D45" s="16"/>
      <c r="E45" s="16"/>
      <c r="F45" s="16"/>
      <c r="G45" s="16"/>
      <c r="H45" s="16"/>
      <c r="I45" s="16"/>
      <c r="J45" s="16"/>
      <c r="K45" s="16"/>
      <c r="L45" s="16"/>
      <c r="M45" s="16"/>
      <c r="N45" s="16"/>
      <c r="O45" s="16"/>
      <c r="P45" s="16"/>
      <c r="Q45" s="16"/>
      <c r="R45" s="16"/>
      <c r="S45" s="16"/>
      <c r="T45" s="16"/>
    </row>
    <row r="46" spans="2:20" x14ac:dyDescent="0.25">
      <c r="B46" s="18">
        <v>2028</v>
      </c>
      <c r="C46" s="18">
        <v>1</v>
      </c>
      <c r="D46" s="16"/>
      <c r="E46" s="16"/>
      <c r="F46" s="16"/>
      <c r="G46" s="16"/>
      <c r="H46" s="16"/>
      <c r="I46" s="16"/>
      <c r="J46" s="16"/>
      <c r="K46" s="16"/>
      <c r="L46" s="16"/>
      <c r="M46" s="16"/>
      <c r="N46" s="16"/>
      <c r="O46" s="16"/>
      <c r="P46" s="16"/>
      <c r="Q46" s="16"/>
      <c r="R46" s="16"/>
      <c r="S46" s="16"/>
      <c r="T46" s="16"/>
    </row>
    <row r="47" spans="2:20" x14ac:dyDescent="0.25">
      <c r="B47" s="18">
        <v>2028</v>
      </c>
      <c r="C47" s="18">
        <v>2</v>
      </c>
      <c r="D47" s="16"/>
      <c r="E47" s="16"/>
      <c r="F47" s="16"/>
      <c r="G47" s="16"/>
      <c r="H47" s="16"/>
      <c r="I47" s="16"/>
      <c r="J47" s="16"/>
      <c r="K47" s="16"/>
      <c r="L47" s="16"/>
      <c r="M47" s="16"/>
      <c r="N47" s="16"/>
      <c r="O47" s="16"/>
      <c r="P47" s="16"/>
      <c r="Q47" s="16"/>
      <c r="R47" s="16"/>
      <c r="S47" s="16"/>
      <c r="T47" s="16"/>
    </row>
    <row r="48" spans="2:20" x14ac:dyDescent="0.25">
      <c r="B48" s="18">
        <v>2028</v>
      </c>
      <c r="C48" s="18">
        <v>3</v>
      </c>
      <c r="D48" s="16"/>
      <c r="E48" s="16"/>
      <c r="F48" s="16"/>
      <c r="G48" s="16"/>
      <c r="H48" s="16"/>
      <c r="I48" s="16"/>
      <c r="J48" s="16"/>
      <c r="K48" s="16"/>
      <c r="L48" s="16"/>
      <c r="M48" s="16"/>
      <c r="N48" s="16"/>
      <c r="O48" s="16"/>
      <c r="P48" s="16"/>
      <c r="Q48" s="16"/>
      <c r="R48" s="16"/>
      <c r="S48" s="16"/>
      <c r="T48" s="16"/>
    </row>
    <row r="49" spans="2:20" x14ac:dyDescent="0.25">
      <c r="B49" s="18">
        <v>2028</v>
      </c>
      <c r="C49" s="18">
        <v>4</v>
      </c>
      <c r="D49" s="16"/>
      <c r="E49" s="16"/>
      <c r="F49" s="16"/>
      <c r="G49" s="16"/>
      <c r="H49" s="16"/>
      <c r="I49" s="16"/>
      <c r="J49" s="16"/>
      <c r="K49" s="16"/>
      <c r="L49" s="16"/>
      <c r="M49" s="16"/>
      <c r="N49" s="16"/>
      <c r="O49" s="16"/>
      <c r="P49" s="16"/>
      <c r="Q49" s="16"/>
      <c r="R49" s="16"/>
      <c r="S49" s="16"/>
      <c r="T49" s="16"/>
    </row>
    <row r="50" spans="2:20" x14ac:dyDescent="0.25">
      <c r="B50" s="18">
        <v>2028</v>
      </c>
      <c r="C50" s="18">
        <v>5</v>
      </c>
      <c r="D50" s="16"/>
      <c r="E50" s="16"/>
      <c r="F50" s="16"/>
      <c r="G50" s="16"/>
      <c r="H50" s="16"/>
      <c r="I50" s="16"/>
      <c r="J50" s="16"/>
      <c r="K50" s="16"/>
      <c r="L50" s="16"/>
      <c r="M50" s="16"/>
      <c r="N50" s="16"/>
      <c r="O50" s="16"/>
      <c r="P50" s="16"/>
      <c r="Q50" s="16"/>
      <c r="R50" s="16"/>
      <c r="S50" s="16"/>
      <c r="T50" s="16"/>
    </row>
    <row r="51" spans="2:20" x14ac:dyDescent="0.25">
      <c r="B51" s="18">
        <v>2028</v>
      </c>
      <c r="C51" s="18">
        <v>6</v>
      </c>
      <c r="D51" s="16"/>
      <c r="E51" s="16"/>
      <c r="F51" s="16"/>
      <c r="G51" s="16"/>
      <c r="H51" s="16"/>
      <c r="I51" s="16"/>
      <c r="J51" s="16"/>
      <c r="K51" s="16"/>
      <c r="L51" s="16"/>
      <c r="M51" s="16"/>
      <c r="N51" s="16"/>
      <c r="O51" s="16"/>
      <c r="P51" s="16"/>
      <c r="Q51" s="16"/>
      <c r="R51" s="16"/>
      <c r="S51" s="16"/>
      <c r="T51" s="16"/>
    </row>
    <row r="52" spans="2:20" x14ac:dyDescent="0.25">
      <c r="B52" s="18">
        <v>2028</v>
      </c>
      <c r="C52" s="18">
        <v>7</v>
      </c>
      <c r="D52" s="16"/>
      <c r="E52" s="16"/>
      <c r="F52" s="16"/>
      <c r="G52" s="16"/>
      <c r="H52" s="16"/>
      <c r="I52" s="16"/>
      <c r="J52" s="16"/>
      <c r="K52" s="16"/>
      <c r="L52" s="16"/>
      <c r="M52" s="16"/>
      <c r="N52" s="16"/>
      <c r="O52" s="16"/>
      <c r="P52" s="16"/>
      <c r="Q52" s="16"/>
      <c r="R52" s="16"/>
      <c r="S52" s="16"/>
      <c r="T52" s="16"/>
    </row>
    <row r="53" spans="2:20" x14ac:dyDescent="0.25">
      <c r="B53" s="18">
        <v>2028</v>
      </c>
      <c r="C53" s="18">
        <v>8</v>
      </c>
      <c r="D53" s="16"/>
      <c r="E53" s="16"/>
      <c r="F53" s="16"/>
      <c r="G53" s="16"/>
      <c r="H53" s="16"/>
      <c r="I53" s="16"/>
      <c r="J53" s="16"/>
      <c r="K53" s="16"/>
      <c r="L53" s="16"/>
      <c r="M53" s="16"/>
      <c r="N53" s="16"/>
      <c r="O53" s="16"/>
      <c r="P53" s="16"/>
      <c r="Q53" s="16"/>
      <c r="R53" s="16"/>
      <c r="S53" s="16"/>
      <c r="T53" s="16"/>
    </row>
    <row r="54" spans="2:20" x14ac:dyDescent="0.25">
      <c r="B54" s="18">
        <v>2028</v>
      </c>
      <c r="C54" s="18">
        <v>9</v>
      </c>
      <c r="D54" s="16"/>
      <c r="E54" s="16"/>
      <c r="F54" s="16"/>
      <c r="G54" s="16"/>
      <c r="H54" s="16"/>
      <c r="I54" s="16"/>
      <c r="J54" s="16"/>
      <c r="K54" s="16"/>
      <c r="L54" s="16"/>
      <c r="M54" s="16"/>
      <c r="N54" s="16"/>
      <c r="O54" s="16"/>
      <c r="P54" s="16"/>
      <c r="Q54" s="16"/>
      <c r="R54" s="16"/>
      <c r="S54" s="16"/>
      <c r="T54" s="16"/>
    </row>
    <row r="55" spans="2:20" x14ac:dyDescent="0.25">
      <c r="B55" s="18">
        <v>2028</v>
      </c>
      <c r="C55" s="18">
        <v>10</v>
      </c>
      <c r="D55" s="16"/>
      <c r="E55" s="16"/>
      <c r="F55" s="16"/>
      <c r="G55" s="16"/>
      <c r="H55" s="16"/>
      <c r="I55" s="16"/>
      <c r="J55" s="16"/>
      <c r="K55" s="16"/>
      <c r="L55" s="16"/>
      <c r="M55" s="16"/>
      <c r="N55" s="16"/>
      <c r="O55" s="16"/>
      <c r="P55" s="16"/>
      <c r="Q55" s="16"/>
      <c r="R55" s="16"/>
      <c r="S55" s="16"/>
      <c r="T55" s="16"/>
    </row>
    <row r="56" spans="2:20" x14ac:dyDescent="0.25">
      <c r="B56" s="18">
        <v>2028</v>
      </c>
      <c r="C56" s="18">
        <v>11</v>
      </c>
      <c r="D56" s="16"/>
      <c r="E56" s="16"/>
      <c r="F56" s="16"/>
      <c r="G56" s="16"/>
      <c r="H56" s="16"/>
      <c r="I56" s="16"/>
      <c r="J56" s="16"/>
      <c r="K56" s="16"/>
      <c r="L56" s="16"/>
      <c r="M56" s="16"/>
      <c r="N56" s="16"/>
      <c r="O56" s="16"/>
      <c r="P56" s="16"/>
      <c r="Q56" s="16"/>
      <c r="R56" s="16"/>
      <c r="S56" s="16"/>
      <c r="T56" s="16"/>
    </row>
    <row r="57" spans="2:20" x14ac:dyDescent="0.25">
      <c r="B57" s="18">
        <v>2028</v>
      </c>
      <c r="C57" s="18">
        <v>12</v>
      </c>
      <c r="D57" s="16"/>
      <c r="E57" s="16"/>
      <c r="F57" s="16"/>
      <c r="G57" s="16"/>
      <c r="H57" s="16"/>
      <c r="I57" s="16"/>
      <c r="J57" s="16"/>
      <c r="K57" s="16"/>
      <c r="L57" s="16"/>
      <c r="M57" s="16"/>
      <c r="N57" s="16"/>
      <c r="O57" s="16"/>
      <c r="P57" s="16"/>
      <c r="Q57" s="16"/>
      <c r="R57" s="16"/>
      <c r="S57" s="16"/>
      <c r="T57" s="16"/>
    </row>
    <row r="58" spans="2:20" x14ac:dyDescent="0.25">
      <c r="B58" s="18">
        <v>2029</v>
      </c>
      <c r="C58" s="18">
        <v>1</v>
      </c>
      <c r="D58" s="16"/>
      <c r="E58" s="16"/>
      <c r="F58" s="16"/>
      <c r="G58" s="16"/>
      <c r="H58" s="16"/>
      <c r="I58" s="16"/>
      <c r="J58" s="16"/>
      <c r="K58" s="16"/>
      <c r="L58" s="16"/>
      <c r="M58" s="16"/>
      <c r="N58" s="16"/>
      <c r="O58" s="16"/>
      <c r="P58" s="16"/>
      <c r="Q58" s="16"/>
      <c r="R58" s="16"/>
      <c r="S58" s="16"/>
      <c r="T58" s="16"/>
    </row>
    <row r="59" spans="2:20" x14ac:dyDescent="0.25">
      <c r="B59" s="18">
        <v>2029</v>
      </c>
      <c r="C59" s="18">
        <v>2</v>
      </c>
      <c r="D59" s="16"/>
      <c r="E59" s="16"/>
      <c r="F59" s="16"/>
      <c r="G59" s="16"/>
      <c r="H59" s="16"/>
      <c r="I59" s="16"/>
      <c r="J59" s="16"/>
      <c r="K59" s="16"/>
      <c r="L59" s="16"/>
      <c r="M59" s="16"/>
      <c r="N59" s="16"/>
      <c r="O59" s="16"/>
      <c r="P59" s="16"/>
      <c r="Q59" s="16"/>
      <c r="R59" s="16"/>
      <c r="S59" s="16"/>
      <c r="T59" s="16"/>
    </row>
    <row r="60" spans="2:20" x14ac:dyDescent="0.25">
      <c r="B60" s="18">
        <v>2029</v>
      </c>
      <c r="C60" s="18">
        <v>3</v>
      </c>
      <c r="D60" s="16"/>
      <c r="E60" s="16"/>
      <c r="F60" s="16"/>
      <c r="G60" s="16"/>
      <c r="H60" s="16"/>
      <c r="I60" s="16"/>
      <c r="J60" s="16"/>
      <c r="K60" s="16"/>
      <c r="L60" s="16"/>
      <c r="M60" s="16"/>
      <c r="N60" s="16"/>
      <c r="O60" s="16"/>
      <c r="P60" s="16"/>
      <c r="Q60" s="16"/>
      <c r="R60" s="16"/>
      <c r="S60" s="16"/>
      <c r="T60" s="16"/>
    </row>
    <row r="61" spans="2:20" x14ac:dyDescent="0.25">
      <c r="B61" s="18">
        <v>2029</v>
      </c>
      <c r="C61" s="18">
        <v>4</v>
      </c>
      <c r="D61" s="16"/>
      <c r="E61" s="16"/>
      <c r="F61" s="16"/>
      <c r="G61" s="16"/>
      <c r="H61" s="16"/>
      <c r="I61" s="16"/>
      <c r="J61" s="16"/>
      <c r="K61" s="16"/>
      <c r="L61" s="16"/>
      <c r="M61" s="16"/>
      <c r="N61" s="16"/>
      <c r="O61" s="16"/>
      <c r="P61" s="16"/>
      <c r="Q61" s="16"/>
      <c r="R61" s="16"/>
      <c r="S61" s="16"/>
      <c r="T61" s="16"/>
    </row>
    <row r="62" spans="2:20" x14ac:dyDescent="0.25">
      <c r="B62" s="18">
        <v>2029</v>
      </c>
      <c r="C62" s="18">
        <v>5</v>
      </c>
      <c r="D62" s="16"/>
      <c r="E62" s="16"/>
      <c r="F62" s="16"/>
      <c r="G62" s="16"/>
      <c r="H62" s="16"/>
      <c r="I62" s="16"/>
      <c r="J62" s="16"/>
      <c r="K62" s="16"/>
      <c r="L62" s="16"/>
      <c r="M62" s="16"/>
      <c r="N62" s="16"/>
      <c r="O62" s="16"/>
      <c r="P62" s="16"/>
      <c r="Q62" s="16"/>
      <c r="R62" s="16"/>
      <c r="S62" s="16"/>
      <c r="T62" s="16"/>
    </row>
    <row r="63" spans="2:20" x14ac:dyDescent="0.25">
      <c r="B63" s="18">
        <v>2029</v>
      </c>
      <c r="C63" s="18">
        <v>6</v>
      </c>
      <c r="D63" s="16"/>
      <c r="E63" s="16"/>
      <c r="F63" s="16"/>
      <c r="G63" s="16"/>
      <c r="H63" s="16"/>
      <c r="I63" s="16"/>
      <c r="J63" s="16"/>
      <c r="K63" s="16"/>
      <c r="L63" s="16"/>
      <c r="M63" s="16"/>
      <c r="N63" s="16"/>
      <c r="O63" s="16"/>
      <c r="P63" s="16"/>
      <c r="Q63" s="16"/>
      <c r="R63" s="16"/>
      <c r="S63" s="16"/>
      <c r="T63" s="16"/>
    </row>
    <row r="64" spans="2:20" x14ac:dyDescent="0.25">
      <c r="B64" s="18">
        <v>2029</v>
      </c>
      <c r="C64" s="18">
        <v>7</v>
      </c>
      <c r="D64" s="16"/>
      <c r="E64" s="16"/>
      <c r="F64" s="16"/>
      <c r="G64" s="16"/>
      <c r="H64" s="16"/>
      <c r="I64" s="16"/>
      <c r="J64" s="16"/>
      <c r="K64" s="16"/>
      <c r="L64" s="16"/>
      <c r="M64" s="16"/>
      <c r="N64" s="16"/>
      <c r="O64" s="16"/>
      <c r="P64" s="16"/>
      <c r="Q64" s="16"/>
      <c r="R64" s="16"/>
      <c r="S64" s="16"/>
      <c r="T64" s="16"/>
    </row>
    <row r="65" spans="2:20" x14ac:dyDescent="0.25">
      <c r="B65" s="18">
        <v>2029</v>
      </c>
      <c r="C65" s="18">
        <v>8</v>
      </c>
      <c r="D65" s="16"/>
      <c r="E65" s="16"/>
      <c r="F65" s="16"/>
      <c r="G65" s="16"/>
      <c r="H65" s="16"/>
      <c r="I65" s="16"/>
      <c r="J65" s="16"/>
      <c r="K65" s="16"/>
      <c r="L65" s="16"/>
      <c r="M65" s="16"/>
      <c r="N65" s="16"/>
      <c r="O65" s="16"/>
      <c r="P65" s="16"/>
      <c r="Q65" s="16"/>
      <c r="R65" s="16"/>
      <c r="S65" s="16"/>
      <c r="T65" s="16"/>
    </row>
    <row r="66" spans="2:20" x14ac:dyDescent="0.25">
      <c r="B66" s="18">
        <v>2029</v>
      </c>
      <c r="C66" s="18">
        <v>9</v>
      </c>
      <c r="D66" s="16"/>
      <c r="E66" s="16"/>
      <c r="F66" s="16"/>
      <c r="G66" s="16"/>
      <c r="H66" s="16"/>
      <c r="I66" s="16"/>
      <c r="J66" s="16"/>
      <c r="K66" s="16"/>
      <c r="L66" s="16"/>
      <c r="M66" s="16"/>
      <c r="N66" s="16"/>
      <c r="O66" s="16"/>
      <c r="P66" s="16"/>
      <c r="Q66" s="16"/>
      <c r="R66" s="16"/>
      <c r="S66" s="16"/>
      <c r="T66" s="16"/>
    </row>
    <row r="67" spans="2:20" x14ac:dyDescent="0.25">
      <c r="B67" s="18">
        <v>2029</v>
      </c>
      <c r="C67" s="18">
        <v>10</v>
      </c>
      <c r="D67" s="16"/>
      <c r="E67" s="16"/>
      <c r="F67" s="16"/>
      <c r="G67" s="16"/>
      <c r="H67" s="16"/>
      <c r="I67" s="16"/>
      <c r="J67" s="16"/>
      <c r="K67" s="16"/>
      <c r="L67" s="16"/>
      <c r="M67" s="16"/>
      <c r="N67" s="16"/>
      <c r="O67" s="16"/>
      <c r="P67" s="16"/>
      <c r="Q67" s="16"/>
      <c r="R67" s="16"/>
      <c r="S67" s="16"/>
      <c r="T67" s="16"/>
    </row>
    <row r="68" spans="2:20" x14ac:dyDescent="0.25">
      <c r="B68" s="18">
        <v>2029</v>
      </c>
      <c r="C68" s="18">
        <v>11</v>
      </c>
      <c r="D68" s="16"/>
      <c r="E68" s="16"/>
      <c r="F68" s="16"/>
      <c r="G68" s="16"/>
      <c r="H68" s="16"/>
      <c r="I68" s="16"/>
      <c r="J68" s="16"/>
      <c r="K68" s="16"/>
      <c r="L68" s="16"/>
      <c r="M68" s="16"/>
      <c r="N68" s="16"/>
      <c r="O68" s="16"/>
      <c r="P68" s="16"/>
      <c r="Q68" s="16"/>
      <c r="R68" s="16"/>
      <c r="S68" s="16"/>
      <c r="T68" s="16"/>
    </row>
    <row r="69" spans="2:20" x14ac:dyDescent="0.25">
      <c r="B69" s="18">
        <v>2029</v>
      </c>
      <c r="C69" s="18">
        <v>12</v>
      </c>
      <c r="D69" s="16"/>
      <c r="E69" s="16"/>
      <c r="F69" s="16"/>
      <c r="G69" s="16"/>
      <c r="H69" s="16"/>
      <c r="I69" s="16"/>
      <c r="J69" s="16"/>
      <c r="K69" s="16"/>
      <c r="L69" s="16"/>
      <c r="M69" s="16"/>
      <c r="N69" s="16"/>
      <c r="O69" s="16"/>
      <c r="P69" s="16"/>
      <c r="Q69" s="16"/>
      <c r="R69" s="16"/>
      <c r="S69" s="16"/>
      <c r="T69" s="16"/>
    </row>
    <row r="70" spans="2:20" x14ac:dyDescent="0.25">
      <c r="B70" s="18">
        <v>2030</v>
      </c>
      <c r="C70" s="18">
        <v>1</v>
      </c>
      <c r="D70" s="16"/>
      <c r="E70" s="16"/>
      <c r="F70" s="16"/>
      <c r="G70" s="16"/>
      <c r="H70" s="16"/>
      <c r="I70" s="16"/>
      <c r="J70" s="16"/>
      <c r="K70" s="16"/>
      <c r="L70" s="16"/>
      <c r="M70" s="16"/>
      <c r="N70" s="16"/>
      <c r="O70" s="16"/>
      <c r="P70" s="16"/>
      <c r="Q70" s="16"/>
      <c r="R70" s="16"/>
      <c r="S70" s="16"/>
      <c r="T70" s="16"/>
    </row>
    <row r="71" spans="2:20" x14ac:dyDescent="0.25">
      <c r="B71" s="18">
        <v>2030</v>
      </c>
      <c r="C71" s="18">
        <v>2</v>
      </c>
      <c r="D71" s="16"/>
      <c r="E71" s="16"/>
      <c r="F71" s="16"/>
      <c r="G71" s="16"/>
      <c r="H71" s="16"/>
      <c r="I71" s="16"/>
      <c r="J71" s="16"/>
      <c r="K71" s="16"/>
      <c r="L71" s="16"/>
      <c r="M71" s="16"/>
      <c r="N71" s="16"/>
      <c r="O71" s="16"/>
      <c r="P71" s="16"/>
      <c r="Q71" s="16"/>
      <c r="R71" s="16"/>
      <c r="S71" s="16"/>
      <c r="T71" s="16"/>
    </row>
    <row r="72" spans="2:20" x14ac:dyDescent="0.25">
      <c r="B72" s="18">
        <v>2030</v>
      </c>
      <c r="C72" s="18">
        <v>3</v>
      </c>
      <c r="D72" s="16"/>
      <c r="E72" s="16"/>
      <c r="F72" s="16"/>
      <c r="G72" s="16"/>
      <c r="H72" s="16"/>
      <c r="I72" s="16"/>
      <c r="J72" s="16"/>
      <c r="K72" s="16"/>
      <c r="L72" s="16"/>
      <c r="M72" s="16"/>
      <c r="N72" s="16"/>
      <c r="O72" s="16"/>
      <c r="P72" s="16"/>
      <c r="Q72" s="16"/>
      <c r="R72" s="16"/>
      <c r="S72" s="16"/>
      <c r="T72" s="16"/>
    </row>
    <row r="73" spans="2:20" x14ac:dyDescent="0.25">
      <c r="B73" s="18">
        <v>2030</v>
      </c>
      <c r="C73" s="18">
        <v>4</v>
      </c>
      <c r="D73" s="16"/>
      <c r="E73" s="16"/>
      <c r="F73" s="16"/>
      <c r="G73" s="16"/>
      <c r="H73" s="16"/>
      <c r="I73" s="16"/>
      <c r="J73" s="16"/>
      <c r="K73" s="16"/>
      <c r="L73" s="16"/>
      <c r="M73" s="16"/>
      <c r="N73" s="16"/>
      <c r="O73" s="16"/>
      <c r="P73" s="16"/>
      <c r="Q73" s="16"/>
      <c r="R73" s="16"/>
      <c r="S73" s="16"/>
      <c r="T73" s="16"/>
    </row>
    <row r="74" spans="2:20" x14ac:dyDescent="0.25">
      <c r="B74" s="18">
        <v>2030</v>
      </c>
      <c r="C74" s="18">
        <v>5</v>
      </c>
      <c r="D74" s="16"/>
      <c r="E74" s="16"/>
      <c r="F74" s="16"/>
      <c r="G74" s="16"/>
      <c r="H74" s="16"/>
      <c r="I74" s="16"/>
      <c r="J74" s="16"/>
      <c r="K74" s="16"/>
      <c r="L74" s="16"/>
      <c r="M74" s="16"/>
      <c r="N74" s="16"/>
      <c r="O74" s="16"/>
      <c r="P74" s="16"/>
      <c r="Q74" s="16"/>
      <c r="R74" s="16"/>
      <c r="S74" s="16"/>
      <c r="T74" s="16"/>
    </row>
    <row r="75" spans="2:20" x14ac:dyDescent="0.25">
      <c r="B75" s="18">
        <v>2030</v>
      </c>
      <c r="C75" s="18">
        <v>6</v>
      </c>
      <c r="D75" s="16"/>
      <c r="E75" s="16"/>
      <c r="F75" s="16"/>
      <c r="G75" s="16"/>
      <c r="H75" s="16"/>
      <c r="I75" s="16"/>
      <c r="J75" s="16"/>
      <c r="K75" s="16"/>
      <c r="L75" s="16"/>
      <c r="M75" s="16"/>
      <c r="N75" s="16"/>
      <c r="O75" s="16"/>
      <c r="P75" s="16"/>
      <c r="Q75" s="16"/>
      <c r="R75" s="16"/>
      <c r="S75" s="16"/>
      <c r="T75" s="16"/>
    </row>
    <row r="76" spans="2:20" x14ac:dyDescent="0.25">
      <c r="B76" s="18">
        <v>2030</v>
      </c>
      <c r="C76" s="18">
        <v>7</v>
      </c>
      <c r="D76" s="16"/>
      <c r="E76" s="16"/>
      <c r="F76" s="16"/>
      <c r="G76" s="16"/>
      <c r="H76" s="16"/>
      <c r="I76" s="16"/>
      <c r="J76" s="16"/>
      <c r="K76" s="16"/>
      <c r="L76" s="16"/>
      <c r="M76" s="16"/>
      <c r="N76" s="16"/>
      <c r="O76" s="16"/>
      <c r="P76" s="16"/>
      <c r="Q76" s="16"/>
      <c r="R76" s="16"/>
      <c r="S76" s="16"/>
      <c r="T76" s="16"/>
    </row>
    <row r="77" spans="2:20" x14ac:dyDescent="0.25">
      <c r="B77" s="18">
        <v>2030</v>
      </c>
      <c r="C77" s="18">
        <v>8</v>
      </c>
      <c r="D77" s="16"/>
      <c r="E77" s="16"/>
      <c r="F77" s="16"/>
      <c r="G77" s="16"/>
      <c r="H77" s="16"/>
      <c r="I77" s="16"/>
      <c r="J77" s="16"/>
      <c r="K77" s="16"/>
      <c r="L77" s="16"/>
      <c r="M77" s="16"/>
      <c r="N77" s="16"/>
      <c r="O77" s="16"/>
      <c r="P77" s="16"/>
      <c r="Q77" s="16"/>
      <c r="R77" s="16"/>
      <c r="S77" s="16"/>
      <c r="T77" s="16"/>
    </row>
    <row r="78" spans="2:20" x14ac:dyDescent="0.25">
      <c r="B78" s="18">
        <v>2030</v>
      </c>
      <c r="C78" s="18">
        <v>9</v>
      </c>
      <c r="D78" s="16"/>
      <c r="E78" s="16"/>
      <c r="F78" s="16"/>
      <c r="G78" s="16"/>
      <c r="H78" s="16"/>
      <c r="I78" s="16"/>
      <c r="J78" s="16"/>
      <c r="K78" s="16"/>
      <c r="L78" s="16"/>
      <c r="M78" s="16"/>
      <c r="N78" s="16"/>
      <c r="O78" s="16"/>
      <c r="P78" s="16"/>
      <c r="Q78" s="16"/>
      <c r="R78" s="16"/>
      <c r="S78" s="16"/>
      <c r="T78" s="16"/>
    </row>
    <row r="79" spans="2:20" x14ac:dyDescent="0.25">
      <c r="B79" s="18">
        <v>2030</v>
      </c>
      <c r="C79" s="18">
        <v>10</v>
      </c>
      <c r="D79" s="16"/>
      <c r="E79" s="16"/>
      <c r="F79" s="16"/>
      <c r="G79" s="16"/>
      <c r="H79" s="16"/>
      <c r="I79" s="16"/>
      <c r="J79" s="16"/>
      <c r="K79" s="16"/>
      <c r="L79" s="16"/>
      <c r="M79" s="16"/>
      <c r="N79" s="16"/>
      <c r="O79" s="16"/>
      <c r="P79" s="16"/>
      <c r="Q79" s="16"/>
      <c r="R79" s="16"/>
      <c r="S79" s="16"/>
      <c r="T79" s="16"/>
    </row>
    <row r="80" spans="2:20" x14ac:dyDescent="0.25">
      <c r="B80" s="18">
        <v>2030</v>
      </c>
      <c r="C80" s="18">
        <v>11</v>
      </c>
      <c r="D80" s="16"/>
      <c r="E80" s="16"/>
      <c r="F80" s="16"/>
      <c r="G80" s="16"/>
      <c r="H80" s="16"/>
      <c r="I80" s="16"/>
      <c r="J80" s="16"/>
      <c r="K80" s="16"/>
      <c r="L80" s="16"/>
      <c r="M80" s="16"/>
      <c r="N80" s="16"/>
      <c r="O80" s="16"/>
      <c r="P80" s="16"/>
      <c r="Q80" s="16"/>
      <c r="R80" s="16"/>
      <c r="S80" s="16"/>
      <c r="T80" s="16"/>
    </row>
    <row r="81" spans="2:20" x14ac:dyDescent="0.25">
      <c r="B81" s="18">
        <v>2030</v>
      </c>
      <c r="C81" s="18">
        <v>12</v>
      </c>
      <c r="D81" s="16"/>
      <c r="E81" s="16"/>
      <c r="F81" s="16"/>
      <c r="G81" s="16"/>
      <c r="H81" s="16"/>
      <c r="I81" s="16"/>
      <c r="J81" s="16"/>
      <c r="K81" s="16"/>
      <c r="L81" s="16"/>
      <c r="M81" s="16"/>
      <c r="N81" s="16"/>
      <c r="O81" s="16"/>
      <c r="P81" s="16"/>
      <c r="Q81" s="16"/>
      <c r="R81" s="16"/>
      <c r="S81" s="16"/>
      <c r="T81" s="16"/>
    </row>
    <row r="82" spans="2:20" x14ac:dyDescent="0.25">
      <c r="B82" s="18">
        <v>2031</v>
      </c>
      <c r="C82" s="18">
        <v>1</v>
      </c>
      <c r="D82" s="16"/>
      <c r="E82" s="16"/>
      <c r="F82" s="16"/>
      <c r="G82" s="16"/>
      <c r="H82" s="16"/>
      <c r="I82" s="16"/>
      <c r="J82" s="16"/>
      <c r="K82" s="16"/>
      <c r="L82" s="16"/>
      <c r="M82" s="16"/>
      <c r="N82" s="16"/>
      <c r="O82" s="16"/>
      <c r="P82" s="16"/>
      <c r="Q82" s="16"/>
      <c r="R82" s="16"/>
      <c r="S82" s="16"/>
      <c r="T82" s="16"/>
    </row>
    <row r="83" spans="2:20" x14ac:dyDescent="0.25">
      <c r="B83" s="18">
        <v>2031</v>
      </c>
      <c r="C83" s="18">
        <v>2</v>
      </c>
      <c r="D83" s="16"/>
      <c r="E83" s="16"/>
      <c r="F83" s="16"/>
      <c r="G83" s="16"/>
      <c r="H83" s="16"/>
      <c r="I83" s="16"/>
      <c r="J83" s="16"/>
      <c r="K83" s="16"/>
      <c r="L83" s="16"/>
      <c r="M83" s="16"/>
      <c r="N83" s="16"/>
      <c r="O83" s="16"/>
      <c r="P83" s="16"/>
      <c r="Q83" s="16"/>
      <c r="R83" s="16"/>
      <c r="S83" s="16"/>
      <c r="T83" s="16"/>
    </row>
    <row r="84" spans="2:20" x14ac:dyDescent="0.25">
      <c r="B84" s="18">
        <v>2031</v>
      </c>
      <c r="C84" s="18">
        <v>3</v>
      </c>
      <c r="D84" s="16"/>
      <c r="E84" s="16"/>
      <c r="F84" s="16"/>
      <c r="G84" s="16"/>
      <c r="H84" s="16"/>
      <c r="I84" s="16"/>
      <c r="J84" s="16"/>
      <c r="K84" s="16"/>
      <c r="L84" s="16"/>
      <c r="M84" s="16"/>
      <c r="N84" s="16"/>
      <c r="O84" s="16"/>
      <c r="P84" s="16"/>
      <c r="Q84" s="16"/>
      <c r="R84" s="16"/>
      <c r="S84" s="16"/>
      <c r="T84" s="16"/>
    </row>
    <row r="85" spans="2:20" x14ac:dyDescent="0.25">
      <c r="B85" s="18">
        <v>2031</v>
      </c>
      <c r="C85" s="18">
        <v>4</v>
      </c>
      <c r="D85" s="16"/>
      <c r="E85" s="16"/>
      <c r="F85" s="16"/>
      <c r="G85" s="16"/>
      <c r="H85" s="16"/>
      <c r="I85" s="16"/>
      <c r="J85" s="16"/>
      <c r="K85" s="16"/>
      <c r="L85" s="16"/>
      <c r="M85" s="16"/>
      <c r="N85" s="16"/>
      <c r="O85" s="16"/>
      <c r="P85" s="16"/>
      <c r="Q85" s="16"/>
      <c r="R85" s="16"/>
      <c r="S85" s="16"/>
      <c r="T85" s="16"/>
    </row>
    <row r="86" spans="2:20" x14ac:dyDescent="0.25">
      <c r="B86" s="18">
        <v>2031</v>
      </c>
      <c r="C86" s="18">
        <v>5</v>
      </c>
      <c r="D86" s="16"/>
      <c r="E86" s="16"/>
      <c r="F86" s="16"/>
      <c r="G86" s="16"/>
      <c r="H86" s="16"/>
      <c r="I86" s="16"/>
      <c r="J86" s="16"/>
      <c r="K86" s="16"/>
      <c r="L86" s="16"/>
      <c r="M86" s="16"/>
      <c r="N86" s="16"/>
      <c r="O86" s="16"/>
      <c r="P86" s="16"/>
      <c r="Q86" s="16"/>
      <c r="R86" s="16"/>
      <c r="S86" s="16"/>
      <c r="T86" s="16"/>
    </row>
    <row r="87" spans="2:20" x14ac:dyDescent="0.25">
      <c r="B87" s="18">
        <v>2031</v>
      </c>
      <c r="C87" s="18">
        <v>6</v>
      </c>
      <c r="D87" s="16"/>
      <c r="E87" s="16"/>
      <c r="F87" s="16"/>
      <c r="G87" s="16"/>
      <c r="H87" s="16"/>
      <c r="I87" s="16"/>
      <c r="J87" s="16"/>
      <c r="K87" s="16"/>
      <c r="L87" s="16"/>
      <c r="M87" s="16"/>
      <c r="N87" s="16"/>
      <c r="O87" s="16"/>
      <c r="P87" s="16"/>
      <c r="Q87" s="16"/>
      <c r="R87" s="16"/>
      <c r="S87" s="16"/>
      <c r="T87" s="16"/>
    </row>
    <row r="88" spans="2:20" x14ac:dyDescent="0.25">
      <c r="B88" s="18">
        <v>2031</v>
      </c>
      <c r="C88" s="18">
        <v>7</v>
      </c>
      <c r="D88" s="16"/>
      <c r="E88" s="16"/>
      <c r="F88" s="16"/>
      <c r="G88" s="16"/>
      <c r="H88" s="16"/>
      <c r="I88" s="16"/>
      <c r="J88" s="16"/>
      <c r="K88" s="16"/>
      <c r="L88" s="16"/>
      <c r="M88" s="16"/>
      <c r="N88" s="16"/>
      <c r="O88" s="16"/>
      <c r="P88" s="16"/>
      <c r="Q88" s="16"/>
      <c r="R88" s="16"/>
      <c r="S88" s="16"/>
      <c r="T88" s="16"/>
    </row>
    <row r="89" spans="2:20" x14ac:dyDescent="0.25">
      <c r="B89" s="18">
        <v>2031</v>
      </c>
      <c r="C89" s="18">
        <v>8</v>
      </c>
      <c r="D89" s="16"/>
      <c r="E89" s="16"/>
      <c r="F89" s="16"/>
      <c r="G89" s="16"/>
      <c r="H89" s="16"/>
      <c r="I89" s="16"/>
      <c r="J89" s="16"/>
      <c r="K89" s="16"/>
      <c r="L89" s="16"/>
      <c r="M89" s="16"/>
      <c r="N89" s="16"/>
      <c r="O89" s="16"/>
      <c r="P89" s="16"/>
      <c r="Q89" s="16"/>
      <c r="R89" s="16"/>
      <c r="S89" s="16"/>
      <c r="T89" s="16"/>
    </row>
    <row r="90" spans="2:20" x14ac:dyDescent="0.25">
      <c r="B90" s="18">
        <v>2031</v>
      </c>
      <c r="C90" s="18">
        <v>9</v>
      </c>
      <c r="D90" s="16"/>
      <c r="E90" s="16"/>
      <c r="F90" s="16"/>
      <c r="G90" s="16"/>
      <c r="H90" s="16"/>
      <c r="I90" s="16"/>
      <c r="J90" s="16"/>
      <c r="K90" s="16"/>
      <c r="L90" s="16"/>
      <c r="M90" s="16"/>
      <c r="N90" s="16"/>
      <c r="O90" s="16"/>
      <c r="P90" s="16"/>
      <c r="Q90" s="16"/>
      <c r="R90" s="16"/>
      <c r="S90" s="16"/>
      <c r="T90" s="16"/>
    </row>
    <row r="91" spans="2:20" x14ac:dyDescent="0.25">
      <c r="B91" s="18">
        <v>2031</v>
      </c>
      <c r="C91" s="18">
        <v>10</v>
      </c>
      <c r="D91" s="16"/>
      <c r="E91" s="16"/>
      <c r="F91" s="16"/>
      <c r="G91" s="16"/>
      <c r="H91" s="16"/>
      <c r="I91" s="16"/>
      <c r="J91" s="16"/>
      <c r="K91" s="16"/>
      <c r="L91" s="16"/>
      <c r="M91" s="16"/>
      <c r="N91" s="16"/>
      <c r="O91" s="16"/>
      <c r="P91" s="16"/>
      <c r="Q91" s="16"/>
      <c r="R91" s="16"/>
      <c r="S91" s="16"/>
      <c r="T91" s="16"/>
    </row>
    <row r="92" spans="2:20" x14ac:dyDescent="0.25">
      <c r="B92" s="18">
        <v>2031</v>
      </c>
      <c r="C92" s="18">
        <v>11</v>
      </c>
      <c r="D92" s="16"/>
      <c r="E92" s="16"/>
      <c r="F92" s="16"/>
      <c r="G92" s="16"/>
      <c r="H92" s="16"/>
      <c r="I92" s="16"/>
      <c r="J92" s="16"/>
      <c r="K92" s="16"/>
      <c r="L92" s="16"/>
      <c r="M92" s="16"/>
      <c r="N92" s="16"/>
      <c r="O92" s="16"/>
      <c r="P92" s="16"/>
      <c r="Q92" s="16"/>
      <c r="R92" s="16"/>
      <c r="S92" s="16"/>
      <c r="T92" s="16"/>
    </row>
    <row r="93" spans="2:20" x14ac:dyDescent="0.25">
      <c r="B93" s="18">
        <v>2031</v>
      </c>
      <c r="C93" s="18">
        <v>12</v>
      </c>
      <c r="D93" s="16"/>
      <c r="E93" s="16"/>
      <c r="F93" s="16"/>
      <c r="G93" s="16"/>
      <c r="H93" s="16"/>
      <c r="I93" s="16"/>
      <c r="J93" s="16"/>
      <c r="K93" s="16"/>
      <c r="L93" s="16"/>
      <c r="M93" s="16"/>
      <c r="N93" s="16"/>
      <c r="O93" s="16"/>
      <c r="P93" s="16"/>
      <c r="Q93" s="16"/>
      <c r="R93" s="16"/>
      <c r="S93" s="16"/>
      <c r="T93" s="16"/>
    </row>
    <row r="94" spans="2:20" x14ac:dyDescent="0.25">
      <c r="B94" s="18">
        <v>2032</v>
      </c>
      <c r="C94" s="18">
        <v>1</v>
      </c>
      <c r="D94" s="16"/>
      <c r="E94" s="16"/>
      <c r="F94" s="16"/>
      <c r="G94" s="16"/>
      <c r="H94" s="16"/>
      <c r="I94" s="16"/>
      <c r="J94" s="16"/>
      <c r="K94" s="16"/>
      <c r="L94" s="16"/>
      <c r="M94" s="16"/>
      <c r="N94" s="16"/>
      <c r="O94" s="16"/>
      <c r="P94" s="16"/>
      <c r="Q94" s="16"/>
      <c r="R94" s="16"/>
      <c r="S94" s="16"/>
      <c r="T94" s="16"/>
    </row>
    <row r="95" spans="2:20" x14ac:dyDescent="0.25">
      <c r="B95" s="18">
        <v>2032</v>
      </c>
      <c r="C95" s="18">
        <v>2</v>
      </c>
      <c r="D95" s="16"/>
      <c r="E95" s="16"/>
      <c r="F95" s="16"/>
      <c r="G95" s="16"/>
      <c r="H95" s="16"/>
      <c r="I95" s="16"/>
      <c r="J95" s="16"/>
      <c r="K95" s="16"/>
      <c r="L95" s="16"/>
      <c r="M95" s="16"/>
      <c r="N95" s="16"/>
      <c r="O95" s="16"/>
      <c r="P95" s="16"/>
      <c r="Q95" s="16"/>
      <c r="R95" s="16"/>
      <c r="S95" s="16"/>
      <c r="T95" s="16"/>
    </row>
    <row r="96" spans="2:20" x14ac:dyDescent="0.25">
      <c r="B96" s="18">
        <v>2032</v>
      </c>
      <c r="C96" s="18">
        <v>3</v>
      </c>
      <c r="D96" s="16"/>
      <c r="E96" s="16"/>
      <c r="F96" s="16"/>
      <c r="G96" s="16"/>
      <c r="H96" s="16"/>
      <c r="I96" s="16"/>
      <c r="J96" s="16"/>
      <c r="K96" s="16"/>
      <c r="L96" s="16"/>
      <c r="M96" s="16"/>
      <c r="N96" s="16"/>
      <c r="O96" s="16"/>
      <c r="P96" s="16"/>
      <c r="Q96" s="16"/>
      <c r="R96" s="16"/>
      <c r="S96" s="16"/>
      <c r="T96" s="16"/>
    </row>
    <row r="97" spans="2:20" x14ac:dyDescent="0.25">
      <c r="B97" s="18">
        <v>2032</v>
      </c>
      <c r="C97" s="18">
        <v>4</v>
      </c>
      <c r="D97" s="16"/>
      <c r="E97" s="16"/>
      <c r="F97" s="16"/>
      <c r="G97" s="16"/>
      <c r="H97" s="16"/>
      <c r="I97" s="16"/>
      <c r="J97" s="16"/>
      <c r="K97" s="16"/>
      <c r="L97" s="16"/>
      <c r="M97" s="16"/>
      <c r="N97" s="16"/>
      <c r="O97" s="16"/>
      <c r="P97" s="16"/>
      <c r="Q97" s="16"/>
      <c r="R97" s="16"/>
      <c r="S97" s="16"/>
      <c r="T97" s="16"/>
    </row>
    <row r="98" spans="2:20" x14ac:dyDescent="0.25">
      <c r="B98" s="18">
        <v>2032</v>
      </c>
      <c r="C98" s="18">
        <v>5</v>
      </c>
      <c r="D98" s="16"/>
      <c r="E98" s="16"/>
      <c r="F98" s="16"/>
      <c r="G98" s="16"/>
      <c r="H98" s="16"/>
      <c r="I98" s="16"/>
      <c r="J98" s="16"/>
      <c r="K98" s="16"/>
      <c r="L98" s="16"/>
      <c r="M98" s="16"/>
      <c r="N98" s="16"/>
      <c r="O98" s="16"/>
      <c r="P98" s="16"/>
      <c r="Q98" s="16"/>
      <c r="R98" s="16"/>
      <c r="S98" s="16"/>
      <c r="T98" s="16"/>
    </row>
    <row r="99" spans="2:20" x14ac:dyDescent="0.25">
      <c r="B99" s="18">
        <v>2032</v>
      </c>
      <c r="C99" s="18">
        <v>6</v>
      </c>
      <c r="D99" s="16"/>
      <c r="E99" s="16"/>
      <c r="F99" s="16"/>
      <c r="G99" s="16"/>
      <c r="H99" s="16"/>
      <c r="I99" s="16"/>
      <c r="J99" s="16"/>
      <c r="K99" s="16"/>
      <c r="L99" s="16"/>
      <c r="M99" s="16"/>
      <c r="N99" s="16"/>
      <c r="O99" s="16"/>
      <c r="P99" s="16"/>
      <c r="Q99" s="16"/>
      <c r="R99" s="16"/>
      <c r="S99" s="16"/>
      <c r="T99" s="16"/>
    </row>
    <row r="100" spans="2:20" x14ac:dyDescent="0.25">
      <c r="B100" s="18">
        <v>2032</v>
      </c>
      <c r="C100" s="18">
        <v>7</v>
      </c>
      <c r="D100" s="16"/>
      <c r="E100" s="16"/>
      <c r="F100" s="16"/>
      <c r="G100" s="16"/>
      <c r="H100" s="16"/>
      <c r="I100" s="16"/>
      <c r="J100" s="16"/>
      <c r="K100" s="16"/>
      <c r="L100" s="16"/>
      <c r="M100" s="16"/>
      <c r="N100" s="16"/>
      <c r="O100" s="16"/>
      <c r="P100" s="16"/>
      <c r="Q100" s="16"/>
      <c r="R100" s="16"/>
      <c r="S100" s="16"/>
      <c r="T100" s="16"/>
    </row>
    <row r="101" spans="2:20" x14ac:dyDescent="0.25">
      <c r="B101" s="18">
        <v>2032</v>
      </c>
      <c r="C101" s="18">
        <v>8</v>
      </c>
      <c r="D101" s="16"/>
      <c r="E101" s="16"/>
      <c r="F101" s="16"/>
      <c r="G101" s="16"/>
      <c r="H101" s="16"/>
      <c r="I101" s="16"/>
      <c r="J101" s="16"/>
      <c r="K101" s="16"/>
      <c r="L101" s="16"/>
      <c r="M101" s="16"/>
      <c r="N101" s="16"/>
      <c r="O101" s="16"/>
      <c r="P101" s="16"/>
      <c r="Q101" s="16"/>
      <c r="R101" s="16"/>
      <c r="S101" s="16"/>
      <c r="T101" s="16"/>
    </row>
    <row r="102" spans="2:20" x14ac:dyDescent="0.25">
      <c r="B102" s="18">
        <v>2032</v>
      </c>
      <c r="C102" s="18">
        <v>9</v>
      </c>
      <c r="D102" s="16"/>
      <c r="E102" s="16"/>
      <c r="F102" s="16"/>
      <c r="G102" s="16"/>
      <c r="H102" s="16"/>
      <c r="I102" s="16"/>
      <c r="J102" s="16"/>
      <c r="K102" s="16"/>
      <c r="L102" s="16"/>
      <c r="M102" s="16"/>
      <c r="N102" s="16"/>
      <c r="O102" s="16"/>
      <c r="P102" s="16"/>
      <c r="Q102" s="16"/>
      <c r="R102" s="16"/>
      <c r="S102" s="16"/>
      <c r="T102" s="16"/>
    </row>
    <row r="103" spans="2:20" x14ac:dyDescent="0.25">
      <c r="B103" s="18">
        <v>2032</v>
      </c>
      <c r="C103" s="18">
        <v>10</v>
      </c>
      <c r="D103" s="16"/>
      <c r="E103" s="16"/>
      <c r="F103" s="16"/>
      <c r="G103" s="16"/>
      <c r="H103" s="16"/>
      <c r="I103" s="16"/>
      <c r="J103" s="16"/>
      <c r="K103" s="16"/>
      <c r="L103" s="16"/>
      <c r="M103" s="16"/>
      <c r="N103" s="16"/>
      <c r="O103" s="16"/>
      <c r="P103" s="16"/>
      <c r="Q103" s="16"/>
      <c r="R103" s="16"/>
      <c r="S103" s="16"/>
      <c r="T103" s="16"/>
    </row>
    <row r="104" spans="2:20" x14ac:dyDescent="0.25">
      <c r="B104" s="18">
        <v>2032</v>
      </c>
      <c r="C104" s="18">
        <v>11</v>
      </c>
      <c r="D104" s="16"/>
      <c r="E104" s="16"/>
      <c r="F104" s="16"/>
      <c r="G104" s="16"/>
      <c r="H104" s="16"/>
      <c r="I104" s="16"/>
      <c r="J104" s="16"/>
      <c r="K104" s="16"/>
      <c r="L104" s="16"/>
      <c r="M104" s="16"/>
      <c r="N104" s="16"/>
      <c r="O104" s="16"/>
      <c r="P104" s="16"/>
      <c r="Q104" s="16"/>
      <c r="R104" s="16"/>
      <c r="S104" s="16"/>
      <c r="T104" s="16"/>
    </row>
    <row r="105" spans="2:20" x14ac:dyDescent="0.25">
      <c r="B105" s="18">
        <v>2032</v>
      </c>
      <c r="C105" s="18">
        <v>12</v>
      </c>
      <c r="D105" s="16"/>
      <c r="E105" s="16"/>
      <c r="F105" s="16"/>
      <c r="G105" s="16"/>
      <c r="H105" s="16"/>
      <c r="I105" s="16"/>
      <c r="J105" s="16"/>
      <c r="K105" s="16"/>
      <c r="L105" s="16"/>
      <c r="M105" s="16"/>
      <c r="N105" s="16"/>
      <c r="O105" s="16"/>
      <c r="P105" s="16"/>
      <c r="Q105" s="16"/>
      <c r="R105" s="16"/>
      <c r="S105" s="16"/>
      <c r="T105" s="16"/>
    </row>
    <row r="106" spans="2:20" x14ac:dyDescent="0.25">
      <c r="B106" s="18">
        <v>2033</v>
      </c>
      <c r="C106" s="18">
        <v>1</v>
      </c>
      <c r="D106" s="16"/>
      <c r="E106" s="16"/>
      <c r="F106" s="16"/>
      <c r="G106" s="16"/>
      <c r="H106" s="16"/>
      <c r="I106" s="16"/>
      <c r="J106" s="16"/>
      <c r="K106" s="16"/>
      <c r="L106" s="16"/>
      <c r="M106" s="16"/>
      <c r="N106" s="16"/>
      <c r="O106" s="16"/>
      <c r="P106" s="16"/>
      <c r="Q106" s="16"/>
      <c r="R106" s="16"/>
      <c r="S106" s="16"/>
      <c r="T106" s="16"/>
    </row>
    <row r="107" spans="2:20" x14ac:dyDescent="0.25">
      <c r="B107" s="18">
        <v>2033</v>
      </c>
      <c r="C107" s="18">
        <v>2</v>
      </c>
      <c r="D107" s="16"/>
      <c r="E107" s="16"/>
      <c r="F107" s="16"/>
      <c r="G107" s="16"/>
      <c r="H107" s="16"/>
      <c r="I107" s="16"/>
      <c r="J107" s="16"/>
      <c r="K107" s="16"/>
      <c r="L107" s="16"/>
      <c r="M107" s="16"/>
      <c r="N107" s="16"/>
      <c r="O107" s="16"/>
      <c r="P107" s="16"/>
      <c r="Q107" s="16"/>
      <c r="R107" s="16"/>
      <c r="S107" s="16"/>
      <c r="T107" s="16"/>
    </row>
    <row r="108" spans="2:20" x14ac:dyDescent="0.25">
      <c r="B108" s="18">
        <v>2033</v>
      </c>
      <c r="C108" s="18">
        <v>3</v>
      </c>
      <c r="D108" s="16"/>
      <c r="E108" s="16"/>
      <c r="F108" s="16"/>
      <c r="G108" s="16"/>
      <c r="H108" s="16"/>
      <c r="I108" s="16"/>
      <c r="J108" s="16"/>
      <c r="K108" s="16"/>
      <c r="L108" s="16"/>
      <c r="M108" s="16"/>
      <c r="N108" s="16"/>
      <c r="O108" s="16"/>
      <c r="P108" s="16"/>
      <c r="Q108" s="16"/>
      <c r="R108" s="16"/>
      <c r="S108" s="16"/>
      <c r="T108" s="16"/>
    </row>
    <row r="109" spans="2:20" x14ac:dyDescent="0.25">
      <c r="B109" s="18">
        <v>2033</v>
      </c>
      <c r="C109" s="18">
        <v>4</v>
      </c>
      <c r="D109" s="16"/>
      <c r="E109" s="16"/>
      <c r="F109" s="16"/>
      <c r="G109" s="16"/>
      <c r="H109" s="16"/>
      <c r="I109" s="16"/>
      <c r="J109" s="16"/>
      <c r="K109" s="16"/>
      <c r="L109" s="16"/>
      <c r="M109" s="16"/>
      <c r="N109" s="16"/>
      <c r="O109" s="16"/>
      <c r="P109" s="16"/>
      <c r="Q109" s="16"/>
      <c r="R109" s="16"/>
      <c r="S109" s="16"/>
      <c r="T109" s="16"/>
    </row>
    <row r="110" spans="2:20" x14ac:dyDescent="0.25">
      <c r="B110" s="18">
        <v>2033</v>
      </c>
      <c r="C110" s="18">
        <v>5</v>
      </c>
      <c r="D110" s="16"/>
      <c r="E110" s="16"/>
      <c r="F110" s="16"/>
      <c r="G110" s="16"/>
      <c r="H110" s="16"/>
      <c r="I110" s="16"/>
      <c r="J110" s="16"/>
      <c r="K110" s="16"/>
      <c r="L110" s="16"/>
      <c r="M110" s="16"/>
      <c r="N110" s="16"/>
      <c r="O110" s="16"/>
      <c r="P110" s="16"/>
      <c r="Q110" s="16"/>
      <c r="R110" s="16"/>
      <c r="S110" s="16"/>
      <c r="T110" s="16"/>
    </row>
    <row r="111" spans="2:20" x14ac:dyDescent="0.25">
      <c r="B111" s="18">
        <v>2033</v>
      </c>
      <c r="C111" s="18">
        <v>6</v>
      </c>
      <c r="D111" s="16"/>
      <c r="E111" s="16"/>
      <c r="F111" s="16"/>
      <c r="G111" s="16"/>
      <c r="H111" s="16"/>
      <c r="I111" s="16"/>
      <c r="J111" s="16"/>
      <c r="K111" s="16"/>
      <c r="L111" s="16"/>
      <c r="M111" s="16"/>
      <c r="N111" s="16"/>
      <c r="O111" s="16"/>
      <c r="P111" s="16"/>
      <c r="Q111" s="16"/>
      <c r="R111" s="16"/>
      <c r="S111" s="16"/>
      <c r="T111" s="16"/>
    </row>
    <row r="112" spans="2:20" x14ac:dyDescent="0.25">
      <c r="B112" s="18">
        <v>2033</v>
      </c>
      <c r="C112" s="18">
        <v>7</v>
      </c>
      <c r="D112" s="16"/>
      <c r="E112" s="16"/>
      <c r="F112" s="16"/>
      <c r="G112" s="16"/>
      <c r="H112" s="16"/>
      <c r="I112" s="16"/>
      <c r="J112" s="16"/>
      <c r="K112" s="16"/>
      <c r="L112" s="16"/>
      <c r="M112" s="16"/>
      <c r="N112" s="16"/>
      <c r="O112" s="16"/>
      <c r="P112" s="16"/>
      <c r="Q112" s="16"/>
      <c r="R112" s="16"/>
      <c r="S112" s="16"/>
      <c r="T112" s="16"/>
    </row>
    <row r="113" spans="2:20" x14ac:dyDescent="0.25">
      <c r="B113" s="18">
        <v>2033</v>
      </c>
      <c r="C113" s="18">
        <v>8</v>
      </c>
      <c r="D113" s="16"/>
      <c r="E113" s="16"/>
      <c r="F113" s="16"/>
      <c r="G113" s="16"/>
      <c r="H113" s="16"/>
      <c r="I113" s="16"/>
      <c r="J113" s="16"/>
      <c r="K113" s="16"/>
      <c r="L113" s="16"/>
      <c r="M113" s="16"/>
      <c r="N113" s="16"/>
      <c r="O113" s="16"/>
      <c r="P113" s="16"/>
      <c r="Q113" s="16"/>
      <c r="R113" s="16"/>
      <c r="S113" s="16"/>
      <c r="T113" s="16"/>
    </row>
    <row r="114" spans="2:20" x14ac:dyDescent="0.25">
      <c r="B114" s="18">
        <v>2033</v>
      </c>
      <c r="C114" s="18">
        <v>9</v>
      </c>
      <c r="D114" s="16"/>
      <c r="E114" s="16"/>
      <c r="F114" s="16"/>
      <c r="G114" s="16"/>
      <c r="H114" s="16"/>
      <c r="I114" s="16"/>
      <c r="J114" s="16"/>
      <c r="K114" s="16"/>
      <c r="L114" s="16"/>
      <c r="M114" s="16"/>
      <c r="N114" s="16"/>
      <c r="O114" s="16"/>
      <c r="P114" s="16"/>
      <c r="Q114" s="16"/>
      <c r="R114" s="16"/>
      <c r="S114" s="16"/>
      <c r="T114" s="16"/>
    </row>
    <row r="115" spans="2:20" x14ac:dyDescent="0.25">
      <c r="B115" s="18">
        <v>2033</v>
      </c>
      <c r="C115" s="18">
        <v>10</v>
      </c>
      <c r="D115" s="16"/>
      <c r="E115" s="16"/>
      <c r="F115" s="16"/>
      <c r="G115" s="16"/>
      <c r="H115" s="16"/>
      <c r="I115" s="16"/>
      <c r="J115" s="16"/>
      <c r="K115" s="16"/>
      <c r="L115" s="16"/>
      <c r="M115" s="16"/>
      <c r="N115" s="16"/>
      <c r="O115" s="16"/>
      <c r="P115" s="16"/>
      <c r="Q115" s="16"/>
      <c r="R115" s="16"/>
      <c r="S115" s="16"/>
      <c r="T115" s="16"/>
    </row>
    <row r="116" spans="2:20" x14ac:dyDescent="0.25">
      <c r="B116" s="18">
        <v>2033</v>
      </c>
      <c r="C116" s="18">
        <v>11</v>
      </c>
      <c r="D116" s="16"/>
      <c r="E116" s="16"/>
      <c r="F116" s="16"/>
      <c r="G116" s="16"/>
      <c r="H116" s="16"/>
      <c r="I116" s="16"/>
      <c r="J116" s="16"/>
      <c r="K116" s="16"/>
      <c r="L116" s="16"/>
      <c r="M116" s="16"/>
      <c r="N116" s="16"/>
      <c r="O116" s="16"/>
      <c r="P116" s="16"/>
      <c r="Q116" s="16"/>
      <c r="R116" s="16"/>
      <c r="S116" s="16"/>
      <c r="T116" s="16"/>
    </row>
    <row r="117" spans="2:20" x14ac:dyDescent="0.25">
      <c r="B117" s="18">
        <v>2033</v>
      </c>
      <c r="C117" s="18">
        <v>12</v>
      </c>
      <c r="D117" s="16"/>
      <c r="E117" s="16"/>
      <c r="F117" s="16"/>
      <c r="G117" s="16"/>
      <c r="H117" s="16"/>
      <c r="I117" s="16"/>
      <c r="J117" s="16"/>
      <c r="K117" s="16"/>
      <c r="L117" s="16"/>
      <c r="M117" s="16"/>
      <c r="N117" s="16"/>
      <c r="O117" s="16"/>
      <c r="P117" s="16"/>
      <c r="Q117" s="16"/>
      <c r="R117" s="16"/>
      <c r="S117" s="16"/>
      <c r="T117" s="16"/>
    </row>
    <row r="118" spans="2:20" x14ac:dyDescent="0.25">
      <c r="B118" s="18">
        <v>2034</v>
      </c>
      <c r="C118" s="18">
        <v>1</v>
      </c>
      <c r="D118" s="16"/>
      <c r="E118" s="16"/>
      <c r="F118" s="16"/>
      <c r="G118" s="16"/>
      <c r="H118" s="16"/>
      <c r="I118" s="16"/>
      <c r="J118" s="16"/>
      <c r="K118" s="16"/>
      <c r="L118" s="16"/>
      <c r="M118" s="16"/>
      <c r="N118" s="16"/>
      <c r="O118" s="16"/>
      <c r="P118" s="16"/>
      <c r="Q118" s="16"/>
      <c r="R118" s="16"/>
      <c r="S118" s="16"/>
      <c r="T118" s="16"/>
    </row>
    <row r="119" spans="2:20" x14ac:dyDescent="0.25">
      <c r="B119" s="18">
        <v>2034</v>
      </c>
      <c r="C119" s="18">
        <v>2</v>
      </c>
      <c r="D119" s="16"/>
      <c r="E119" s="16"/>
      <c r="F119" s="16"/>
      <c r="G119" s="16"/>
      <c r="H119" s="16"/>
      <c r="I119" s="16"/>
      <c r="J119" s="16"/>
      <c r="K119" s="16"/>
      <c r="L119" s="16"/>
      <c r="M119" s="16"/>
      <c r="N119" s="16"/>
      <c r="O119" s="16"/>
      <c r="P119" s="16"/>
      <c r="Q119" s="16"/>
      <c r="R119" s="16"/>
      <c r="S119" s="16"/>
      <c r="T119" s="16"/>
    </row>
    <row r="120" spans="2:20" x14ac:dyDescent="0.25">
      <c r="B120" s="18">
        <v>2034</v>
      </c>
      <c r="C120" s="18">
        <v>3</v>
      </c>
      <c r="D120" s="16"/>
      <c r="E120" s="16"/>
      <c r="F120" s="16"/>
      <c r="G120" s="16"/>
      <c r="H120" s="16"/>
      <c r="I120" s="16"/>
      <c r="J120" s="16"/>
      <c r="K120" s="16"/>
      <c r="L120" s="16"/>
      <c r="M120" s="16"/>
      <c r="N120" s="16"/>
      <c r="O120" s="16"/>
      <c r="P120" s="16"/>
      <c r="Q120" s="16"/>
      <c r="R120" s="16"/>
      <c r="S120" s="16"/>
      <c r="T120" s="16"/>
    </row>
    <row r="121" spans="2:20" x14ac:dyDescent="0.25">
      <c r="B121" s="18">
        <v>2034</v>
      </c>
      <c r="C121" s="18">
        <v>4</v>
      </c>
      <c r="D121" s="16"/>
      <c r="E121" s="16"/>
      <c r="F121" s="16"/>
      <c r="G121" s="16"/>
      <c r="H121" s="16"/>
      <c r="I121" s="16"/>
      <c r="J121" s="16"/>
      <c r="K121" s="16"/>
      <c r="L121" s="16"/>
      <c r="M121" s="16"/>
      <c r="N121" s="16"/>
      <c r="O121" s="16"/>
      <c r="P121" s="16"/>
      <c r="Q121" s="16"/>
      <c r="R121" s="16"/>
      <c r="S121" s="16"/>
      <c r="T121" s="16"/>
    </row>
    <row r="122" spans="2:20" x14ac:dyDescent="0.25">
      <c r="B122" s="18">
        <v>2034</v>
      </c>
      <c r="C122" s="18">
        <v>5</v>
      </c>
      <c r="D122" s="16"/>
      <c r="E122" s="16"/>
      <c r="F122" s="16"/>
      <c r="G122" s="16"/>
      <c r="H122" s="16"/>
      <c r="I122" s="16"/>
      <c r="J122" s="16"/>
      <c r="K122" s="16"/>
      <c r="L122" s="16"/>
      <c r="M122" s="16"/>
      <c r="N122" s="16"/>
      <c r="O122" s="16"/>
      <c r="P122" s="16"/>
      <c r="Q122" s="16"/>
      <c r="R122" s="16"/>
      <c r="S122" s="16"/>
      <c r="T122" s="16"/>
    </row>
    <row r="123" spans="2:20" x14ac:dyDescent="0.25">
      <c r="B123" s="18">
        <v>2034</v>
      </c>
      <c r="C123" s="18">
        <v>6</v>
      </c>
      <c r="D123" s="16"/>
      <c r="E123" s="16"/>
      <c r="F123" s="16"/>
      <c r="G123" s="16"/>
      <c r="H123" s="16"/>
      <c r="I123" s="16"/>
      <c r="J123" s="16"/>
      <c r="K123" s="16"/>
      <c r="L123" s="16"/>
      <c r="M123" s="16"/>
      <c r="N123" s="16"/>
      <c r="O123" s="16"/>
      <c r="P123" s="16"/>
      <c r="Q123" s="16"/>
      <c r="R123" s="16"/>
      <c r="S123" s="16"/>
      <c r="T123" s="16"/>
    </row>
    <row r="124" spans="2:20" x14ac:dyDescent="0.25">
      <c r="B124" s="18">
        <v>2034</v>
      </c>
      <c r="C124" s="18">
        <v>7</v>
      </c>
      <c r="D124" s="16"/>
      <c r="E124" s="16"/>
      <c r="F124" s="16"/>
      <c r="G124" s="16"/>
      <c r="H124" s="16"/>
      <c r="I124" s="16"/>
      <c r="J124" s="16"/>
      <c r="K124" s="16"/>
      <c r="L124" s="16"/>
      <c r="M124" s="16"/>
      <c r="N124" s="16"/>
      <c r="O124" s="16"/>
      <c r="P124" s="16"/>
      <c r="Q124" s="16"/>
      <c r="R124" s="16"/>
      <c r="S124" s="16"/>
      <c r="T124" s="16"/>
    </row>
    <row r="125" spans="2:20" x14ac:dyDescent="0.25">
      <c r="B125" s="18">
        <v>2034</v>
      </c>
      <c r="C125" s="18">
        <v>8</v>
      </c>
      <c r="D125" s="16"/>
      <c r="E125" s="16"/>
      <c r="F125" s="16"/>
      <c r="G125" s="16"/>
      <c r="H125" s="16"/>
      <c r="I125" s="16"/>
      <c r="J125" s="16"/>
      <c r="K125" s="16"/>
      <c r="L125" s="16"/>
      <c r="M125" s="16"/>
      <c r="N125" s="16"/>
      <c r="O125" s="16"/>
      <c r="P125" s="16"/>
      <c r="Q125" s="16"/>
      <c r="R125" s="16"/>
      <c r="S125" s="16"/>
      <c r="T125" s="16"/>
    </row>
    <row r="126" spans="2:20" x14ac:dyDescent="0.25">
      <c r="B126" s="18">
        <v>2034</v>
      </c>
      <c r="C126" s="18">
        <v>9</v>
      </c>
      <c r="D126" s="16"/>
      <c r="E126" s="16"/>
      <c r="F126" s="16"/>
      <c r="G126" s="16"/>
      <c r="H126" s="16"/>
      <c r="I126" s="16"/>
      <c r="J126" s="16"/>
      <c r="K126" s="16"/>
      <c r="L126" s="16"/>
      <c r="M126" s="16"/>
      <c r="N126" s="16"/>
      <c r="O126" s="16"/>
      <c r="P126" s="16"/>
      <c r="Q126" s="16"/>
      <c r="R126" s="16"/>
      <c r="S126" s="16"/>
      <c r="T126" s="16"/>
    </row>
    <row r="127" spans="2:20" x14ac:dyDescent="0.25">
      <c r="B127" s="18">
        <v>2034</v>
      </c>
      <c r="C127" s="18">
        <v>10</v>
      </c>
      <c r="D127" s="16"/>
      <c r="E127" s="16"/>
      <c r="F127" s="16"/>
      <c r="G127" s="16"/>
      <c r="H127" s="16"/>
      <c r="I127" s="16"/>
      <c r="J127" s="16"/>
      <c r="K127" s="16"/>
      <c r="L127" s="16"/>
      <c r="M127" s="16"/>
      <c r="N127" s="16"/>
      <c r="O127" s="16"/>
      <c r="P127" s="16"/>
      <c r="Q127" s="16"/>
      <c r="R127" s="16"/>
      <c r="S127" s="16"/>
      <c r="T127" s="16"/>
    </row>
    <row r="128" spans="2:20" x14ac:dyDescent="0.25">
      <c r="B128" s="18">
        <v>2034</v>
      </c>
      <c r="C128" s="18">
        <v>11</v>
      </c>
      <c r="D128" s="16"/>
      <c r="E128" s="16"/>
      <c r="F128" s="16"/>
      <c r="G128" s="16"/>
      <c r="H128" s="16"/>
      <c r="I128" s="16"/>
      <c r="J128" s="16"/>
      <c r="K128" s="16"/>
      <c r="L128" s="16"/>
      <c r="M128" s="16"/>
      <c r="N128" s="16"/>
      <c r="O128" s="16"/>
      <c r="P128" s="16"/>
      <c r="Q128" s="16"/>
      <c r="R128" s="16"/>
      <c r="S128" s="16"/>
      <c r="T128" s="16"/>
    </row>
    <row r="129" spans="2:20" x14ac:dyDescent="0.25">
      <c r="B129" s="18">
        <v>2034</v>
      </c>
      <c r="C129" s="18">
        <v>12</v>
      </c>
      <c r="D129" s="16"/>
      <c r="E129" s="16"/>
      <c r="F129" s="16"/>
      <c r="G129" s="16"/>
      <c r="H129" s="16"/>
      <c r="I129" s="16"/>
      <c r="J129" s="16"/>
      <c r="K129" s="16"/>
      <c r="L129" s="16"/>
      <c r="M129" s="16"/>
      <c r="N129" s="16"/>
      <c r="O129" s="16"/>
      <c r="P129" s="16"/>
      <c r="Q129" s="16"/>
      <c r="R129" s="16"/>
      <c r="S129" s="16"/>
      <c r="T129" s="16"/>
    </row>
    <row r="130" spans="2:20" x14ac:dyDescent="0.25">
      <c r="B130" s="18">
        <v>2035</v>
      </c>
      <c r="C130" s="18">
        <v>1</v>
      </c>
      <c r="D130" s="16"/>
      <c r="E130" s="16"/>
      <c r="F130" s="16"/>
      <c r="G130" s="16"/>
      <c r="H130" s="16"/>
      <c r="I130" s="16"/>
      <c r="J130" s="16"/>
      <c r="K130" s="16"/>
      <c r="L130" s="16"/>
      <c r="M130" s="16"/>
      <c r="N130" s="16"/>
      <c r="O130" s="16"/>
      <c r="P130" s="16"/>
      <c r="Q130" s="16"/>
      <c r="R130" s="16"/>
      <c r="S130" s="16"/>
      <c r="T130" s="16"/>
    </row>
    <row r="131" spans="2:20" x14ac:dyDescent="0.25">
      <c r="B131" s="18">
        <v>2035</v>
      </c>
      <c r="C131" s="18">
        <v>2</v>
      </c>
      <c r="D131" s="16"/>
      <c r="E131" s="16"/>
      <c r="F131" s="16"/>
      <c r="G131" s="16"/>
      <c r="H131" s="16"/>
      <c r="I131" s="16"/>
      <c r="J131" s="16"/>
      <c r="K131" s="16"/>
      <c r="L131" s="16"/>
      <c r="M131" s="16"/>
      <c r="N131" s="16"/>
      <c r="O131" s="16"/>
      <c r="P131" s="16"/>
      <c r="Q131" s="16"/>
      <c r="R131" s="16"/>
      <c r="S131" s="16"/>
      <c r="T131" s="16"/>
    </row>
    <row r="132" spans="2:20" x14ac:dyDescent="0.25">
      <c r="B132" s="18">
        <v>2035</v>
      </c>
      <c r="C132" s="18">
        <v>3</v>
      </c>
      <c r="D132" s="16"/>
      <c r="E132" s="16"/>
      <c r="F132" s="16"/>
      <c r="G132" s="16"/>
      <c r="H132" s="16"/>
      <c r="I132" s="16"/>
      <c r="J132" s="16"/>
      <c r="K132" s="16"/>
      <c r="L132" s="16"/>
      <c r="M132" s="16"/>
      <c r="N132" s="16"/>
      <c r="O132" s="16"/>
      <c r="P132" s="16"/>
      <c r="Q132" s="16"/>
      <c r="R132" s="16"/>
      <c r="S132" s="16"/>
      <c r="T132" s="16"/>
    </row>
    <row r="133" spans="2:20" x14ac:dyDescent="0.25">
      <c r="B133" s="18">
        <v>2035</v>
      </c>
      <c r="C133" s="18">
        <v>4</v>
      </c>
      <c r="D133" s="16"/>
      <c r="E133" s="16"/>
      <c r="F133" s="16"/>
      <c r="G133" s="16"/>
      <c r="H133" s="16"/>
      <c r="I133" s="16"/>
      <c r="J133" s="16"/>
      <c r="K133" s="16"/>
      <c r="L133" s="16"/>
      <c r="M133" s="16"/>
      <c r="N133" s="16"/>
      <c r="O133" s="16"/>
      <c r="P133" s="16"/>
      <c r="Q133" s="16"/>
      <c r="R133" s="16"/>
      <c r="S133" s="16"/>
      <c r="T133" s="16"/>
    </row>
    <row r="134" spans="2:20" x14ac:dyDescent="0.25">
      <c r="B134" s="18">
        <v>2035</v>
      </c>
      <c r="C134" s="18">
        <v>5</v>
      </c>
      <c r="D134" s="16"/>
      <c r="E134" s="16"/>
      <c r="F134" s="16"/>
      <c r="G134" s="16"/>
      <c r="H134" s="16"/>
      <c r="I134" s="16"/>
      <c r="J134" s="16"/>
      <c r="K134" s="16"/>
      <c r="L134" s="16"/>
      <c r="M134" s="16"/>
      <c r="N134" s="16"/>
      <c r="O134" s="16"/>
      <c r="P134" s="16"/>
      <c r="Q134" s="16"/>
      <c r="R134" s="16"/>
      <c r="S134" s="16"/>
      <c r="T134" s="16"/>
    </row>
    <row r="135" spans="2:20" x14ac:dyDescent="0.25">
      <c r="B135" s="18">
        <v>2035</v>
      </c>
      <c r="C135" s="18">
        <v>6</v>
      </c>
      <c r="D135" s="16"/>
      <c r="E135" s="16"/>
      <c r="F135" s="16"/>
      <c r="G135" s="16"/>
      <c r="H135" s="16"/>
      <c r="I135" s="16"/>
      <c r="J135" s="16"/>
      <c r="K135" s="16"/>
      <c r="L135" s="16"/>
      <c r="M135" s="16"/>
      <c r="N135" s="16"/>
      <c r="O135" s="16"/>
      <c r="P135" s="16"/>
      <c r="Q135" s="16"/>
      <c r="R135" s="16"/>
      <c r="S135" s="16"/>
      <c r="T135" s="16"/>
    </row>
    <row r="136" spans="2:20" x14ac:dyDescent="0.25">
      <c r="B136" s="18">
        <v>2035</v>
      </c>
      <c r="C136" s="18">
        <v>7</v>
      </c>
      <c r="D136" s="16"/>
      <c r="E136" s="16"/>
      <c r="F136" s="16"/>
      <c r="G136" s="16"/>
      <c r="H136" s="16"/>
      <c r="I136" s="16"/>
      <c r="J136" s="16"/>
      <c r="K136" s="16"/>
      <c r="L136" s="16"/>
      <c r="M136" s="16"/>
      <c r="N136" s="16"/>
      <c r="O136" s="16"/>
      <c r="P136" s="16"/>
      <c r="Q136" s="16"/>
      <c r="R136" s="16"/>
      <c r="S136" s="16"/>
      <c r="T136" s="16"/>
    </row>
    <row r="137" spans="2:20" x14ac:dyDescent="0.25">
      <c r="B137" s="18">
        <v>2035</v>
      </c>
      <c r="C137" s="18">
        <v>8</v>
      </c>
      <c r="D137" s="16"/>
      <c r="E137" s="16"/>
      <c r="F137" s="16"/>
      <c r="G137" s="16"/>
      <c r="H137" s="16"/>
      <c r="I137" s="16"/>
      <c r="J137" s="16"/>
      <c r="K137" s="16"/>
      <c r="L137" s="16"/>
      <c r="M137" s="16"/>
      <c r="N137" s="16"/>
      <c r="O137" s="16"/>
      <c r="P137" s="16"/>
      <c r="Q137" s="16"/>
      <c r="R137" s="16"/>
      <c r="S137" s="16"/>
      <c r="T137" s="16"/>
    </row>
    <row r="138" spans="2:20" x14ac:dyDescent="0.25">
      <c r="B138" s="18">
        <v>2035</v>
      </c>
      <c r="C138" s="18">
        <v>9</v>
      </c>
      <c r="D138" s="16"/>
      <c r="E138" s="16"/>
      <c r="F138" s="16"/>
      <c r="G138" s="16"/>
      <c r="H138" s="16"/>
      <c r="I138" s="16"/>
      <c r="J138" s="16"/>
      <c r="K138" s="16"/>
      <c r="L138" s="16"/>
      <c r="M138" s="16"/>
      <c r="N138" s="16"/>
      <c r="O138" s="16"/>
      <c r="P138" s="16"/>
      <c r="Q138" s="16"/>
      <c r="R138" s="16"/>
      <c r="S138" s="16"/>
      <c r="T138" s="16"/>
    </row>
    <row r="139" spans="2:20" x14ac:dyDescent="0.25">
      <c r="B139" s="18">
        <v>2035</v>
      </c>
      <c r="C139" s="18">
        <v>10</v>
      </c>
      <c r="D139" s="16"/>
      <c r="E139" s="16"/>
      <c r="F139" s="16"/>
      <c r="G139" s="16"/>
      <c r="H139" s="16"/>
      <c r="I139" s="16"/>
      <c r="J139" s="16"/>
      <c r="K139" s="16"/>
      <c r="L139" s="16"/>
      <c r="M139" s="16"/>
      <c r="N139" s="16"/>
      <c r="O139" s="16"/>
      <c r="P139" s="16"/>
      <c r="Q139" s="16"/>
      <c r="R139" s="16"/>
      <c r="S139" s="16"/>
      <c r="T139" s="16"/>
    </row>
    <row r="140" spans="2:20" x14ac:dyDescent="0.25">
      <c r="B140" s="18">
        <v>2035</v>
      </c>
      <c r="C140" s="18">
        <v>11</v>
      </c>
      <c r="D140" s="16"/>
      <c r="E140" s="16"/>
      <c r="F140" s="16"/>
      <c r="G140" s="16"/>
      <c r="H140" s="16"/>
      <c r="I140" s="16"/>
      <c r="J140" s="16"/>
      <c r="K140" s="16"/>
      <c r="L140" s="16"/>
      <c r="M140" s="16"/>
      <c r="N140" s="16"/>
      <c r="O140" s="16"/>
      <c r="P140" s="16"/>
      <c r="Q140" s="16"/>
      <c r="R140" s="16"/>
      <c r="S140" s="16"/>
      <c r="T140" s="16"/>
    </row>
    <row r="141" spans="2:20" x14ac:dyDescent="0.25">
      <c r="B141" s="18">
        <v>2035</v>
      </c>
      <c r="C141" s="18">
        <v>12</v>
      </c>
      <c r="D141" s="16"/>
      <c r="E141" s="16"/>
      <c r="F141" s="16"/>
      <c r="G141" s="16"/>
      <c r="H141" s="16"/>
      <c r="I141" s="16"/>
      <c r="J141" s="16"/>
      <c r="K141" s="16"/>
      <c r="L141" s="16"/>
      <c r="M141" s="16"/>
      <c r="N141" s="16"/>
      <c r="O141" s="16"/>
      <c r="P141" s="16"/>
      <c r="Q141" s="16"/>
      <c r="R141" s="16"/>
      <c r="S141" s="16"/>
      <c r="T141" s="16"/>
    </row>
    <row r="142" spans="2:20" x14ac:dyDescent="0.25">
      <c r="B142" s="18">
        <v>2036</v>
      </c>
      <c r="C142" s="18">
        <v>1</v>
      </c>
      <c r="D142" s="16"/>
      <c r="E142" s="16"/>
      <c r="F142" s="16"/>
      <c r="G142" s="16"/>
      <c r="H142" s="16"/>
      <c r="I142" s="16"/>
      <c r="J142" s="16"/>
      <c r="K142" s="16"/>
      <c r="L142" s="16"/>
      <c r="M142" s="16"/>
      <c r="N142" s="16"/>
      <c r="O142" s="16"/>
      <c r="P142" s="16"/>
      <c r="Q142" s="16"/>
      <c r="R142" s="16"/>
      <c r="S142" s="16"/>
      <c r="T142" s="16"/>
    </row>
    <row r="143" spans="2:20" x14ac:dyDescent="0.25">
      <c r="B143" s="18">
        <v>2036</v>
      </c>
      <c r="C143" s="18">
        <v>2</v>
      </c>
      <c r="D143" s="16"/>
      <c r="E143" s="16"/>
      <c r="F143" s="16"/>
      <c r="G143" s="16"/>
      <c r="H143" s="16"/>
      <c r="I143" s="16"/>
      <c r="J143" s="16"/>
      <c r="K143" s="16"/>
      <c r="L143" s="16"/>
      <c r="M143" s="16"/>
      <c r="N143" s="16"/>
      <c r="O143" s="16"/>
      <c r="P143" s="16"/>
      <c r="Q143" s="16"/>
      <c r="R143" s="16"/>
      <c r="S143" s="16"/>
      <c r="T143" s="16"/>
    </row>
    <row r="144" spans="2:20" x14ac:dyDescent="0.25">
      <c r="B144" s="18">
        <v>2036</v>
      </c>
      <c r="C144" s="18">
        <v>3</v>
      </c>
      <c r="D144" s="16"/>
      <c r="E144" s="16"/>
      <c r="F144" s="16"/>
      <c r="G144" s="16"/>
      <c r="H144" s="16"/>
      <c r="I144" s="16"/>
      <c r="J144" s="16"/>
      <c r="K144" s="16"/>
      <c r="L144" s="16"/>
      <c r="M144" s="16"/>
      <c r="N144" s="16"/>
      <c r="O144" s="16"/>
      <c r="P144" s="16"/>
      <c r="Q144" s="16"/>
      <c r="R144" s="16"/>
      <c r="S144" s="16"/>
      <c r="T144" s="16"/>
    </row>
    <row r="145" spans="2:20" x14ac:dyDescent="0.25">
      <c r="B145" s="18">
        <v>2036</v>
      </c>
      <c r="C145" s="18">
        <v>4</v>
      </c>
      <c r="D145" s="16"/>
      <c r="E145" s="16"/>
      <c r="F145" s="16"/>
      <c r="G145" s="16"/>
      <c r="H145" s="16"/>
      <c r="I145" s="16"/>
      <c r="J145" s="16"/>
      <c r="K145" s="16"/>
      <c r="L145" s="16"/>
      <c r="M145" s="16"/>
      <c r="N145" s="16"/>
      <c r="O145" s="16"/>
      <c r="P145" s="16"/>
      <c r="Q145" s="16"/>
      <c r="R145" s="16"/>
      <c r="S145" s="16"/>
      <c r="T145" s="16"/>
    </row>
    <row r="146" spans="2:20" x14ac:dyDescent="0.25">
      <c r="B146" s="18">
        <v>2036</v>
      </c>
      <c r="C146" s="18">
        <v>5</v>
      </c>
      <c r="D146" s="16"/>
      <c r="E146" s="16"/>
      <c r="F146" s="16"/>
      <c r="G146" s="16"/>
      <c r="H146" s="16"/>
      <c r="I146" s="16"/>
      <c r="J146" s="16"/>
      <c r="K146" s="16"/>
      <c r="L146" s="16"/>
      <c r="M146" s="16"/>
      <c r="N146" s="16"/>
      <c r="O146" s="16"/>
      <c r="P146" s="16"/>
      <c r="Q146" s="16"/>
      <c r="R146" s="16"/>
      <c r="S146" s="16"/>
      <c r="T146" s="16"/>
    </row>
    <row r="147" spans="2:20" x14ac:dyDescent="0.25">
      <c r="B147" s="18">
        <v>2036</v>
      </c>
      <c r="C147" s="18">
        <v>6</v>
      </c>
      <c r="D147" s="16"/>
      <c r="E147" s="16"/>
      <c r="F147" s="16"/>
      <c r="G147" s="16"/>
      <c r="H147" s="16"/>
      <c r="I147" s="16"/>
      <c r="J147" s="16"/>
      <c r="K147" s="16"/>
      <c r="L147" s="16"/>
      <c r="M147" s="16"/>
      <c r="N147" s="16"/>
      <c r="O147" s="16"/>
      <c r="P147" s="16"/>
      <c r="Q147" s="16"/>
      <c r="R147" s="16"/>
      <c r="S147" s="16"/>
      <c r="T147" s="16"/>
    </row>
    <row r="148" spans="2:20" x14ac:dyDescent="0.25">
      <c r="B148" s="18">
        <v>2036</v>
      </c>
      <c r="C148" s="18">
        <v>7</v>
      </c>
      <c r="D148" s="16"/>
      <c r="E148" s="16"/>
      <c r="F148" s="16"/>
      <c r="G148" s="16"/>
      <c r="H148" s="16"/>
      <c r="I148" s="16"/>
      <c r="J148" s="16"/>
      <c r="K148" s="16"/>
      <c r="L148" s="16"/>
      <c r="M148" s="16"/>
      <c r="N148" s="16"/>
      <c r="O148" s="16"/>
      <c r="P148" s="16"/>
      <c r="Q148" s="16"/>
      <c r="R148" s="16"/>
      <c r="S148" s="16"/>
      <c r="T148" s="16"/>
    </row>
    <row r="149" spans="2:20" x14ac:dyDescent="0.25">
      <c r="B149" s="18">
        <v>2036</v>
      </c>
      <c r="C149" s="18">
        <v>8</v>
      </c>
      <c r="D149" s="16"/>
      <c r="E149" s="16"/>
      <c r="F149" s="16"/>
      <c r="G149" s="16"/>
      <c r="H149" s="16"/>
      <c r="I149" s="16"/>
      <c r="J149" s="16"/>
      <c r="K149" s="16"/>
      <c r="L149" s="16"/>
      <c r="M149" s="16"/>
      <c r="N149" s="16"/>
      <c r="O149" s="16"/>
      <c r="P149" s="16"/>
      <c r="Q149" s="16"/>
      <c r="R149" s="16"/>
      <c r="S149" s="16"/>
      <c r="T149" s="16"/>
    </row>
    <row r="150" spans="2:20" x14ac:dyDescent="0.25">
      <c r="B150" s="18">
        <v>2036</v>
      </c>
      <c r="C150" s="18">
        <v>9</v>
      </c>
      <c r="D150" s="16"/>
      <c r="E150" s="16"/>
      <c r="F150" s="16"/>
      <c r="G150" s="16"/>
      <c r="H150" s="16"/>
      <c r="I150" s="16"/>
      <c r="J150" s="16"/>
      <c r="K150" s="16"/>
      <c r="L150" s="16"/>
      <c r="M150" s="16"/>
      <c r="N150" s="16"/>
      <c r="O150" s="16"/>
      <c r="P150" s="16"/>
      <c r="Q150" s="16"/>
      <c r="R150" s="16"/>
      <c r="S150" s="16"/>
      <c r="T150" s="16"/>
    </row>
    <row r="151" spans="2:20" x14ac:dyDescent="0.25">
      <c r="B151" s="18">
        <v>2036</v>
      </c>
      <c r="C151" s="18">
        <v>10</v>
      </c>
      <c r="D151" s="16"/>
      <c r="E151" s="16"/>
      <c r="F151" s="16"/>
      <c r="G151" s="16"/>
      <c r="H151" s="16"/>
      <c r="I151" s="16"/>
      <c r="J151" s="16"/>
      <c r="K151" s="16"/>
      <c r="L151" s="16"/>
      <c r="M151" s="16"/>
      <c r="N151" s="16"/>
      <c r="O151" s="16"/>
      <c r="P151" s="16"/>
      <c r="Q151" s="16"/>
      <c r="R151" s="16"/>
      <c r="S151" s="16"/>
      <c r="T151" s="16"/>
    </row>
    <row r="152" spans="2:20" x14ac:dyDescent="0.25">
      <c r="B152" s="18">
        <v>2036</v>
      </c>
      <c r="C152" s="18">
        <v>11</v>
      </c>
      <c r="D152" s="16"/>
      <c r="E152" s="16"/>
      <c r="F152" s="16"/>
      <c r="G152" s="16"/>
      <c r="H152" s="16"/>
      <c r="I152" s="16"/>
      <c r="J152" s="16"/>
      <c r="K152" s="16"/>
      <c r="L152" s="16"/>
      <c r="M152" s="16"/>
      <c r="N152" s="16"/>
      <c r="O152" s="16"/>
      <c r="P152" s="16"/>
      <c r="Q152" s="16"/>
      <c r="R152" s="16"/>
      <c r="S152" s="16"/>
      <c r="T152" s="16"/>
    </row>
    <row r="153" spans="2:20" x14ac:dyDescent="0.25">
      <c r="B153" s="18">
        <v>2036</v>
      </c>
      <c r="C153" s="18">
        <v>12</v>
      </c>
      <c r="D153" s="16"/>
      <c r="E153" s="16"/>
      <c r="F153" s="16"/>
      <c r="G153" s="16"/>
      <c r="H153" s="16"/>
      <c r="I153" s="16"/>
      <c r="J153" s="16"/>
      <c r="K153" s="16"/>
      <c r="L153" s="16"/>
      <c r="M153" s="16"/>
      <c r="N153" s="16"/>
      <c r="O153" s="16"/>
      <c r="P153" s="16"/>
      <c r="Q153" s="16"/>
      <c r="R153" s="16"/>
      <c r="S153" s="16"/>
      <c r="T153" s="16"/>
    </row>
    <row r="154" spans="2:20" x14ac:dyDescent="0.25">
      <c r="B154" s="18">
        <v>2037</v>
      </c>
      <c r="C154" s="18">
        <v>1</v>
      </c>
      <c r="D154" s="16"/>
      <c r="E154" s="16"/>
      <c r="F154" s="16"/>
      <c r="G154" s="16"/>
      <c r="H154" s="16"/>
      <c r="I154" s="16"/>
      <c r="J154" s="16"/>
      <c r="K154" s="16"/>
      <c r="L154" s="16"/>
      <c r="M154" s="16"/>
      <c r="N154" s="16"/>
      <c r="O154" s="16"/>
      <c r="P154" s="16"/>
      <c r="Q154" s="16"/>
      <c r="R154" s="16"/>
      <c r="S154" s="16"/>
      <c r="T154" s="16"/>
    </row>
    <row r="155" spans="2:20" x14ac:dyDescent="0.25">
      <c r="B155" s="18">
        <v>2037</v>
      </c>
      <c r="C155" s="18">
        <v>2</v>
      </c>
      <c r="D155" s="16"/>
      <c r="E155" s="16"/>
      <c r="F155" s="16"/>
      <c r="G155" s="16"/>
      <c r="H155" s="16"/>
      <c r="I155" s="16"/>
      <c r="J155" s="16"/>
      <c r="K155" s="16"/>
      <c r="L155" s="16"/>
      <c r="M155" s="16"/>
      <c r="N155" s="16"/>
      <c r="O155" s="16"/>
      <c r="P155" s="16"/>
      <c r="Q155" s="16"/>
      <c r="R155" s="16"/>
      <c r="S155" s="16"/>
      <c r="T155" s="16"/>
    </row>
    <row r="156" spans="2:20" x14ac:dyDescent="0.25">
      <c r="B156" s="18">
        <v>2037</v>
      </c>
      <c r="C156" s="18">
        <v>3</v>
      </c>
      <c r="D156" s="16"/>
      <c r="E156" s="16"/>
      <c r="F156" s="16"/>
      <c r="G156" s="16"/>
      <c r="H156" s="16"/>
      <c r="I156" s="16"/>
      <c r="J156" s="16"/>
      <c r="K156" s="16"/>
      <c r="L156" s="16"/>
      <c r="M156" s="16"/>
      <c r="N156" s="16"/>
      <c r="O156" s="16"/>
      <c r="P156" s="16"/>
      <c r="Q156" s="16"/>
      <c r="R156" s="16"/>
      <c r="S156" s="16"/>
      <c r="T156" s="16"/>
    </row>
    <row r="157" spans="2:20" x14ac:dyDescent="0.25">
      <c r="B157" s="18">
        <v>2037</v>
      </c>
      <c r="C157" s="18">
        <v>4</v>
      </c>
      <c r="D157" s="16"/>
      <c r="E157" s="16"/>
      <c r="F157" s="16"/>
      <c r="G157" s="16"/>
      <c r="H157" s="16"/>
      <c r="I157" s="16"/>
      <c r="J157" s="16"/>
      <c r="K157" s="16"/>
      <c r="L157" s="16"/>
      <c r="M157" s="16"/>
      <c r="N157" s="16"/>
      <c r="O157" s="16"/>
      <c r="P157" s="16"/>
      <c r="Q157" s="16"/>
      <c r="R157" s="16"/>
      <c r="S157" s="16"/>
      <c r="T157" s="16"/>
    </row>
    <row r="158" spans="2:20" x14ac:dyDescent="0.25">
      <c r="B158" s="18">
        <v>2037</v>
      </c>
      <c r="C158" s="18">
        <v>5</v>
      </c>
      <c r="D158" s="16"/>
      <c r="E158" s="16"/>
      <c r="F158" s="16"/>
      <c r="G158" s="16"/>
      <c r="H158" s="16"/>
      <c r="I158" s="16"/>
      <c r="J158" s="16"/>
      <c r="K158" s="16"/>
      <c r="L158" s="16"/>
      <c r="M158" s="16"/>
      <c r="N158" s="16"/>
      <c r="O158" s="16"/>
      <c r="P158" s="16"/>
      <c r="Q158" s="16"/>
      <c r="R158" s="16"/>
      <c r="S158" s="16"/>
      <c r="T158" s="16"/>
    </row>
    <row r="159" spans="2:20" x14ac:dyDescent="0.25">
      <c r="B159" s="18">
        <v>2037</v>
      </c>
      <c r="C159" s="18">
        <v>6</v>
      </c>
      <c r="D159" s="16"/>
      <c r="E159" s="16"/>
      <c r="F159" s="16"/>
      <c r="G159" s="16"/>
      <c r="H159" s="16"/>
      <c r="I159" s="16"/>
      <c r="J159" s="16"/>
      <c r="K159" s="16"/>
      <c r="L159" s="16"/>
      <c r="M159" s="16"/>
      <c r="N159" s="16"/>
      <c r="O159" s="16"/>
      <c r="P159" s="16"/>
      <c r="Q159" s="16"/>
      <c r="R159" s="16"/>
      <c r="S159" s="16"/>
      <c r="T159" s="16"/>
    </row>
    <row r="160" spans="2:20" x14ac:dyDescent="0.25">
      <c r="B160" s="18">
        <v>2037</v>
      </c>
      <c r="C160" s="18">
        <v>7</v>
      </c>
      <c r="D160" s="16"/>
      <c r="E160" s="16"/>
      <c r="F160" s="16"/>
      <c r="G160" s="16"/>
      <c r="H160" s="16"/>
      <c r="I160" s="16"/>
      <c r="J160" s="16"/>
      <c r="K160" s="16"/>
      <c r="L160" s="16"/>
      <c r="M160" s="16"/>
      <c r="N160" s="16"/>
      <c r="O160" s="16"/>
      <c r="P160" s="16"/>
      <c r="Q160" s="16"/>
      <c r="R160" s="16"/>
      <c r="S160" s="16"/>
      <c r="T160" s="16"/>
    </row>
    <row r="161" spans="2:20" x14ac:dyDescent="0.25">
      <c r="B161" s="18">
        <v>2037</v>
      </c>
      <c r="C161" s="18">
        <v>8</v>
      </c>
      <c r="D161" s="16"/>
      <c r="E161" s="16"/>
      <c r="F161" s="16"/>
      <c r="G161" s="16"/>
      <c r="H161" s="16"/>
      <c r="I161" s="16"/>
      <c r="J161" s="16"/>
      <c r="K161" s="16"/>
      <c r="L161" s="16"/>
      <c r="M161" s="16"/>
      <c r="N161" s="16"/>
      <c r="O161" s="16"/>
      <c r="P161" s="16"/>
      <c r="Q161" s="16"/>
      <c r="R161" s="16"/>
      <c r="S161" s="16"/>
      <c r="T161" s="16"/>
    </row>
    <row r="162" spans="2:20" x14ac:dyDescent="0.25">
      <c r="B162" s="18">
        <v>2037</v>
      </c>
      <c r="C162" s="18">
        <v>9</v>
      </c>
      <c r="D162" s="16"/>
      <c r="E162" s="16"/>
      <c r="F162" s="16"/>
      <c r="G162" s="16"/>
      <c r="H162" s="16"/>
      <c r="I162" s="16"/>
      <c r="J162" s="16"/>
      <c r="K162" s="16"/>
      <c r="L162" s="16"/>
      <c r="M162" s="16"/>
      <c r="N162" s="16"/>
      <c r="O162" s="16"/>
      <c r="P162" s="16"/>
      <c r="Q162" s="16"/>
      <c r="R162" s="16"/>
      <c r="S162" s="16"/>
      <c r="T162" s="16"/>
    </row>
    <row r="163" spans="2:20" x14ac:dyDescent="0.25">
      <c r="B163" s="18">
        <v>2037</v>
      </c>
      <c r="C163" s="18">
        <v>10</v>
      </c>
      <c r="D163" s="16"/>
      <c r="E163" s="16"/>
      <c r="F163" s="16"/>
      <c r="G163" s="16"/>
      <c r="H163" s="16"/>
      <c r="I163" s="16"/>
      <c r="J163" s="16"/>
      <c r="K163" s="16"/>
      <c r="L163" s="16"/>
      <c r="M163" s="16"/>
      <c r="N163" s="16"/>
      <c r="O163" s="16"/>
      <c r="P163" s="16"/>
      <c r="Q163" s="16"/>
      <c r="R163" s="16"/>
      <c r="S163" s="16"/>
      <c r="T163" s="16"/>
    </row>
    <row r="164" spans="2:20" x14ac:dyDescent="0.25">
      <c r="B164" s="18">
        <v>2037</v>
      </c>
      <c r="C164" s="18">
        <v>11</v>
      </c>
      <c r="D164" s="16"/>
      <c r="E164" s="16"/>
      <c r="F164" s="16"/>
      <c r="G164" s="16"/>
      <c r="H164" s="16"/>
      <c r="I164" s="16"/>
      <c r="J164" s="16"/>
      <c r="K164" s="16"/>
      <c r="L164" s="16"/>
      <c r="M164" s="16"/>
      <c r="N164" s="16"/>
      <c r="O164" s="16"/>
      <c r="P164" s="16"/>
      <c r="Q164" s="16"/>
      <c r="R164" s="16"/>
      <c r="S164" s="16"/>
      <c r="T164" s="16"/>
    </row>
    <row r="165" spans="2:20" x14ac:dyDescent="0.25">
      <c r="B165" s="18">
        <v>2037</v>
      </c>
      <c r="C165" s="18">
        <v>12</v>
      </c>
      <c r="D165" s="16"/>
      <c r="E165" s="16"/>
      <c r="F165" s="16"/>
      <c r="G165" s="16"/>
      <c r="H165" s="16"/>
      <c r="I165" s="16"/>
      <c r="J165" s="16"/>
      <c r="K165" s="16"/>
      <c r="L165" s="16"/>
      <c r="M165" s="16"/>
      <c r="N165" s="16"/>
      <c r="O165" s="16"/>
      <c r="P165" s="16"/>
      <c r="Q165" s="16"/>
      <c r="R165" s="16"/>
      <c r="S165" s="16"/>
      <c r="T165" s="16"/>
    </row>
    <row r="166" spans="2:20" x14ac:dyDescent="0.25">
      <c r="B166" s="18">
        <v>2038</v>
      </c>
      <c r="C166" s="18">
        <v>1</v>
      </c>
      <c r="D166" s="16"/>
      <c r="E166" s="16"/>
      <c r="F166" s="16"/>
      <c r="G166" s="16"/>
      <c r="H166" s="16"/>
      <c r="I166" s="16"/>
      <c r="J166" s="16"/>
      <c r="K166" s="16"/>
      <c r="L166" s="16"/>
      <c r="M166" s="16"/>
      <c r="N166" s="16"/>
      <c r="O166" s="16"/>
      <c r="P166" s="16"/>
      <c r="Q166" s="16"/>
      <c r="R166" s="16"/>
      <c r="S166" s="16"/>
      <c r="T166" s="16"/>
    </row>
    <row r="167" spans="2:20" x14ac:dyDescent="0.25">
      <c r="B167" s="18">
        <v>2038</v>
      </c>
      <c r="C167" s="18">
        <v>2</v>
      </c>
      <c r="D167" s="16"/>
      <c r="E167" s="16"/>
      <c r="F167" s="16"/>
      <c r="G167" s="16"/>
      <c r="H167" s="16"/>
      <c r="I167" s="16"/>
      <c r="J167" s="16"/>
      <c r="K167" s="16"/>
      <c r="L167" s="16"/>
      <c r="M167" s="16"/>
      <c r="N167" s="16"/>
      <c r="O167" s="16"/>
      <c r="P167" s="16"/>
      <c r="Q167" s="16"/>
      <c r="R167" s="16"/>
      <c r="S167" s="16"/>
      <c r="T167" s="16"/>
    </row>
    <row r="168" spans="2:20" x14ac:dyDescent="0.25">
      <c r="B168" s="18">
        <v>2038</v>
      </c>
      <c r="C168" s="18">
        <v>3</v>
      </c>
      <c r="D168" s="16"/>
      <c r="E168" s="16"/>
      <c r="F168" s="16"/>
      <c r="G168" s="16"/>
      <c r="H168" s="16"/>
      <c r="I168" s="16"/>
      <c r="J168" s="16"/>
      <c r="K168" s="16"/>
      <c r="L168" s="16"/>
      <c r="M168" s="16"/>
      <c r="N168" s="16"/>
      <c r="O168" s="16"/>
      <c r="P168" s="16"/>
      <c r="Q168" s="16"/>
      <c r="R168" s="16"/>
      <c r="S168" s="16"/>
      <c r="T168" s="16"/>
    </row>
    <row r="169" spans="2:20" x14ac:dyDescent="0.25">
      <c r="B169" s="18">
        <v>2038</v>
      </c>
      <c r="C169" s="18">
        <v>4</v>
      </c>
      <c r="D169" s="16"/>
      <c r="E169" s="16"/>
      <c r="F169" s="16"/>
      <c r="G169" s="16"/>
      <c r="H169" s="16"/>
      <c r="I169" s="16"/>
      <c r="J169" s="16"/>
      <c r="K169" s="16"/>
      <c r="L169" s="16"/>
      <c r="M169" s="16"/>
      <c r="N169" s="16"/>
      <c r="O169" s="16"/>
      <c r="P169" s="16"/>
      <c r="Q169" s="16"/>
      <c r="R169" s="16"/>
      <c r="S169" s="16"/>
      <c r="T169" s="16"/>
    </row>
    <row r="170" spans="2:20" x14ac:dyDescent="0.25">
      <c r="B170" s="18">
        <v>2038</v>
      </c>
      <c r="C170" s="18">
        <v>5</v>
      </c>
      <c r="D170" s="16"/>
      <c r="E170" s="16"/>
      <c r="F170" s="16"/>
      <c r="G170" s="16"/>
      <c r="H170" s="16"/>
      <c r="I170" s="16"/>
      <c r="J170" s="16"/>
      <c r="K170" s="16"/>
      <c r="L170" s="16"/>
      <c r="M170" s="16"/>
      <c r="N170" s="16"/>
      <c r="O170" s="16"/>
      <c r="P170" s="16"/>
      <c r="Q170" s="16"/>
      <c r="R170" s="16"/>
      <c r="S170" s="16"/>
      <c r="T170" s="16"/>
    </row>
    <row r="171" spans="2:20" x14ac:dyDescent="0.25">
      <c r="B171" s="18">
        <v>2038</v>
      </c>
      <c r="C171" s="18">
        <v>6</v>
      </c>
      <c r="D171" s="16"/>
      <c r="E171" s="16"/>
      <c r="F171" s="16"/>
      <c r="G171" s="16"/>
      <c r="H171" s="16"/>
      <c r="I171" s="16"/>
      <c r="J171" s="16"/>
      <c r="K171" s="16"/>
      <c r="L171" s="16"/>
      <c r="M171" s="16"/>
      <c r="N171" s="16"/>
      <c r="O171" s="16"/>
      <c r="P171" s="16"/>
      <c r="Q171" s="16"/>
      <c r="R171" s="16"/>
      <c r="S171" s="16"/>
      <c r="T171" s="16"/>
    </row>
    <row r="172" spans="2:20" x14ac:dyDescent="0.25">
      <c r="B172" s="18">
        <v>2038</v>
      </c>
      <c r="C172" s="18">
        <v>7</v>
      </c>
      <c r="D172" s="16"/>
      <c r="E172" s="16"/>
      <c r="F172" s="16"/>
      <c r="G172" s="16"/>
      <c r="H172" s="16"/>
      <c r="I172" s="16"/>
      <c r="J172" s="16"/>
      <c r="K172" s="16"/>
      <c r="L172" s="16"/>
      <c r="M172" s="16"/>
      <c r="N172" s="16"/>
      <c r="O172" s="16"/>
      <c r="P172" s="16"/>
      <c r="Q172" s="16"/>
      <c r="R172" s="16"/>
      <c r="S172" s="16"/>
      <c r="T172" s="16"/>
    </row>
    <row r="173" spans="2:20" x14ac:dyDescent="0.25">
      <c r="B173" s="18">
        <v>2038</v>
      </c>
      <c r="C173" s="18">
        <v>8</v>
      </c>
      <c r="D173" s="16"/>
      <c r="E173" s="16"/>
      <c r="F173" s="16"/>
      <c r="G173" s="16"/>
      <c r="H173" s="16"/>
      <c r="I173" s="16"/>
      <c r="J173" s="16"/>
      <c r="K173" s="16"/>
      <c r="L173" s="16"/>
      <c r="M173" s="16"/>
      <c r="N173" s="16"/>
      <c r="O173" s="16"/>
      <c r="P173" s="16"/>
      <c r="Q173" s="16"/>
      <c r="R173" s="16"/>
      <c r="S173" s="16"/>
      <c r="T173" s="16"/>
    </row>
    <row r="174" spans="2:20" x14ac:dyDescent="0.25">
      <c r="B174" s="18">
        <v>2038</v>
      </c>
      <c r="C174" s="18">
        <v>9</v>
      </c>
      <c r="D174" s="16"/>
      <c r="E174" s="16"/>
      <c r="F174" s="16"/>
      <c r="G174" s="16"/>
      <c r="H174" s="16"/>
      <c r="I174" s="16"/>
      <c r="J174" s="16"/>
      <c r="K174" s="16"/>
      <c r="L174" s="16"/>
      <c r="M174" s="16"/>
      <c r="N174" s="16"/>
      <c r="O174" s="16"/>
      <c r="P174" s="16"/>
      <c r="Q174" s="16"/>
      <c r="R174" s="16"/>
      <c r="S174" s="16"/>
      <c r="T174" s="16"/>
    </row>
    <row r="175" spans="2:20" x14ac:dyDescent="0.25">
      <c r="B175" s="18">
        <v>2038</v>
      </c>
      <c r="C175" s="18">
        <v>10</v>
      </c>
      <c r="D175" s="16"/>
      <c r="E175" s="16"/>
      <c r="F175" s="16"/>
      <c r="G175" s="16"/>
      <c r="H175" s="16"/>
      <c r="I175" s="16"/>
      <c r="J175" s="16"/>
      <c r="K175" s="16"/>
      <c r="L175" s="16"/>
      <c r="M175" s="16"/>
      <c r="N175" s="16"/>
      <c r="O175" s="16"/>
      <c r="P175" s="16"/>
      <c r="Q175" s="16"/>
      <c r="R175" s="16"/>
      <c r="S175" s="16"/>
      <c r="T175" s="16"/>
    </row>
    <row r="176" spans="2:20" x14ac:dyDescent="0.25">
      <c r="B176" s="18">
        <v>2038</v>
      </c>
      <c r="C176" s="18">
        <v>11</v>
      </c>
      <c r="D176" s="16"/>
      <c r="E176" s="16"/>
      <c r="F176" s="16"/>
      <c r="G176" s="16"/>
      <c r="H176" s="16"/>
      <c r="I176" s="16"/>
      <c r="J176" s="16"/>
      <c r="K176" s="16"/>
      <c r="L176" s="16"/>
      <c r="M176" s="16"/>
      <c r="N176" s="16"/>
      <c r="O176" s="16"/>
      <c r="P176" s="16"/>
      <c r="Q176" s="16"/>
      <c r="R176" s="16"/>
      <c r="S176" s="16"/>
      <c r="T176" s="16"/>
    </row>
    <row r="177" spans="2:20" x14ac:dyDescent="0.25">
      <c r="B177" s="18">
        <v>2038</v>
      </c>
      <c r="C177" s="18">
        <v>12</v>
      </c>
      <c r="D177" s="16"/>
      <c r="E177" s="16"/>
      <c r="F177" s="16"/>
      <c r="G177" s="16"/>
      <c r="H177" s="16"/>
      <c r="I177" s="16"/>
      <c r="J177" s="16"/>
      <c r="K177" s="16"/>
      <c r="L177" s="16"/>
      <c r="M177" s="16"/>
      <c r="N177" s="16"/>
      <c r="O177" s="16"/>
      <c r="P177" s="16"/>
      <c r="Q177" s="16"/>
      <c r="R177" s="16"/>
      <c r="S177" s="16"/>
      <c r="T177" s="16"/>
    </row>
    <row r="178" spans="2:20" x14ac:dyDescent="0.25">
      <c r="B178" s="18">
        <v>2039</v>
      </c>
      <c r="C178" s="18">
        <v>1</v>
      </c>
      <c r="D178" s="16"/>
      <c r="E178" s="16"/>
      <c r="F178" s="16"/>
      <c r="G178" s="16"/>
      <c r="H178" s="16"/>
      <c r="I178" s="16"/>
      <c r="J178" s="16"/>
      <c r="K178" s="16"/>
      <c r="L178" s="16"/>
      <c r="M178" s="16"/>
      <c r="N178" s="16"/>
      <c r="O178" s="16"/>
      <c r="P178" s="16"/>
      <c r="Q178" s="16"/>
      <c r="R178" s="16"/>
      <c r="S178" s="16"/>
      <c r="T178" s="16"/>
    </row>
    <row r="179" spans="2:20" x14ac:dyDescent="0.25">
      <c r="B179" s="18">
        <v>2039</v>
      </c>
      <c r="C179" s="18">
        <v>2</v>
      </c>
      <c r="D179" s="16"/>
      <c r="E179" s="16"/>
      <c r="F179" s="16"/>
      <c r="G179" s="16"/>
      <c r="H179" s="16"/>
      <c r="I179" s="16"/>
      <c r="J179" s="16"/>
      <c r="K179" s="16"/>
      <c r="L179" s="16"/>
      <c r="M179" s="16"/>
      <c r="N179" s="16"/>
      <c r="O179" s="16"/>
      <c r="P179" s="16"/>
      <c r="Q179" s="16"/>
      <c r="R179" s="16"/>
      <c r="S179" s="16"/>
      <c r="T179" s="16"/>
    </row>
    <row r="180" spans="2:20" x14ac:dyDescent="0.25">
      <c r="B180" s="18">
        <v>2039</v>
      </c>
      <c r="C180" s="18">
        <v>3</v>
      </c>
      <c r="D180" s="16"/>
      <c r="E180" s="16"/>
      <c r="F180" s="16"/>
      <c r="G180" s="16"/>
      <c r="H180" s="16"/>
      <c r="I180" s="16"/>
      <c r="J180" s="16"/>
      <c r="K180" s="16"/>
      <c r="L180" s="16"/>
      <c r="M180" s="16"/>
      <c r="N180" s="16"/>
      <c r="O180" s="16"/>
      <c r="P180" s="16"/>
      <c r="Q180" s="16"/>
      <c r="R180" s="16"/>
      <c r="S180" s="16"/>
      <c r="T180" s="16"/>
    </row>
    <row r="181" spans="2:20" x14ac:dyDescent="0.25">
      <c r="B181" s="18">
        <v>2039</v>
      </c>
      <c r="C181" s="18">
        <v>4</v>
      </c>
      <c r="D181" s="16"/>
      <c r="E181" s="16"/>
      <c r="F181" s="16"/>
      <c r="G181" s="16"/>
      <c r="H181" s="16"/>
      <c r="I181" s="16"/>
      <c r="J181" s="16"/>
      <c r="K181" s="16"/>
      <c r="L181" s="16"/>
      <c r="M181" s="16"/>
      <c r="N181" s="16"/>
      <c r="O181" s="16"/>
      <c r="P181" s="16"/>
      <c r="Q181" s="16"/>
      <c r="R181" s="16"/>
      <c r="S181" s="16"/>
      <c r="T181" s="16"/>
    </row>
    <row r="182" spans="2:20" x14ac:dyDescent="0.25">
      <c r="B182" s="18">
        <v>2039</v>
      </c>
      <c r="C182" s="18">
        <v>5</v>
      </c>
      <c r="D182" s="16"/>
      <c r="E182" s="16"/>
      <c r="F182" s="16"/>
      <c r="G182" s="16"/>
      <c r="H182" s="16"/>
      <c r="I182" s="16"/>
      <c r="J182" s="16"/>
      <c r="K182" s="16"/>
      <c r="L182" s="16"/>
      <c r="M182" s="16"/>
      <c r="N182" s="16"/>
      <c r="O182" s="16"/>
      <c r="P182" s="16"/>
      <c r="Q182" s="16"/>
      <c r="R182" s="16"/>
      <c r="S182" s="16"/>
      <c r="T182" s="16"/>
    </row>
    <row r="183" spans="2:20" x14ac:dyDescent="0.25">
      <c r="B183" s="18">
        <v>2039</v>
      </c>
      <c r="C183" s="18">
        <v>6</v>
      </c>
      <c r="D183" s="16"/>
      <c r="E183" s="16"/>
      <c r="F183" s="16"/>
      <c r="G183" s="16"/>
      <c r="H183" s="16"/>
      <c r="I183" s="16"/>
      <c r="J183" s="16"/>
      <c r="K183" s="16"/>
      <c r="L183" s="16"/>
      <c r="M183" s="16"/>
      <c r="N183" s="16"/>
      <c r="O183" s="16"/>
      <c r="P183" s="16"/>
      <c r="Q183" s="16"/>
      <c r="R183" s="16"/>
      <c r="S183" s="16"/>
      <c r="T183" s="16"/>
    </row>
    <row r="184" spans="2:20" x14ac:dyDescent="0.25">
      <c r="B184" s="18">
        <v>2039</v>
      </c>
      <c r="C184" s="18">
        <v>7</v>
      </c>
      <c r="D184" s="16"/>
      <c r="E184" s="16"/>
      <c r="F184" s="16"/>
      <c r="G184" s="16"/>
      <c r="H184" s="16"/>
      <c r="I184" s="16"/>
      <c r="J184" s="16"/>
      <c r="K184" s="16"/>
      <c r="L184" s="16"/>
      <c r="M184" s="16"/>
      <c r="N184" s="16"/>
      <c r="O184" s="16"/>
      <c r="P184" s="16"/>
      <c r="Q184" s="16"/>
      <c r="R184" s="16"/>
      <c r="S184" s="16"/>
      <c r="T184" s="16"/>
    </row>
    <row r="185" spans="2:20" x14ac:dyDescent="0.25">
      <c r="B185" s="18">
        <v>2039</v>
      </c>
      <c r="C185" s="18">
        <v>8</v>
      </c>
      <c r="D185" s="16"/>
      <c r="E185" s="16"/>
      <c r="F185" s="16"/>
      <c r="G185" s="16"/>
      <c r="H185" s="16"/>
      <c r="I185" s="16"/>
      <c r="J185" s="16"/>
      <c r="K185" s="16"/>
      <c r="L185" s="16"/>
      <c r="M185" s="16"/>
      <c r="N185" s="16"/>
      <c r="O185" s="16"/>
      <c r="P185" s="16"/>
      <c r="Q185" s="16"/>
      <c r="R185" s="16"/>
      <c r="S185" s="16"/>
      <c r="T185" s="16"/>
    </row>
    <row r="186" spans="2:20" x14ac:dyDescent="0.25">
      <c r="B186" s="18">
        <v>2039</v>
      </c>
      <c r="C186" s="18">
        <v>9</v>
      </c>
      <c r="D186" s="16"/>
      <c r="E186" s="16"/>
      <c r="F186" s="16"/>
      <c r="G186" s="16"/>
      <c r="H186" s="16"/>
      <c r="I186" s="16"/>
      <c r="J186" s="16"/>
      <c r="K186" s="16"/>
      <c r="L186" s="16"/>
      <c r="M186" s="16"/>
      <c r="N186" s="16"/>
      <c r="O186" s="16"/>
      <c r="P186" s="16"/>
      <c r="Q186" s="16"/>
      <c r="R186" s="16"/>
      <c r="S186" s="16"/>
      <c r="T186" s="16"/>
    </row>
    <row r="187" spans="2:20" x14ac:dyDescent="0.25">
      <c r="B187" s="18">
        <v>2039</v>
      </c>
      <c r="C187" s="18">
        <v>10</v>
      </c>
      <c r="D187" s="16"/>
      <c r="E187" s="16"/>
      <c r="F187" s="16"/>
      <c r="G187" s="16"/>
      <c r="H187" s="16"/>
      <c r="I187" s="16"/>
      <c r="J187" s="16"/>
      <c r="K187" s="16"/>
      <c r="L187" s="16"/>
      <c r="M187" s="16"/>
      <c r="N187" s="16"/>
      <c r="O187" s="16"/>
      <c r="P187" s="16"/>
      <c r="Q187" s="16"/>
      <c r="R187" s="16"/>
      <c r="S187" s="16"/>
      <c r="T187" s="16"/>
    </row>
    <row r="188" spans="2:20" x14ac:dyDescent="0.25">
      <c r="B188" s="18">
        <v>2039</v>
      </c>
      <c r="C188" s="18">
        <v>11</v>
      </c>
      <c r="D188" s="16"/>
      <c r="E188" s="16"/>
      <c r="F188" s="16"/>
      <c r="G188" s="16"/>
      <c r="H188" s="16"/>
      <c r="I188" s="16"/>
      <c r="J188" s="16"/>
      <c r="K188" s="16"/>
      <c r="L188" s="16"/>
      <c r="M188" s="16"/>
      <c r="N188" s="16"/>
      <c r="O188" s="16"/>
      <c r="P188" s="16"/>
      <c r="Q188" s="16"/>
      <c r="R188" s="16"/>
      <c r="S188" s="16"/>
      <c r="T188" s="16"/>
    </row>
    <row r="189" spans="2:20" x14ac:dyDescent="0.25">
      <c r="B189" s="18">
        <v>2039</v>
      </c>
      <c r="C189" s="18">
        <v>12</v>
      </c>
      <c r="D189" s="16"/>
      <c r="E189" s="16"/>
      <c r="F189" s="16"/>
      <c r="G189" s="16"/>
      <c r="H189" s="16"/>
      <c r="I189" s="16"/>
      <c r="J189" s="16"/>
      <c r="K189" s="16"/>
      <c r="L189" s="16"/>
      <c r="M189" s="16"/>
      <c r="N189" s="16"/>
      <c r="O189" s="16"/>
      <c r="P189" s="16"/>
      <c r="Q189" s="16"/>
      <c r="R189" s="16"/>
      <c r="S189" s="16"/>
      <c r="T189" s="16"/>
    </row>
    <row r="190" spans="2:20" x14ac:dyDescent="0.25">
      <c r="B190" s="18">
        <v>2040</v>
      </c>
      <c r="C190" s="18">
        <v>1</v>
      </c>
      <c r="D190" s="16"/>
      <c r="E190" s="16"/>
      <c r="F190" s="16"/>
      <c r="G190" s="16"/>
      <c r="H190" s="16"/>
      <c r="I190" s="16"/>
      <c r="J190" s="16"/>
      <c r="K190" s="16"/>
      <c r="L190" s="16"/>
      <c r="M190" s="16"/>
      <c r="N190" s="16"/>
      <c r="O190" s="16"/>
      <c r="P190" s="16"/>
      <c r="Q190" s="16"/>
      <c r="R190" s="16"/>
      <c r="S190" s="16"/>
      <c r="T190" s="16"/>
    </row>
    <row r="191" spans="2:20" x14ac:dyDescent="0.25">
      <c r="B191" s="18">
        <v>2040</v>
      </c>
      <c r="C191" s="18">
        <v>2</v>
      </c>
      <c r="D191" s="16"/>
      <c r="E191" s="16"/>
      <c r="F191" s="16"/>
      <c r="G191" s="16"/>
      <c r="H191" s="16"/>
      <c r="I191" s="16"/>
      <c r="J191" s="16"/>
      <c r="K191" s="16"/>
      <c r="L191" s="16"/>
      <c r="M191" s="16"/>
      <c r="N191" s="16"/>
      <c r="O191" s="16"/>
      <c r="P191" s="16"/>
      <c r="Q191" s="16"/>
      <c r="R191" s="16"/>
      <c r="S191" s="16"/>
      <c r="T191" s="16"/>
    </row>
    <row r="192" spans="2:20" x14ac:dyDescent="0.25">
      <c r="B192" s="18">
        <v>2040</v>
      </c>
      <c r="C192" s="18">
        <v>3</v>
      </c>
      <c r="D192" s="16"/>
      <c r="E192" s="16"/>
      <c r="F192" s="16"/>
      <c r="G192" s="16"/>
      <c r="H192" s="16"/>
      <c r="I192" s="16"/>
      <c r="J192" s="16"/>
      <c r="K192" s="16"/>
      <c r="L192" s="16"/>
      <c r="M192" s="16"/>
      <c r="N192" s="16"/>
      <c r="O192" s="16"/>
      <c r="P192" s="16"/>
      <c r="Q192" s="16"/>
      <c r="R192" s="16"/>
      <c r="S192" s="16"/>
      <c r="T192" s="16"/>
    </row>
    <row r="193" spans="2:20" x14ac:dyDescent="0.25">
      <c r="B193" s="18">
        <v>2040</v>
      </c>
      <c r="C193" s="18">
        <v>4</v>
      </c>
      <c r="D193" s="16"/>
      <c r="E193" s="16"/>
      <c r="F193" s="16"/>
      <c r="G193" s="16"/>
      <c r="H193" s="16"/>
      <c r="I193" s="16"/>
      <c r="J193" s="16"/>
      <c r="K193" s="16"/>
      <c r="L193" s="16"/>
      <c r="M193" s="16"/>
      <c r="N193" s="16"/>
      <c r="O193" s="16"/>
      <c r="P193" s="16"/>
      <c r="Q193" s="16"/>
      <c r="R193" s="16"/>
      <c r="S193" s="16"/>
      <c r="T193" s="16"/>
    </row>
    <row r="194" spans="2:20" x14ac:dyDescent="0.25">
      <c r="B194" s="18">
        <v>2040</v>
      </c>
      <c r="C194" s="18">
        <v>5</v>
      </c>
      <c r="D194" s="16"/>
      <c r="E194" s="16"/>
      <c r="F194" s="16"/>
      <c r="G194" s="16"/>
      <c r="H194" s="16"/>
      <c r="I194" s="16"/>
      <c r="J194" s="16"/>
      <c r="K194" s="16"/>
      <c r="L194" s="16"/>
      <c r="M194" s="16"/>
      <c r="N194" s="16"/>
      <c r="O194" s="16"/>
      <c r="P194" s="16"/>
      <c r="Q194" s="16"/>
      <c r="R194" s="16"/>
      <c r="S194" s="16"/>
      <c r="T194" s="16"/>
    </row>
    <row r="195" spans="2:20" x14ac:dyDescent="0.25">
      <c r="B195" s="18">
        <v>2040</v>
      </c>
      <c r="C195" s="18">
        <v>6</v>
      </c>
      <c r="D195" s="16"/>
      <c r="E195" s="16"/>
      <c r="F195" s="16"/>
      <c r="G195" s="16"/>
      <c r="H195" s="16"/>
      <c r="I195" s="16"/>
      <c r="J195" s="16"/>
      <c r="K195" s="16"/>
      <c r="L195" s="16"/>
      <c r="M195" s="16"/>
      <c r="N195" s="16"/>
      <c r="O195" s="16"/>
      <c r="P195" s="16"/>
      <c r="Q195" s="16"/>
      <c r="R195" s="16"/>
      <c r="S195" s="16"/>
      <c r="T195" s="16"/>
    </row>
    <row r="196" spans="2:20" x14ac:dyDescent="0.25">
      <c r="B196" s="18">
        <v>2040</v>
      </c>
      <c r="C196" s="18">
        <v>7</v>
      </c>
      <c r="D196" s="16"/>
      <c r="E196" s="16"/>
      <c r="F196" s="16"/>
      <c r="G196" s="16"/>
      <c r="H196" s="16"/>
      <c r="I196" s="16"/>
      <c r="J196" s="16"/>
      <c r="K196" s="16"/>
      <c r="L196" s="16"/>
      <c r="M196" s="16"/>
      <c r="N196" s="16"/>
      <c r="O196" s="16"/>
      <c r="P196" s="16"/>
      <c r="Q196" s="16"/>
      <c r="R196" s="16"/>
      <c r="S196" s="16"/>
      <c r="T196" s="16"/>
    </row>
    <row r="197" spans="2:20" x14ac:dyDescent="0.25">
      <c r="B197" s="18">
        <v>2040</v>
      </c>
      <c r="C197" s="18">
        <v>8</v>
      </c>
      <c r="D197" s="16"/>
      <c r="E197" s="16"/>
      <c r="F197" s="16"/>
      <c r="G197" s="16"/>
      <c r="H197" s="16"/>
      <c r="I197" s="16"/>
      <c r="J197" s="16"/>
      <c r="K197" s="16"/>
      <c r="L197" s="16"/>
      <c r="M197" s="16"/>
      <c r="N197" s="16"/>
      <c r="O197" s="16"/>
      <c r="P197" s="16"/>
      <c r="Q197" s="16"/>
      <c r="R197" s="16"/>
      <c r="S197" s="16"/>
      <c r="T197" s="16"/>
    </row>
    <row r="198" spans="2:20" x14ac:dyDescent="0.25">
      <c r="B198" s="18">
        <v>2040</v>
      </c>
      <c r="C198" s="18">
        <v>9</v>
      </c>
      <c r="D198" s="16"/>
      <c r="E198" s="16"/>
      <c r="F198" s="16"/>
      <c r="G198" s="16"/>
      <c r="H198" s="16"/>
      <c r="I198" s="16"/>
      <c r="J198" s="16"/>
      <c r="K198" s="16"/>
      <c r="L198" s="16"/>
      <c r="M198" s="16"/>
      <c r="N198" s="16"/>
      <c r="O198" s="16"/>
      <c r="P198" s="16"/>
      <c r="Q198" s="16"/>
      <c r="R198" s="16"/>
      <c r="S198" s="16"/>
      <c r="T198" s="16"/>
    </row>
    <row r="199" spans="2:20" x14ac:dyDescent="0.25">
      <c r="B199" s="18">
        <v>2040</v>
      </c>
      <c r="C199" s="18">
        <v>10</v>
      </c>
      <c r="D199" s="16"/>
      <c r="E199" s="16"/>
      <c r="F199" s="16"/>
      <c r="G199" s="16"/>
      <c r="H199" s="16"/>
      <c r="I199" s="16"/>
      <c r="J199" s="16"/>
      <c r="K199" s="16"/>
      <c r="L199" s="16"/>
      <c r="M199" s="16"/>
      <c r="N199" s="16"/>
      <c r="O199" s="16"/>
      <c r="P199" s="16"/>
      <c r="Q199" s="16"/>
      <c r="R199" s="16"/>
      <c r="S199" s="16"/>
      <c r="T199" s="16"/>
    </row>
    <row r="200" spans="2:20" x14ac:dyDescent="0.25">
      <c r="B200" s="18">
        <v>2040</v>
      </c>
      <c r="C200" s="18">
        <v>11</v>
      </c>
      <c r="D200" s="16"/>
      <c r="E200" s="16"/>
      <c r="F200" s="16"/>
      <c r="G200" s="16"/>
      <c r="H200" s="16"/>
      <c r="I200" s="16"/>
      <c r="J200" s="16"/>
      <c r="K200" s="16"/>
      <c r="L200" s="16"/>
      <c r="M200" s="16"/>
      <c r="N200" s="16"/>
      <c r="O200" s="16"/>
      <c r="P200" s="16"/>
      <c r="Q200" s="16"/>
      <c r="R200" s="16"/>
      <c r="S200" s="16"/>
      <c r="T200" s="16"/>
    </row>
    <row r="201" spans="2:20" x14ac:dyDescent="0.25">
      <c r="B201" s="18">
        <v>2040</v>
      </c>
      <c r="C201" s="18">
        <v>12</v>
      </c>
      <c r="D201" s="16"/>
      <c r="E201" s="16"/>
      <c r="F201" s="16"/>
      <c r="G201" s="16"/>
      <c r="H201" s="16"/>
      <c r="I201" s="16"/>
      <c r="J201" s="16"/>
      <c r="K201" s="16"/>
      <c r="L201" s="16"/>
      <c r="M201" s="16"/>
      <c r="N201" s="16"/>
      <c r="O201" s="16"/>
      <c r="P201" s="16"/>
      <c r="Q201" s="16"/>
      <c r="R201" s="16"/>
      <c r="S201" s="16"/>
      <c r="T201" s="16"/>
    </row>
  </sheetData>
  <mergeCells count="5">
    <mergeCell ref="B8:T8"/>
    <mergeCell ref="B6:T6"/>
    <mergeCell ref="B5:T5"/>
    <mergeCell ref="B1:T1"/>
    <mergeCell ref="B2:T2"/>
  </mergeCells>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750"/>
  <sheetViews>
    <sheetView zoomScaleNormal="100" workbookViewId="0">
      <selection activeCell="B30" sqref="B30"/>
    </sheetView>
  </sheetViews>
  <sheetFormatPr defaultColWidth="9" defaultRowHeight="15.75" x14ac:dyDescent="0.25"/>
  <cols>
    <col min="1" max="1" width="2.625" style="57" customWidth="1"/>
    <col min="2" max="21" width="9.125" style="57" customWidth="1"/>
    <col min="22" max="22" width="4.75" style="57" customWidth="1"/>
    <col min="23" max="41" width="12.75" style="57" customWidth="1"/>
    <col min="42" max="16384" width="9" style="57"/>
  </cols>
  <sheetData>
    <row r="1" spans="1:22" s="6" customFormat="1" ht="15.75" customHeight="1" x14ac:dyDescent="0.25">
      <c r="A1" s="36"/>
      <c r="B1" s="199" t="s">
        <v>90</v>
      </c>
      <c r="C1" s="199"/>
      <c r="D1" s="199"/>
      <c r="E1" s="199"/>
      <c r="F1" s="199"/>
      <c r="G1" s="199"/>
      <c r="H1" s="199"/>
      <c r="I1" s="199"/>
      <c r="J1" s="199"/>
      <c r="K1" s="199"/>
      <c r="L1" s="199"/>
      <c r="M1" s="199"/>
      <c r="N1" s="199"/>
      <c r="O1" s="199"/>
      <c r="P1" s="199"/>
      <c r="Q1" s="199"/>
      <c r="R1" s="199"/>
      <c r="S1" s="199"/>
      <c r="T1" s="199"/>
      <c r="U1" s="199"/>
    </row>
    <row r="2" spans="1:22" s="7" customFormat="1" ht="15.75" customHeight="1" x14ac:dyDescent="0.2">
      <c r="A2" s="82"/>
      <c r="B2" s="201" t="str">
        <f>'Admin Info'!B6</f>
        <v>Pacific Gas and Electric Company</v>
      </c>
      <c r="C2" s="201"/>
      <c r="D2" s="201"/>
      <c r="E2" s="201"/>
      <c r="F2" s="201"/>
      <c r="G2" s="201"/>
      <c r="H2" s="201"/>
      <c r="I2" s="201"/>
      <c r="J2" s="201"/>
      <c r="K2" s="201"/>
      <c r="L2" s="201"/>
      <c r="M2" s="201"/>
      <c r="N2" s="201"/>
      <c r="O2" s="201"/>
      <c r="P2" s="201"/>
      <c r="Q2" s="201"/>
      <c r="R2" s="201"/>
      <c r="S2" s="201"/>
      <c r="T2" s="201"/>
      <c r="U2" s="201"/>
    </row>
    <row r="3" spans="1:22" s="7" customFormat="1" ht="15.75" customHeight="1" x14ac:dyDescent="0.2">
      <c r="E3" s="23"/>
      <c r="F3" s="23"/>
      <c r="G3" s="23"/>
      <c r="H3" s="23"/>
      <c r="I3" s="23"/>
      <c r="J3" s="23"/>
      <c r="K3" s="23"/>
      <c r="L3" s="23"/>
      <c r="M3" s="23"/>
      <c r="N3" s="23"/>
    </row>
    <row r="4" spans="1:22" s="7" customFormat="1" ht="15.75" customHeight="1" x14ac:dyDescent="0.2">
      <c r="E4" s="23"/>
      <c r="F4" s="23"/>
      <c r="G4" s="23"/>
      <c r="H4" s="23"/>
      <c r="I4" s="23"/>
      <c r="J4" s="23"/>
      <c r="K4" s="23"/>
      <c r="L4" s="23"/>
      <c r="M4" s="23"/>
      <c r="N4" s="23"/>
    </row>
    <row r="5" spans="1:22" s="6" customFormat="1" ht="15.75" customHeight="1" x14ac:dyDescent="0.2">
      <c r="B5" s="198" t="s">
        <v>91</v>
      </c>
      <c r="C5" s="198"/>
      <c r="D5" s="198"/>
      <c r="E5" s="198"/>
      <c r="F5" s="198"/>
      <c r="G5" s="198"/>
      <c r="H5" s="198"/>
      <c r="I5" s="198"/>
      <c r="J5" s="198"/>
      <c r="K5" s="198"/>
      <c r="L5" s="198"/>
      <c r="M5" s="198"/>
      <c r="N5" s="198"/>
      <c r="O5" s="198"/>
      <c r="P5" s="198"/>
      <c r="Q5" s="198"/>
      <c r="R5" s="198"/>
      <c r="S5" s="198"/>
      <c r="T5" s="198"/>
      <c r="U5" s="198"/>
    </row>
    <row r="6" spans="1:22" s="8" customFormat="1" ht="15.75" customHeight="1" x14ac:dyDescent="0.2">
      <c r="E6" s="9"/>
      <c r="F6" s="9"/>
      <c r="G6" s="9"/>
      <c r="H6" s="9"/>
      <c r="I6" s="9"/>
      <c r="J6" s="9"/>
      <c r="K6" s="9"/>
      <c r="L6" s="9"/>
      <c r="M6" s="9"/>
      <c r="N6" s="9"/>
    </row>
    <row r="7" spans="1:22" s="8" customFormat="1" ht="15.75" customHeight="1" x14ac:dyDescent="0.2">
      <c r="E7" s="8" t="s">
        <v>329</v>
      </c>
      <c r="F7" s="7"/>
      <c r="G7" s="7"/>
      <c r="H7" s="7"/>
      <c r="I7" s="7"/>
      <c r="J7" s="7"/>
      <c r="K7" s="7"/>
      <c r="L7" s="7"/>
      <c r="M7" s="7"/>
      <c r="N7" s="7"/>
    </row>
    <row r="8" spans="1:22" ht="15.75" customHeight="1" x14ac:dyDescent="0.25">
      <c r="B8" s="203" t="s">
        <v>92</v>
      </c>
      <c r="C8" s="204"/>
      <c r="D8" s="204"/>
      <c r="E8" s="204"/>
      <c r="F8" s="204"/>
      <c r="G8" s="204"/>
      <c r="H8" s="204"/>
      <c r="I8" s="204"/>
      <c r="J8" s="204"/>
      <c r="K8" s="204"/>
      <c r="L8" s="204"/>
      <c r="M8" s="204"/>
      <c r="N8" s="204"/>
      <c r="O8" s="204"/>
      <c r="P8" s="204"/>
      <c r="Q8" s="204"/>
      <c r="R8" s="204"/>
      <c r="S8" s="204"/>
      <c r="T8" s="204"/>
      <c r="U8" s="205"/>
    </row>
    <row r="9" spans="1:22" ht="45.75" x14ac:dyDescent="0.25">
      <c r="B9" s="13" t="s">
        <v>65</v>
      </c>
      <c r="C9" s="13" t="s">
        <v>66</v>
      </c>
      <c r="D9" s="13" t="s">
        <v>93</v>
      </c>
      <c r="E9" s="13" t="s">
        <v>328</v>
      </c>
      <c r="F9" s="13" t="s">
        <v>68</v>
      </c>
      <c r="G9" s="13" t="s">
        <v>69</v>
      </c>
      <c r="H9" s="13" t="s">
        <v>70</v>
      </c>
      <c r="I9" s="13" t="s">
        <v>71</v>
      </c>
      <c r="J9" s="13" t="s">
        <v>72</v>
      </c>
      <c r="K9" s="13" t="s">
        <v>73</v>
      </c>
      <c r="L9" s="13" t="s">
        <v>74</v>
      </c>
      <c r="M9" s="13" t="s">
        <v>75</v>
      </c>
      <c r="N9" s="13" t="s">
        <v>76</v>
      </c>
      <c r="O9" s="13" t="s">
        <v>77</v>
      </c>
      <c r="P9" s="13" t="s">
        <v>78</v>
      </c>
      <c r="Q9" s="13" t="s">
        <v>89</v>
      </c>
      <c r="R9" s="56" t="s">
        <v>80</v>
      </c>
      <c r="S9" s="13" t="s">
        <v>81</v>
      </c>
      <c r="T9" s="13" t="s">
        <v>82</v>
      </c>
      <c r="U9" s="10" t="s">
        <v>83</v>
      </c>
    </row>
    <row r="10" spans="1:22" x14ac:dyDescent="0.25">
      <c r="B10" s="75">
        <v>2023</v>
      </c>
      <c r="C10" s="75">
        <v>1</v>
      </c>
      <c r="D10" s="75">
        <v>1</v>
      </c>
      <c r="E10" s="71">
        <v>1326</v>
      </c>
      <c r="F10" s="71"/>
      <c r="G10" s="71"/>
      <c r="H10" s="71"/>
      <c r="I10" s="71"/>
      <c r="J10" s="71"/>
      <c r="K10" s="71">
        <v>554</v>
      </c>
      <c r="L10" s="71">
        <v>618</v>
      </c>
      <c r="M10" s="71"/>
      <c r="N10" s="71"/>
      <c r="O10" s="71"/>
      <c r="P10" s="71"/>
      <c r="Q10" s="71"/>
      <c r="R10" s="71"/>
      <c r="S10" s="71"/>
      <c r="T10" s="71"/>
      <c r="U10" s="71">
        <f t="shared" ref="U10:U73" si="0">SUM(E10:T10)</f>
        <v>2498</v>
      </c>
      <c r="V10" s="58"/>
    </row>
    <row r="11" spans="1:22" x14ac:dyDescent="0.25">
      <c r="B11" s="75">
        <v>2023</v>
      </c>
      <c r="C11" s="75">
        <v>1</v>
      </c>
      <c r="D11" s="75">
        <v>2</v>
      </c>
      <c r="E11" s="71">
        <v>1788</v>
      </c>
      <c r="F11" s="71"/>
      <c r="G11" s="71"/>
      <c r="H11" s="71"/>
      <c r="I11" s="71"/>
      <c r="J11" s="71"/>
      <c r="K11" s="71">
        <v>609</v>
      </c>
      <c r="L11" s="71">
        <v>984</v>
      </c>
      <c r="M11" s="71"/>
      <c r="N11" s="71"/>
      <c r="O11" s="71"/>
      <c r="P11" s="71"/>
      <c r="Q11" s="71"/>
      <c r="R11" s="71"/>
      <c r="S11" s="71"/>
      <c r="T11" s="71"/>
      <c r="U11" s="71">
        <f t="shared" si="0"/>
        <v>3381</v>
      </c>
      <c r="V11" s="58"/>
    </row>
    <row r="12" spans="1:22" x14ac:dyDescent="0.25">
      <c r="B12" s="75">
        <v>2023</v>
      </c>
      <c r="C12" s="75">
        <v>1</v>
      </c>
      <c r="D12" s="75">
        <v>3</v>
      </c>
      <c r="E12" s="71">
        <v>1547</v>
      </c>
      <c r="F12" s="71"/>
      <c r="G12" s="71"/>
      <c r="H12" s="71"/>
      <c r="I12" s="71"/>
      <c r="J12" s="71"/>
      <c r="K12" s="71">
        <v>655</v>
      </c>
      <c r="L12" s="71">
        <v>1019</v>
      </c>
      <c r="M12" s="71"/>
      <c r="N12" s="71"/>
      <c r="O12" s="71"/>
      <c r="P12" s="71"/>
      <c r="Q12" s="71"/>
      <c r="R12" s="71"/>
      <c r="S12" s="71"/>
      <c r="T12" s="71"/>
      <c r="U12" s="71">
        <f t="shared" si="0"/>
        <v>3221</v>
      </c>
      <c r="V12" s="58"/>
    </row>
    <row r="13" spans="1:22" x14ac:dyDescent="0.25">
      <c r="B13" s="75">
        <v>2023</v>
      </c>
      <c r="C13" s="75">
        <v>1</v>
      </c>
      <c r="D13" s="75">
        <v>4</v>
      </c>
      <c r="E13" s="71">
        <v>1302</v>
      </c>
      <c r="F13" s="71"/>
      <c r="G13" s="71"/>
      <c r="H13" s="71"/>
      <c r="I13" s="71"/>
      <c r="J13" s="71"/>
      <c r="K13" s="71">
        <v>682</v>
      </c>
      <c r="L13" s="71">
        <v>814</v>
      </c>
      <c r="M13" s="71"/>
      <c r="N13" s="71"/>
      <c r="O13" s="71"/>
      <c r="P13" s="71"/>
      <c r="Q13" s="71"/>
      <c r="R13" s="71"/>
      <c r="S13" s="71"/>
      <c r="T13" s="71"/>
      <c r="U13" s="71">
        <f t="shared" si="0"/>
        <v>2798</v>
      </c>
      <c r="V13" s="58"/>
    </row>
    <row r="14" spans="1:22" x14ac:dyDescent="0.25">
      <c r="B14" s="75">
        <v>2023</v>
      </c>
      <c r="C14" s="75">
        <v>1</v>
      </c>
      <c r="D14" s="75">
        <v>5</v>
      </c>
      <c r="E14" s="71">
        <v>1384</v>
      </c>
      <c r="F14" s="71"/>
      <c r="G14" s="71"/>
      <c r="H14" s="71"/>
      <c r="I14" s="71"/>
      <c r="J14" s="71"/>
      <c r="K14" s="71">
        <v>685</v>
      </c>
      <c r="L14" s="71">
        <v>853</v>
      </c>
      <c r="M14" s="71"/>
      <c r="N14" s="71"/>
      <c r="O14" s="71"/>
      <c r="P14" s="71"/>
      <c r="Q14" s="71"/>
      <c r="R14" s="71"/>
      <c r="S14" s="71"/>
      <c r="T14" s="71"/>
      <c r="U14" s="71">
        <f t="shared" si="0"/>
        <v>2922</v>
      </c>
      <c r="V14" s="58"/>
    </row>
    <row r="15" spans="1:22" x14ac:dyDescent="0.25">
      <c r="B15" s="75">
        <v>2023</v>
      </c>
      <c r="C15" s="75">
        <v>1</v>
      </c>
      <c r="D15" s="75">
        <v>6</v>
      </c>
      <c r="E15" s="71">
        <v>1215</v>
      </c>
      <c r="F15" s="71"/>
      <c r="G15" s="71"/>
      <c r="H15" s="71"/>
      <c r="I15" s="71"/>
      <c r="J15" s="71"/>
      <c r="K15" s="71">
        <v>645</v>
      </c>
      <c r="L15" s="71">
        <v>795</v>
      </c>
      <c r="M15" s="71"/>
      <c r="N15" s="71"/>
      <c r="O15" s="71"/>
      <c r="P15" s="71"/>
      <c r="Q15" s="71"/>
      <c r="R15" s="71"/>
      <c r="S15" s="71"/>
      <c r="T15" s="71"/>
      <c r="U15" s="71">
        <f t="shared" si="0"/>
        <v>2655</v>
      </c>
      <c r="V15" s="58"/>
    </row>
    <row r="16" spans="1:22" x14ac:dyDescent="0.25">
      <c r="B16" s="75">
        <v>2023</v>
      </c>
      <c r="C16" s="75">
        <v>1</v>
      </c>
      <c r="D16" s="75">
        <v>7</v>
      </c>
      <c r="E16" s="71">
        <v>1220</v>
      </c>
      <c r="F16" s="71"/>
      <c r="G16" s="71"/>
      <c r="H16" s="71"/>
      <c r="I16" s="71"/>
      <c r="J16" s="71"/>
      <c r="K16" s="71">
        <v>623</v>
      </c>
      <c r="L16" s="71">
        <v>675</v>
      </c>
      <c r="M16" s="71"/>
      <c r="N16" s="71"/>
      <c r="O16" s="71"/>
      <c r="P16" s="71"/>
      <c r="Q16" s="71"/>
      <c r="R16" s="71"/>
      <c r="S16" s="71"/>
      <c r="T16" s="71"/>
      <c r="U16" s="71">
        <f t="shared" si="0"/>
        <v>2518</v>
      </c>
      <c r="V16" s="58"/>
    </row>
    <row r="17" spans="2:22" x14ac:dyDescent="0.25">
      <c r="B17" s="75">
        <v>2023</v>
      </c>
      <c r="C17" s="75">
        <v>1</v>
      </c>
      <c r="D17" s="75">
        <v>8</v>
      </c>
      <c r="E17" s="71">
        <v>1062</v>
      </c>
      <c r="F17" s="71"/>
      <c r="G17" s="71"/>
      <c r="H17" s="71"/>
      <c r="I17" s="71"/>
      <c r="J17" s="71"/>
      <c r="K17" s="71">
        <v>566</v>
      </c>
      <c r="L17" s="71">
        <v>612</v>
      </c>
      <c r="M17" s="71"/>
      <c r="N17" s="71"/>
      <c r="O17" s="71"/>
      <c r="P17" s="71"/>
      <c r="Q17" s="71"/>
      <c r="R17" s="71"/>
      <c r="S17" s="71"/>
      <c r="T17" s="71"/>
      <c r="U17" s="71">
        <f t="shared" si="0"/>
        <v>2240</v>
      </c>
      <c r="V17" s="58"/>
    </row>
    <row r="18" spans="2:22" x14ac:dyDescent="0.25">
      <c r="B18" s="75">
        <v>2023</v>
      </c>
      <c r="C18" s="75">
        <v>1</v>
      </c>
      <c r="D18" s="75">
        <v>9</v>
      </c>
      <c r="E18" s="71">
        <v>1138</v>
      </c>
      <c r="F18" s="71"/>
      <c r="G18" s="71"/>
      <c r="H18" s="71"/>
      <c r="I18" s="71"/>
      <c r="J18" s="71"/>
      <c r="K18" s="71">
        <v>637</v>
      </c>
      <c r="L18" s="71">
        <v>830</v>
      </c>
      <c r="M18" s="71"/>
      <c r="N18" s="71"/>
      <c r="O18" s="71"/>
      <c r="P18" s="71"/>
      <c r="Q18" s="71"/>
      <c r="R18" s="71"/>
      <c r="S18" s="71"/>
      <c r="T18" s="71"/>
      <c r="U18" s="71">
        <f t="shared" si="0"/>
        <v>2605</v>
      </c>
      <c r="V18" s="58"/>
    </row>
    <row r="19" spans="2:22" x14ac:dyDescent="0.25">
      <c r="B19" s="75">
        <v>2023</v>
      </c>
      <c r="C19" s="75">
        <v>1</v>
      </c>
      <c r="D19" s="75">
        <v>10</v>
      </c>
      <c r="E19" s="71">
        <v>1400</v>
      </c>
      <c r="F19" s="71"/>
      <c r="G19" s="71"/>
      <c r="H19" s="71"/>
      <c r="I19" s="71"/>
      <c r="J19" s="71"/>
      <c r="K19" s="71">
        <v>670</v>
      </c>
      <c r="L19" s="71">
        <v>808</v>
      </c>
      <c r="M19" s="71"/>
      <c r="N19" s="71"/>
      <c r="O19" s="71"/>
      <c r="P19" s="71"/>
      <c r="Q19" s="71"/>
      <c r="R19" s="71"/>
      <c r="S19" s="71"/>
      <c r="T19" s="71"/>
      <c r="U19" s="71">
        <f t="shared" si="0"/>
        <v>2878</v>
      </c>
      <c r="V19" s="58"/>
    </row>
    <row r="20" spans="2:22" x14ac:dyDescent="0.25">
      <c r="B20" s="75">
        <v>2023</v>
      </c>
      <c r="C20" s="75">
        <v>1</v>
      </c>
      <c r="D20" s="75">
        <v>11</v>
      </c>
      <c r="E20" s="71">
        <v>1385</v>
      </c>
      <c r="F20" s="71"/>
      <c r="G20" s="71"/>
      <c r="H20" s="71"/>
      <c r="I20" s="71"/>
      <c r="J20" s="71"/>
      <c r="K20" s="71">
        <v>648</v>
      </c>
      <c r="L20" s="71">
        <v>784</v>
      </c>
      <c r="M20" s="71"/>
      <c r="N20" s="71"/>
      <c r="O20" s="71"/>
      <c r="P20" s="71"/>
      <c r="Q20" s="71"/>
      <c r="R20" s="71"/>
      <c r="S20" s="71"/>
      <c r="T20" s="71"/>
      <c r="U20" s="71">
        <f t="shared" si="0"/>
        <v>2817</v>
      </c>
      <c r="V20" s="58"/>
    </row>
    <row r="21" spans="2:22" x14ac:dyDescent="0.25">
      <c r="B21" s="75">
        <v>2023</v>
      </c>
      <c r="C21" s="75">
        <v>1</v>
      </c>
      <c r="D21" s="75">
        <v>12</v>
      </c>
      <c r="E21" s="71">
        <v>978</v>
      </c>
      <c r="F21" s="71"/>
      <c r="G21" s="71"/>
      <c r="H21" s="71"/>
      <c r="I21" s="71"/>
      <c r="J21" s="71"/>
      <c r="K21" s="71">
        <v>630</v>
      </c>
      <c r="L21" s="71">
        <v>580</v>
      </c>
      <c r="M21" s="71"/>
      <c r="N21" s="71"/>
      <c r="O21" s="71"/>
      <c r="P21" s="71"/>
      <c r="Q21" s="71"/>
      <c r="R21" s="71"/>
      <c r="S21" s="71"/>
      <c r="T21" s="71"/>
      <c r="U21" s="71">
        <f t="shared" si="0"/>
        <v>2188</v>
      </c>
      <c r="V21" s="58"/>
    </row>
    <row r="22" spans="2:22" x14ac:dyDescent="0.25">
      <c r="B22" s="75">
        <v>2023</v>
      </c>
      <c r="C22" s="75">
        <v>1</v>
      </c>
      <c r="D22" s="75">
        <v>13</v>
      </c>
      <c r="E22" s="71">
        <v>1117</v>
      </c>
      <c r="F22" s="71"/>
      <c r="G22" s="71"/>
      <c r="H22" s="71"/>
      <c r="I22" s="71"/>
      <c r="J22" s="71"/>
      <c r="K22" s="71">
        <v>627</v>
      </c>
      <c r="L22" s="71">
        <v>552</v>
      </c>
      <c r="M22" s="71"/>
      <c r="N22" s="71"/>
      <c r="O22" s="71"/>
      <c r="P22" s="71"/>
      <c r="Q22" s="71"/>
      <c r="R22" s="71"/>
      <c r="S22" s="71"/>
      <c r="T22" s="71"/>
      <c r="U22" s="71">
        <f t="shared" si="0"/>
        <v>2296</v>
      </c>
      <c r="V22" s="58"/>
    </row>
    <row r="23" spans="2:22" x14ac:dyDescent="0.25">
      <c r="B23" s="75">
        <v>2023</v>
      </c>
      <c r="C23" s="75">
        <v>1</v>
      </c>
      <c r="D23" s="75">
        <v>14</v>
      </c>
      <c r="E23" s="71">
        <v>1162</v>
      </c>
      <c r="F23" s="71"/>
      <c r="G23" s="71"/>
      <c r="H23" s="71"/>
      <c r="I23" s="71"/>
      <c r="J23" s="71"/>
      <c r="K23" s="71">
        <v>617</v>
      </c>
      <c r="L23" s="71">
        <v>740</v>
      </c>
      <c r="M23" s="71"/>
      <c r="N23" s="71"/>
      <c r="O23" s="71"/>
      <c r="P23" s="71"/>
      <c r="Q23" s="71"/>
      <c r="R23" s="71"/>
      <c r="S23" s="71"/>
      <c r="T23" s="71"/>
      <c r="U23" s="71">
        <f t="shared" si="0"/>
        <v>2519</v>
      </c>
      <c r="V23" s="58"/>
    </row>
    <row r="24" spans="2:22" x14ac:dyDescent="0.25">
      <c r="B24" s="75">
        <v>2023</v>
      </c>
      <c r="C24" s="75">
        <v>1</v>
      </c>
      <c r="D24" s="75">
        <v>15</v>
      </c>
      <c r="E24" s="71">
        <v>1447</v>
      </c>
      <c r="F24" s="71"/>
      <c r="G24" s="71"/>
      <c r="H24" s="71"/>
      <c r="I24" s="71"/>
      <c r="J24" s="71"/>
      <c r="K24" s="71">
        <v>613</v>
      </c>
      <c r="L24" s="71">
        <v>757</v>
      </c>
      <c r="M24" s="71"/>
      <c r="N24" s="71"/>
      <c r="O24" s="71"/>
      <c r="P24" s="71"/>
      <c r="Q24" s="71"/>
      <c r="R24" s="71"/>
      <c r="S24" s="71"/>
      <c r="T24" s="71"/>
      <c r="U24" s="71">
        <f t="shared" si="0"/>
        <v>2817</v>
      </c>
      <c r="V24" s="58"/>
    </row>
    <row r="25" spans="2:22" x14ac:dyDescent="0.25">
      <c r="B25" s="75">
        <v>2023</v>
      </c>
      <c r="C25" s="75">
        <v>1</v>
      </c>
      <c r="D25" s="75">
        <v>16</v>
      </c>
      <c r="E25" s="71">
        <v>1582</v>
      </c>
      <c r="F25" s="71"/>
      <c r="G25" s="71"/>
      <c r="H25" s="71"/>
      <c r="I25" s="71"/>
      <c r="J25" s="71"/>
      <c r="K25" s="71">
        <v>644</v>
      </c>
      <c r="L25" s="71">
        <v>798</v>
      </c>
      <c r="M25" s="71"/>
      <c r="N25" s="71"/>
      <c r="O25" s="71"/>
      <c r="P25" s="71"/>
      <c r="Q25" s="71"/>
      <c r="R25" s="71"/>
      <c r="S25" s="71"/>
      <c r="T25" s="71"/>
      <c r="U25" s="71">
        <f t="shared" si="0"/>
        <v>3024</v>
      </c>
      <c r="V25" s="58"/>
    </row>
    <row r="26" spans="2:22" x14ac:dyDescent="0.25">
      <c r="B26" s="75">
        <v>2023</v>
      </c>
      <c r="C26" s="75">
        <v>1</v>
      </c>
      <c r="D26" s="75">
        <v>17</v>
      </c>
      <c r="E26" s="71">
        <v>1613</v>
      </c>
      <c r="F26" s="71"/>
      <c r="G26" s="71"/>
      <c r="H26" s="71"/>
      <c r="I26" s="71"/>
      <c r="J26" s="71"/>
      <c r="K26" s="71">
        <v>661</v>
      </c>
      <c r="L26" s="71">
        <v>845</v>
      </c>
      <c r="M26" s="71"/>
      <c r="N26" s="71"/>
      <c r="O26" s="71"/>
      <c r="P26" s="71"/>
      <c r="Q26" s="71"/>
      <c r="R26" s="71"/>
      <c r="S26" s="71"/>
      <c r="T26" s="71"/>
      <c r="U26" s="71">
        <f t="shared" si="0"/>
        <v>3119</v>
      </c>
      <c r="V26" s="58"/>
    </row>
    <row r="27" spans="2:22" x14ac:dyDescent="0.25">
      <c r="B27" s="75">
        <v>2023</v>
      </c>
      <c r="C27" s="75">
        <v>1</v>
      </c>
      <c r="D27" s="75">
        <v>18</v>
      </c>
      <c r="E27" s="71">
        <v>1508</v>
      </c>
      <c r="F27" s="71"/>
      <c r="G27" s="71"/>
      <c r="H27" s="71"/>
      <c r="I27" s="71"/>
      <c r="J27" s="71"/>
      <c r="K27" s="71">
        <v>639</v>
      </c>
      <c r="L27" s="71">
        <v>774</v>
      </c>
      <c r="M27" s="71"/>
      <c r="N27" s="71"/>
      <c r="O27" s="71"/>
      <c r="P27" s="71"/>
      <c r="Q27" s="71"/>
      <c r="R27" s="71"/>
      <c r="S27" s="71"/>
      <c r="T27" s="71"/>
      <c r="U27" s="71">
        <f t="shared" si="0"/>
        <v>2921</v>
      </c>
      <c r="V27" s="58"/>
    </row>
    <row r="28" spans="2:22" x14ac:dyDescent="0.25">
      <c r="B28" s="75">
        <v>2023</v>
      </c>
      <c r="C28" s="75">
        <v>1</v>
      </c>
      <c r="D28" s="75">
        <v>19</v>
      </c>
      <c r="E28" s="71">
        <v>1675</v>
      </c>
      <c r="F28" s="71"/>
      <c r="G28" s="71"/>
      <c r="H28" s="71"/>
      <c r="I28" s="71"/>
      <c r="J28" s="71"/>
      <c r="K28" s="71">
        <v>653</v>
      </c>
      <c r="L28" s="71">
        <v>906</v>
      </c>
      <c r="M28" s="71"/>
      <c r="N28" s="71"/>
      <c r="O28" s="71"/>
      <c r="P28" s="71"/>
      <c r="Q28" s="71"/>
      <c r="R28" s="71"/>
      <c r="S28" s="71"/>
      <c r="T28" s="71"/>
      <c r="U28" s="71">
        <f t="shared" si="0"/>
        <v>3234</v>
      </c>
      <c r="V28" s="58"/>
    </row>
    <row r="29" spans="2:22" x14ac:dyDescent="0.25">
      <c r="B29" s="75">
        <v>2023</v>
      </c>
      <c r="C29" s="75">
        <v>1</v>
      </c>
      <c r="D29" s="75">
        <v>20</v>
      </c>
      <c r="E29" s="71">
        <v>1699</v>
      </c>
      <c r="F29" s="71"/>
      <c r="G29" s="71"/>
      <c r="H29" s="71"/>
      <c r="I29" s="71"/>
      <c r="J29" s="71"/>
      <c r="K29" s="71">
        <v>650</v>
      </c>
      <c r="L29" s="71">
        <v>975</v>
      </c>
      <c r="M29" s="71"/>
      <c r="N29" s="71"/>
      <c r="O29" s="71"/>
      <c r="P29" s="71"/>
      <c r="Q29" s="71"/>
      <c r="R29" s="71"/>
      <c r="S29" s="71"/>
      <c r="T29" s="71"/>
      <c r="U29" s="71">
        <f t="shared" si="0"/>
        <v>3324</v>
      </c>
      <c r="V29" s="58"/>
    </row>
    <row r="30" spans="2:22" x14ac:dyDescent="0.25">
      <c r="B30" s="75">
        <v>2023</v>
      </c>
      <c r="C30" s="75">
        <v>1</v>
      </c>
      <c r="D30" s="75">
        <v>21</v>
      </c>
      <c r="E30" s="71">
        <v>1576</v>
      </c>
      <c r="F30" s="71"/>
      <c r="G30" s="71"/>
      <c r="H30" s="71"/>
      <c r="I30" s="71"/>
      <c r="J30" s="71"/>
      <c r="K30" s="71">
        <v>593</v>
      </c>
      <c r="L30" s="71">
        <v>818</v>
      </c>
      <c r="M30" s="71"/>
      <c r="N30" s="71"/>
      <c r="O30" s="71"/>
      <c r="P30" s="71"/>
      <c r="Q30" s="71"/>
      <c r="R30" s="71"/>
      <c r="S30" s="71"/>
      <c r="T30" s="71"/>
      <c r="U30" s="71">
        <f t="shared" si="0"/>
        <v>2987</v>
      </c>
      <c r="V30" s="58"/>
    </row>
    <row r="31" spans="2:22" x14ac:dyDescent="0.25">
      <c r="B31" s="75">
        <v>2023</v>
      </c>
      <c r="C31" s="75">
        <v>1</v>
      </c>
      <c r="D31" s="75">
        <v>22</v>
      </c>
      <c r="E31" s="71">
        <v>1546</v>
      </c>
      <c r="F31" s="71"/>
      <c r="G31" s="71"/>
      <c r="H31" s="71"/>
      <c r="I31" s="71"/>
      <c r="J31" s="71"/>
      <c r="K31" s="71">
        <v>585</v>
      </c>
      <c r="L31" s="71">
        <v>719</v>
      </c>
      <c r="M31" s="71"/>
      <c r="N31" s="71"/>
      <c r="O31" s="71"/>
      <c r="P31" s="71"/>
      <c r="Q31" s="71"/>
      <c r="R31" s="71"/>
      <c r="S31" s="71"/>
      <c r="T31" s="71"/>
      <c r="U31" s="71">
        <f t="shared" si="0"/>
        <v>2850</v>
      </c>
      <c r="V31" s="58"/>
    </row>
    <row r="32" spans="2:22" x14ac:dyDescent="0.25">
      <c r="B32" s="75">
        <v>2023</v>
      </c>
      <c r="C32" s="75">
        <v>1</v>
      </c>
      <c r="D32" s="75">
        <v>23</v>
      </c>
      <c r="E32" s="71">
        <v>1489</v>
      </c>
      <c r="F32" s="71"/>
      <c r="G32" s="71"/>
      <c r="H32" s="71"/>
      <c r="I32" s="71"/>
      <c r="J32" s="71"/>
      <c r="K32" s="71">
        <v>629</v>
      </c>
      <c r="L32" s="71">
        <v>926</v>
      </c>
      <c r="M32" s="71"/>
      <c r="N32" s="71"/>
      <c r="O32" s="71"/>
      <c r="P32" s="71"/>
      <c r="Q32" s="71"/>
      <c r="R32" s="71"/>
      <c r="S32" s="71"/>
      <c r="T32" s="71"/>
      <c r="U32" s="71">
        <f t="shared" si="0"/>
        <v>3044</v>
      </c>
      <c r="V32" s="58"/>
    </row>
    <row r="33" spans="2:22" x14ac:dyDescent="0.25">
      <c r="B33" s="75">
        <v>2023</v>
      </c>
      <c r="C33" s="75">
        <v>1</v>
      </c>
      <c r="D33" s="75">
        <v>24</v>
      </c>
      <c r="E33" s="71">
        <v>1454</v>
      </c>
      <c r="F33" s="71"/>
      <c r="G33" s="71"/>
      <c r="H33" s="71"/>
      <c r="I33" s="71"/>
      <c r="J33" s="71"/>
      <c r="K33" s="71">
        <v>617</v>
      </c>
      <c r="L33" s="71">
        <v>909</v>
      </c>
      <c r="M33" s="71"/>
      <c r="N33" s="71"/>
      <c r="O33" s="71"/>
      <c r="P33" s="71"/>
      <c r="Q33" s="71"/>
      <c r="R33" s="71"/>
      <c r="S33" s="71"/>
      <c r="T33" s="71"/>
      <c r="U33" s="71">
        <f t="shared" si="0"/>
        <v>2980</v>
      </c>
      <c r="V33" s="58"/>
    </row>
    <row r="34" spans="2:22" x14ac:dyDescent="0.25">
      <c r="B34" s="75">
        <v>2023</v>
      </c>
      <c r="C34" s="75">
        <v>1</v>
      </c>
      <c r="D34" s="75">
        <v>25</v>
      </c>
      <c r="E34" s="71">
        <v>1272</v>
      </c>
      <c r="F34" s="71"/>
      <c r="G34" s="71"/>
      <c r="H34" s="71"/>
      <c r="I34" s="71"/>
      <c r="J34" s="71"/>
      <c r="K34" s="71">
        <v>600</v>
      </c>
      <c r="L34" s="71">
        <v>887</v>
      </c>
      <c r="M34" s="71"/>
      <c r="N34" s="71"/>
      <c r="O34" s="71"/>
      <c r="P34" s="71"/>
      <c r="Q34" s="71"/>
      <c r="R34" s="71"/>
      <c r="S34" s="71"/>
      <c r="T34" s="71"/>
      <c r="U34" s="71">
        <f t="shared" si="0"/>
        <v>2759</v>
      </c>
      <c r="V34" s="58"/>
    </row>
    <row r="35" spans="2:22" x14ac:dyDescent="0.25">
      <c r="B35" s="75">
        <v>2023</v>
      </c>
      <c r="C35" s="75">
        <v>1</v>
      </c>
      <c r="D35" s="75">
        <v>26</v>
      </c>
      <c r="E35" s="71">
        <v>1230</v>
      </c>
      <c r="F35" s="71"/>
      <c r="G35" s="71"/>
      <c r="H35" s="71"/>
      <c r="I35" s="71"/>
      <c r="J35" s="71"/>
      <c r="K35" s="71">
        <v>607</v>
      </c>
      <c r="L35" s="71">
        <v>768</v>
      </c>
      <c r="M35" s="71"/>
      <c r="N35" s="71"/>
      <c r="O35" s="71"/>
      <c r="P35" s="71"/>
      <c r="Q35" s="71"/>
      <c r="R35" s="71"/>
      <c r="S35" s="71"/>
      <c r="T35" s="71"/>
      <c r="U35" s="71">
        <f t="shared" si="0"/>
        <v>2605</v>
      </c>
      <c r="V35" s="58"/>
    </row>
    <row r="36" spans="2:22" x14ac:dyDescent="0.25">
      <c r="B36" s="75">
        <v>2023</v>
      </c>
      <c r="C36" s="75">
        <v>1</v>
      </c>
      <c r="D36" s="75">
        <v>27</v>
      </c>
      <c r="E36" s="71">
        <v>1272</v>
      </c>
      <c r="F36" s="71"/>
      <c r="G36" s="71"/>
      <c r="H36" s="71"/>
      <c r="I36" s="71"/>
      <c r="J36" s="71"/>
      <c r="K36" s="71">
        <v>612</v>
      </c>
      <c r="L36" s="71">
        <v>683</v>
      </c>
      <c r="M36" s="71"/>
      <c r="N36" s="71"/>
      <c r="O36" s="71"/>
      <c r="P36" s="71"/>
      <c r="Q36" s="71"/>
      <c r="R36" s="71"/>
      <c r="S36" s="71"/>
      <c r="T36" s="71"/>
      <c r="U36" s="71">
        <f t="shared" si="0"/>
        <v>2567</v>
      </c>
      <c r="V36" s="58"/>
    </row>
    <row r="37" spans="2:22" x14ac:dyDescent="0.25">
      <c r="B37" s="75">
        <v>2023</v>
      </c>
      <c r="C37" s="75">
        <v>1</v>
      </c>
      <c r="D37" s="75">
        <v>28</v>
      </c>
      <c r="E37" s="71">
        <v>1234</v>
      </c>
      <c r="F37" s="71"/>
      <c r="G37" s="71"/>
      <c r="H37" s="71"/>
      <c r="I37" s="71"/>
      <c r="J37" s="71"/>
      <c r="K37" s="71">
        <v>592</v>
      </c>
      <c r="L37" s="71">
        <v>519</v>
      </c>
      <c r="M37" s="71"/>
      <c r="N37" s="71"/>
      <c r="O37" s="71"/>
      <c r="P37" s="71"/>
      <c r="Q37" s="71"/>
      <c r="R37" s="71"/>
      <c r="S37" s="71"/>
      <c r="T37" s="71"/>
      <c r="U37" s="71">
        <f t="shared" si="0"/>
        <v>2345</v>
      </c>
      <c r="V37" s="58"/>
    </row>
    <row r="38" spans="2:22" x14ac:dyDescent="0.25">
      <c r="B38" s="75">
        <v>2023</v>
      </c>
      <c r="C38" s="75">
        <v>1</v>
      </c>
      <c r="D38" s="75">
        <v>29</v>
      </c>
      <c r="E38" s="71">
        <v>1695</v>
      </c>
      <c r="F38" s="71"/>
      <c r="G38" s="71"/>
      <c r="H38" s="71"/>
      <c r="I38" s="71"/>
      <c r="J38" s="71"/>
      <c r="K38" s="71">
        <v>610</v>
      </c>
      <c r="L38" s="71">
        <v>738</v>
      </c>
      <c r="M38" s="71"/>
      <c r="N38" s="71"/>
      <c r="O38" s="71"/>
      <c r="P38" s="71"/>
      <c r="Q38" s="71"/>
      <c r="R38" s="71"/>
      <c r="S38" s="71"/>
      <c r="T38" s="71"/>
      <c r="U38" s="71">
        <f t="shared" si="0"/>
        <v>3043</v>
      </c>
      <c r="V38" s="58"/>
    </row>
    <row r="39" spans="2:22" x14ac:dyDescent="0.25">
      <c r="B39" s="75">
        <v>2023</v>
      </c>
      <c r="C39" s="75">
        <v>1</v>
      </c>
      <c r="D39" s="75">
        <v>30</v>
      </c>
      <c r="E39" s="71">
        <v>1859</v>
      </c>
      <c r="F39" s="71"/>
      <c r="G39" s="71"/>
      <c r="H39" s="71"/>
      <c r="I39" s="71"/>
      <c r="J39" s="71"/>
      <c r="K39" s="71">
        <v>724</v>
      </c>
      <c r="L39" s="71">
        <v>1024</v>
      </c>
      <c r="M39" s="71"/>
      <c r="N39" s="71"/>
      <c r="O39" s="71"/>
      <c r="P39" s="71"/>
      <c r="Q39" s="71"/>
      <c r="R39" s="71"/>
      <c r="S39" s="71"/>
      <c r="T39" s="71"/>
      <c r="U39" s="71">
        <f t="shared" si="0"/>
        <v>3607</v>
      </c>
      <c r="V39" s="58"/>
    </row>
    <row r="40" spans="2:22" x14ac:dyDescent="0.25">
      <c r="B40" s="75">
        <v>2023</v>
      </c>
      <c r="C40" s="75">
        <v>1</v>
      </c>
      <c r="D40" s="75">
        <v>31</v>
      </c>
      <c r="E40" s="71">
        <v>1698</v>
      </c>
      <c r="F40" s="71"/>
      <c r="G40" s="71"/>
      <c r="H40" s="71"/>
      <c r="I40" s="71"/>
      <c r="J40" s="71"/>
      <c r="K40" s="71">
        <v>712</v>
      </c>
      <c r="L40" s="71">
        <v>1017</v>
      </c>
      <c r="M40" s="71"/>
      <c r="N40" s="71"/>
      <c r="O40" s="71"/>
      <c r="P40" s="71"/>
      <c r="Q40" s="71"/>
      <c r="R40" s="71"/>
      <c r="S40" s="71"/>
      <c r="T40" s="71"/>
      <c r="U40" s="71">
        <f t="shared" si="0"/>
        <v>3427</v>
      </c>
      <c r="V40" s="58"/>
    </row>
    <row r="41" spans="2:22" x14ac:dyDescent="0.25">
      <c r="B41" s="75">
        <v>2023</v>
      </c>
      <c r="C41" s="75">
        <v>2</v>
      </c>
      <c r="D41" s="75">
        <v>1</v>
      </c>
      <c r="E41" s="71">
        <v>1596</v>
      </c>
      <c r="F41" s="71"/>
      <c r="G41" s="71"/>
      <c r="H41" s="71"/>
      <c r="I41" s="71"/>
      <c r="J41" s="71"/>
      <c r="K41" s="71">
        <v>668</v>
      </c>
      <c r="L41" s="71">
        <v>902</v>
      </c>
      <c r="M41" s="71"/>
      <c r="N41" s="71"/>
      <c r="O41" s="71"/>
      <c r="P41" s="71"/>
      <c r="Q41" s="71"/>
      <c r="R41" s="71"/>
      <c r="S41" s="71"/>
      <c r="T41" s="71"/>
      <c r="U41" s="71">
        <f t="shared" si="0"/>
        <v>3166</v>
      </c>
      <c r="V41" s="58"/>
    </row>
    <row r="42" spans="2:22" x14ac:dyDescent="0.25">
      <c r="B42" s="75">
        <v>2023</v>
      </c>
      <c r="C42" s="75">
        <v>2</v>
      </c>
      <c r="D42" s="75">
        <v>2</v>
      </c>
      <c r="E42" s="71">
        <v>1459</v>
      </c>
      <c r="F42" s="71"/>
      <c r="G42" s="71"/>
      <c r="H42" s="71"/>
      <c r="I42" s="71"/>
      <c r="J42" s="71"/>
      <c r="K42" s="71">
        <v>646</v>
      </c>
      <c r="L42" s="71">
        <v>915</v>
      </c>
      <c r="M42" s="71"/>
      <c r="N42" s="71"/>
      <c r="O42" s="71"/>
      <c r="P42" s="71"/>
      <c r="Q42" s="71"/>
      <c r="R42" s="71"/>
      <c r="S42" s="71"/>
      <c r="T42" s="71"/>
      <c r="U42" s="71">
        <f t="shared" si="0"/>
        <v>3020</v>
      </c>
      <c r="V42" s="58"/>
    </row>
    <row r="43" spans="2:22" x14ac:dyDescent="0.25">
      <c r="B43" s="75">
        <v>2023</v>
      </c>
      <c r="C43" s="75">
        <v>2</v>
      </c>
      <c r="D43" s="75">
        <v>3</v>
      </c>
      <c r="E43" s="71">
        <v>1234</v>
      </c>
      <c r="F43" s="71"/>
      <c r="G43" s="71"/>
      <c r="H43" s="71"/>
      <c r="I43" s="71"/>
      <c r="J43" s="71"/>
      <c r="K43" s="71">
        <v>680</v>
      </c>
      <c r="L43" s="71">
        <v>1062</v>
      </c>
      <c r="M43" s="71"/>
      <c r="N43" s="71"/>
      <c r="O43" s="71"/>
      <c r="P43" s="71"/>
      <c r="Q43" s="71"/>
      <c r="R43" s="71"/>
      <c r="S43" s="71"/>
      <c r="T43" s="71"/>
      <c r="U43" s="71">
        <f t="shared" si="0"/>
        <v>2976</v>
      </c>
      <c r="V43" s="58"/>
    </row>
    <row r="44" spans="2:22" x14ac:dyDescent="0.25">
      <c r="B44" s="75">
        <v>2023</v>
      </c>
      <c r="C44" s="75">
        <v>2</v>
      </c>
      <c r="D44" s="75">
        <v>4</v>
      </c>
      <c r="E44" s="71">
        <v>1069</v>
      </c>
      <c r="F44" s="71"/>
      <c r="G44" s="71"/>
      <c r="H44" s="71"/>
      <c r="I44" s="71"/>
      <c r="J44" s="71"/>
      <c r="K44" s="71">
        <v>585</v>
      </c>
      <c r="L44" s="71">
        <v>783</v>
      </c>
      <c r="M44" s="71"/>
      <c r="N44" s="71"/>
      <c r="O44" s="71"/>
      <c r="P44" s="71"/>
      <c r="Q44" s="71"/>
      <c r="R44" s="71"/>
      <c r="S44" s="71"/>
      <c r="T44" s="71"/>
      <c r="U44" s="71">
        <f t="shared" si="0"/>
        <v>2437</v>
      </c>
      <c r="V44" s="58"/>
    </row>
    <row r="45" spans="2:22" x14ac:dyDescent="0.25">
      <c r="B45" s="75">
        <v>2023</v>
      </c>
      <c r="C45" s="75">
        <v>2</v>
      </c>
      <c r="D45" s="75">
        <v>5</v>
      </c>
      <c r="E45" s="71">
        <v>1283</v>
      </c>
      <c r="F45" s="71"/>
      <c r="G45" s="71"/>
      <c r="H45" s="71"/>
      <c r="I45" s="71"/>
      <c r="J45" s="71"/>
      <c r="K45" s="71">
        <v>574</v>
      </c>
      <c r="L45" s="71">
        <v>572</v>
      </c>
      <c r="M45" s="71"/>
      <c r="N45" s="71"/>
      <c r="O45" s="71"/>
      <c r="P45" s="71"/>
      <c r="Q45" s="71"/>
      <c r="R45" s="71"/>
      <c r="S45" s="71"/>
      <c r="T45" s="71"/>
      <c r="U45" s="71">
        <f t="shared" si="0"/>
        <v>2429</v>
      </c>
      <c r="V45" s="58"/>
    </row>
    <row r="46" spans="2:22" x14ac:dyDescent="0.25">
      <c r="B46" s="75">
        <v>2023</v>
      </c>
      <c r="C46" s="75">
        <v>2</v>
      </c>
      <c r="D46" s="75">
        <v>6</v>
      </c>
      <c r="E46" s="71">
        <v>1402</v>
      </c>
      <c r="F46" s="71"/>
      <c r="G46" s="71"/>
      <c r="H46" s="71"/>
      <c r="I46" s="71"/>
      <c r="J46" s="71"/>
      <c r="K46" s="71">
        <v>634</v>
      </c>
      <c r="L46" s="71">
        <v>807</v>
      </c>
      <c r="M46" s="71"/>
      <c r="N46" s="71"/>
      <c r="O46" s="71"/>
      <c r="P46" s="71"/>
      <c r="Q46" s="71"/>
      <c r="R46" s="71"/>
      <c r="S46" s="71"/>
      <c r="T46" s="71"/>
      <c r="U46" s="71">
        <f t="shared" si="0"/>
        <v>2843</v>
      </c>
      <c r="V46" s="58"/>
    </row>
    <row r="47" spans="2:22" x14ac:dyDescent="0.25">
      <c r="B47" s="75">
        <v>2023</v>
      </c>
      <c r="C47" s="75">
        <v>2</v>
      </c>
      <c r="D47" s="75">
        <v>7</v>
      </c>
      <c r="E47" s="71">
        <v>1370</v>
      </c>
      <c r="F47" s="71"/>
      <c r="G47" s="71"/>
      <c r="H47" s="71"/>
      <c r="I47" s="71"/>
      <c r="J47" s="71"/>
      <c r="K47" s="71">
        <v>639</v>
      </c>
      <c r="L47" s="71">
        <v>849</v>
      </c>
      <c r="M47" s="71"/>
      <c r="N47" s="71"/>
      <c r="O47" s="71"/>
      <c r="P47" s="71"/>
      <c r="Q47" s="71"/>
      <c r="R47" s="71"/>
      <c r="S47" s="71"/>
      <c r="T47" s="71"/>
      <c r="U47" s="71">
        <f t="shared" si="0"/>
        <v>2858</v>
      </c>
      <c r="V47" s="58"/>
    </row>
    <row r="48" spans="2:22" x14ac:dyDescent="0.25">
      <c r="B48" s="75">
        <v>2023</v>
      </c>
      <c r="C48" s="75">
        <v>2</v>
      </c>
      <c r="D48" s="75">
        <v>8</v>
      </c>
      <c r="E48" s="71">
        <v>1264</v>
      </c>
      <c r="F48" s="71"/>
      <c r="G48" s="71"/>
      <c r="H48" s="71"/>
      <c r="I48" s="71"/>
      <c r="J48" s="71"/>
      <c r="K48" s="71">
        <v>672</v>
      </c>
      <c r="L48" s="71">
        <v>853</v>
      </c>
      <c r="M48" s="71"/>
      <c r="N48" s="71"/>
      <c r="O48" s="71"/>
      <c r="P48" s="71"/>
      <c r="Q48" s="71"/>
      <c r="R48" s="71"/>
      <c r="S48" s="71"/>
      <c r="T48" s="71"/>
      <c r="U48" s="71">
        <f t="shared" si="0"/>
        <v>2789</v>
      </c>
      <c r="V48" s="58"/>
    </row>
    <row r="49" spans="2:22" x14ac:dyDescent="0.25">
      <c r="B49" s="75">
        <v>2023</v>
      </c>
      <c r="C49" s="75">
        <v>2</v>
      </c>
      <c r="D49" s="75">
        <v>9</v>
      </c>
      <c r="E49" s="71">
        <v>1089</v>
      </c>
      <c r="F49" s="71"/>
      <c r="G49" s="71"/>
      <c r="H49" s="71"/>
      <c r="I49" s="71"/>
      <c r="J49" s="71"/>
      <c r="K49" s="71">
        <v>684</v>
      </c>
      <c r="L49" s="71">
        <v>878</v>
      </c>
      <c r="M49" s="71"/>
      <c r="N49" s="71"/>
      <c r="O49" s="71"/>
      <c r="P49" s="71"/>
      <c r="Q49" s="71"/>
      <c r="R49" s="71"/>
      <c r="S49" s="71"/>
      <c r="T49" s="71"/>
      <c r="U49" s="71">
        <f t="shared" si="0"/>
        <v>2651</v>
      </c>
      <c r="V49" s="58"/>
    </row>
    <row r="50" spans="2:22" x14ac:dyDescent="0.25">
      <c r="B50" s="75">
        <v>2023</v>
      </c>
      <c r="C50" s="75">
        <v>2</v>
      </c>
      <c r="D50" s="75">
        <v>10</v>
      </c>
      <c r="E50" s="71">
        <v>1128</v>
      </c>
      <c r="F50" s="71"/>
      <c r="G50" s="71"/>
      <c r="H50" s="71"/>
      <c r="I50" s="71"/>
      <c r="J50" s="71"/>
      <c r="K50" s="71">
        <v>654</v>
      </c>
      <c r="L50" s="71">
        <v>904</v>
      </c>
      <c r="M50" s="71"/>
      <c r="N50" s="71"/>
      <c r="O50" s="71"/>
      <c r="P50" s="71"/>
      <c r="Q50" s="71"/>
      <c r="R50" s="71"/>
      <c r="S50" s="71"/>
      <c r="T50" s="71"/>
      <c r="U50" s="71">
        <f t="shared" si="0"/>
        <v>2686</v>
      </c>
      <c r="V50" s="58"/>
    </row>
    <row r="51" spans="2:22" x14ac:dyDescent="0.25">
      <c r="B51" s="75">
        <v>2023</v>
      </c>
      <c r="C51" s="75">
        <v>2</v>
      </c>
      <c r="D51" s="75">
        <v>11</v>
      </c>
      <c r="E51" s="71">
        <v>1229</v>
      </c>
      <c r="F51" s="71"/>
      <c r="G51" s="71"/>
      <c r="H51" s="71"/>
      <c r="I51" s="71"/>
      <c r="J51" s="71"/>
      <c r="K51" s="71">
        <v>605</v>
      </c>
      <c r="L51" s="71">
        <v>765</v>
      </c>
      <c r="M51" s="71"/>
      <c r="N51" s="71"/>
      <c r="O51" s="71"/>
      <c r="P51" s="71"/>
      <c r="Q51" s="71"/>
      <c r="R51" s="71"/>
      <c r="S51" s="71"/>
      <c r="T51" s="71"/>
      <c r="U51" s="71">
        <f t="shared" si="0"/>
        <v>2599</v>
      </c>
      <c r="V51" s="58"/>
    </row>
    <row r="52" spans="2:22" x14ac:dyDescent="0.25">
      <c r="B52" s="75">
        <v>2023</v>
      </c>
      <c r="C52" s="75">
        <v>2</v>
      </c>
      <c r="D52" s="75">
        <v>12</v>
      </c>
      <c r="E52" s="71">
        <v>1049</v>
      </c>
      <c r="F52" s="71"/>
      <c r="G52" s="71"/>
      <c r="H52" s="71"/>
      <c r="I52" s="71"/>
      <c r="J52" s="71"/>
      <c r="K52" s="71">
        <v>565</v>
      </c>
      <c r="L52" s="71">
        <v>645</v>
      </c>
      <c r="M52" s="71"/>
      <c r="N52" s="71"/>
      <c r="O52" s="71"/>
      <c r="P52" s="71"/>
      <c r="Q52" s="71"/>
      <c r="R52" s="71"/>
      <c r="S52" s="71"/>
      <c r="T52" s="71"/>
      <c r="U52" s="71">
        <f t="shared" si="0"/>
        <v>2259</v>
      </c>
      <c r="V52" s="58"/>
    </row>
    <row r="53" spans="2:22" x14ac:dyDescent="0.25">
      <c r="B53" s="75">
        <v>2023</v>
      </c>
      <c r="C53" s="75">
        <v>2</v>
      </c>
      <c r="D53" s="75">
        <v>13</v>
      </c>
      <c r="E53" s="71">
        <v>1134</v>
      </c>
      <c r="F53" s="71"/>
      <c r="G53" s="71"/>
      <c r="H53" s="71"/>
      <c r="I53" s="71"/>
      <c r="J53" s="71"/>
      <c r="K53" s="71">
        <v>639</v>
      </c>
      <c r="L53" s="71">
        <v>726</v>
      </c>
      <c r="M53" s="71"/>
      <c r="N53" s="71"/>
      <c r="O53" s="71"/>
      <c r="P53" s="71"/>
      <c r="Q53" s="71"/>
      <c r="R53" s="71"/>
      <c r="S53" s="71"/>
      <c r="T53" s="71"/>
      <c r="U53" s="71">
        <f t="shared" si="0"/>
        <v>2499</v>
      </c>
      <c r="V53" s="58"/>
    </row>
    <row r="54" spans="2:22" x14ac:dyDescent="0.25">
      <c r="B54" s="75">
        <v>2023</v>
      </c>
      <c r="C54" s="75">
        <v>2</v>
      </c>
      <c r="D54" s="75">
        <v>14</v>
      </c>
      <c r="E54" s="71">
        <v>1635</v>
      </c>
      <c r="F54" s="71"/>
      <c r="G54" s="71"/>
      <c r="H54" s="71"/>
      <c r="I54" s="71"/>
      <c r="J54" s="71"/>
      <c r="K54" s="71">
        <v>708</v>
      </c>
      <c r="L54" s="71">
        <v>888</v>
      </c>
      <c r="M54" s="71"/>
      <c r="N54" s="71"/>
      <c r="O54" s="71"/>
      <c r="P54" s="71"/>
      <c r="Q54" s="71"/>
      <c r="R54" s="71"/>
      <c r="S54" s="71"/>
      <c r="T54" s="71"/>
      <c r="U54" s="71">
        <f t="shared" si="0"/>
        <v>3231</v>
      </c>
      <c r="V54" s="58"/>
    </row>
    <row r="55" spans="2:22" x14ac:dyDescent="0.25">
      <c r="B55" s="75">
        <v>2023</v>
      </c>
      <c r="C55" s="75">
        <v>2</v>
      </c>
      <c r="D55" s="75">
        <v>15</v>
      </c>
      <c r="E55" s="71">
        <v>1606</v>
      </c>
      <c r="F55" s="71"/>
      <c r="G55" s="71"/>
      <c r="H55" s="71"/>
      <c r="I55" s="71"/>
      <c r="J55" s="71"/>
      <c r="K55" s="71">
        <v>732</v>
      </c>
      <c r="L55" s="71">
        <v>888</v>
      </c>
      <c r="M55" s="71"/>
      <c r="N55" s="71"/>
      <c r="O55" s="71"/>
      <c r="P55" s="71"/>
      <c r="Q55" s="71"/>
      <c r="R55" s="71"/>
      <c r="S55" s="71"/>
      <c r="T55" s="71"/>
      <c r="U55" s="71">
        <f t="shared" si="0"/>
        <v>3226</v>
      </c>
      <c r="V55" s="58"/>
    </row>
    <row r="56" spans="2:22" x14ac:dyDescent="0.25">
      <c r="B56" s="75">
        <v>2023</v>
      </c>
      <c r="C56" s="75">
        <v>2</v>
      </c>
      <c r="D56" s="75">
        <v>16</v>
      </c>
      <c r="E56" s="71">
        <v>1583</v>
      </c>
      <c r="F56" s="71"/>
      <c r="G56" s="71"/>
      <c r="H56" s="71"/>
      <c r="I56" s="71"/>
      <c r="J56" s="71"/>
      <c r="K56" s="71">
        <v>737</v>
      </c>
      <c r="L56" s="71">
        <v>922</v>
      </c>
      <c r="M56" s="71"/>
      <c r="N56" s="71"/>
      <c r="O56" s="71"/>
      <c r="P56" s="71"/>
      <c r="Q56" s="71"/>
      <c r="R56" s="71"/>
      <c r="S56" s="71"/>
      <c r="T56" s="71"/>
      <c r="U56" s="71">
        <f t="shared" si="0"/>
        <v>3242</v>
      </c>
      <c r="V56" s="58"/>
    </row>
    <row r="57" spans="2:22" x14ac:dyDescent="0.25">
      <c r="B57" s="75">
        <v>2023</v>
      </c>
      <c r="C57" s="75">
        <v>2</v>
      </c>
      <c r="D57" s="75">
        <v>17</v>
      </c>
      <c r="E57" s="71">
        <v>1415</v>
      </c>
      <c r="F57" s="71"/>
      <c r="G57" s="71"/>
      <c r="H57" s="71"/>
      <c r="I57" s="71"/>
      <c r="J57" s="71"/>
      <c r="K57" s="71">
        <v>690</v>
      </c>
      <c r="L57" s="71">
        <v>792</v>
      </c>
      <c r="M57" s="71"/>
      <c r="N57" s="71"/>
      <c r="O57" s="71"/>
      <c r="P57" s="71"/>
      <c r="Q57" s="71"/>
      <c r="R57" s="71"/>
      <c r="S57" s="71"/>
      <c r="T57" s="71"/>
      <c r="U57" s="71">
        <f t="shared" si="0"/>
        <v>2897</v>
      </c>
      <c r="V57" s="58"/>
    </row>
    <row r="58" spans="2:22" x14ac:dyDescent="0.25">
      <c r="B58" s="75">
        <v>2023</v>
      </c>
      <c r="C58" s="75">
        <v>2</v>
      </c>
      <c r="D58" s="75">
        <v>18</v>
      </c>
      <c r="E58" s="71">
        <v>1219</v>
      </c>
      <c r="F58" s="71"/>
      <c r="G58" s="71"/>
      <c r="H58" s="71"/>
      <c r="I58" s="71"/>
      <c r="J58" s="71"/>
      <c r="K58" s="71">
        <v>623</v>
      </c>
      <c r="L58" s="71">
        <v>431</v>
      </c>
      <c r="M58" s="71"/>
      <c r="N58" s="71"/>
      <c r="O58" s="71"/>
      <c r="P58" s="71"/>
      <c r="Q58" s="71"/>
      <c r="R58" s="71"/>
      <c r="S58" s="71"/>
      <c r="T58" s="71"/>
      <c r="U58" s="71">
        <f t="shared" si="0"/>
        <v>2273</v>
      </c>
      <c r="V58" s="58"/>
    </row>
    <row r="59" spans="2:22" x14ac:dyDescent="0.25">
      <c r="B59" s="75">
        <v>2023</v>
      </c>
      <c r="C59" s="75">
        <v>2</v>
      </c>
      <c r="D59" s="75">
        <v>19</v>
      </c>
      <c r="E59" s="71">
        <v>1080</v>
      </c>
      <c r="F59" s="71"/>
      <c r="G59" s="71"/>
      <c r="H59" s="71"/>
      <c r="I59" s="71"/>
      <c r="J59" s="71"/>
      <c r="K59" s="71">
        <v>607</v>
      </c>
      <c r="L59" s="71">
        <v>313</v>
      </c>
      <c r="M59" s="71"/>
      <c r="N59" s="71"/>
      <c r="O59" s="71"/>
      <c r="P59" s="71"/>
      <c r="Q59" s="71"/>
      <c r="R59" s="71"/>
      <c r="S59" s="71"/>
      <c r="T59" s="71"/>
      <c r="U59" s="71">
        <f t="shared" si="0"/>
        <v>2000</v>
      </c>
      <c r="V59" s="58"/>
    </row>
    <row r="60" spans="2:22" x14ac:dyDescent="0.25">
      <c r="B60" s="75">
        <v>2023</v>
      </c>
      <c r="C60" s="75">
        <v>2</v>
      </c>
      <c r="D60" s="75">
        <v>20</v>
      </c>
      <c r="E60" s="71">
        <v>1030</v>
      </c>
      <c r="F60" s="71"/>
      <c r="G60" s="71"/>
      <c r="H60" s="71"/>
      <c r="I60" s="71"/>
      <c r="J60" s="71"/>
      <c r="K60" s="71">
        <v>621</v>
      </c>
      <c r="L60" s="71">
        <v>371</v>
      </c>
      <c r="M60" s="71"/>
      <c r="N60" s="71"/>
      <c r="O60" s="71"/>
      <c r="P60" s="71"/>
      <c r="Q60" s="71"/>
      <c r="R60" s="71"/>
      <c r="S60" s="71"/>
      <c r="T60" s="71"/>
      <c r="U60" s="71">
        <f t="shared" si="0"/>
        <v>2022</v>
      </c>
      <c r="V60" s="58"/>
    </row>
    <row r="61" spans="2:22" x14ac:dyDescent="0.25">
      <c r="B61" s="75">
        <v>2023</v>
      </c>
      <c r="C61" s="75">
        <v>2</v>
      </c>
      <c r="D61" s="75">
        <v>21</v>
      </c>
      <c r="E61" s="71">
        <v>1406</v>
      </c>
      <c r="F61" s="71"/>
      <c r="G61" s="71"/>
      <c r="H61" s="71"/>
      <c r="I61" s="71"/>
      <c r="J61" s="71"/>
      <c r="K61" s="71">
        <v>690</v>
      </c>
      <c r="L61" s="71">
        <v>475</v>
      </c>
      <c r="M61" s="71"/>
      <c r="N61" s="71"/>
      <c r="O61" s="71"/>
      <c r="P61" s="71"/>
      <c r="Q61" s="71"/>
      <c r="R61" s="71"/>
      <c r="S61" s="71"/>
      <c r="T61" s="71"/>
      <c r="U61" s="71">
        <f t="shared" si="0"/>
        <v>2571</v>
      </c>
      <c r="V61" s="58"/>
    </row>
    <row r="62" spans="2:22" x14ac:dyDescent="0.25">
      <c r="B62" s="75">
        <v>2023</v>
      </c>
      <c r="C62" s="75">
        <v>2</v>
      </c>
      <c r="D62" s="75">
        <v>22</v>
      </c>
      <c r="E62" s="71">
        <v>1725</v>
      </c>
      <c r="F62" s="71"/>
      <c r="G62" s="71"/>
      <c r="H62" s="71"/>
      <c r="I62" s="71"/>
      <c r="J62" s="71"/>
      <c r="K62" s="71">
        <v>732</v>
      </c>
      <c r="L62" s="71">
        <v>751</v>
      </c>
      <c r="M62" s="71"/>
      <c r="N62" s="71"/>
      <c r="O62" s="71"/>
      <c r="P62" s="71"/>
      <c r="Q62" s="71"/>
      <c r="R62" s="71"/>
      <c r="S62" s="71"/>
      <c r="T62" s="71"/>
      <c r="U62" s="71">
        <f t="shared" si="0"/>
        <v>3208</v>
      </c>
      <c r="V62" s="58"/>
    </row>
    <row r="63" spans="2:22" x14ac:dyDescent="0.25">
      <c r="B63" s="75">
        <v>2023</v>
      </c>
      <c r="C63" s="75">
        <v>2</v>
      </c>
      <c r="D63" s="75">
        <v>23</v>
      </c>
      <c r="E63" s="71">
        <v>1833</v>
      </c>
      <c r="F63" s="71"/>
      <c r="G63" s="71"/>
      <c r="H63" s="71"/>
      <c r="I63" s="71"/>
      <c r="J63" s="71"/>
      <c r="K63" s="71">
        <v>763</v>
      </c>
      <c r="L63" s="71">
        <v>887</v>
      </c>
      <c r="M63" s="71"/>
      <c r="N63" s="71"/>
      <c r="O63" s="71"/>
      <c r="P63" s="71"/>
      <c r="Q63" s="71"/>
      <c r="R63" s="71"/>
      <c r="S63" s="71"/>
      <c r="T63" s="71"/>
      <c r="U63" s="71">
        <f t="shared" si="0"/>
        <v>3483</v>
      </c>
      <c r="V63" s="58"/>
    </row>
    <row r="64" spans="2:22" x14ac:dyDescent="0.25">
      <c r="B64" s="75">
        <v>2023</v>
      </c>
      <c r="C64" s="75">
        <v>2</v>
      </c>
      <c r="D64" s="75">
        <v>24</v>
      </c>
      <c r="E64" s="71">
        <v>1816</v>
      </c>
      <c r="F64" s="71"/>
      <c r="G64" s="71"/>
      <c r="H64" s="71"/>
      <c r="I64" s="71"/>
      <c r="J64" s="71"/>
      <c r="K64" s="71">
        <v>749</v>
      </c>
      <c r="L64" s="71">
        <v>896</v>
      </c>
      <c r="M64" s="71"/>
      <c r="N64" s="71"/>
      <c r="O64" s="71"/>
      <c r="P64" s="71"/>
      <c r="Q64" s="71"/>
      <c r="R64" s="71"/>
      <c r="S64" s="71"/>
      <c r="T64" s="71"/>
      <c r="U64" s="71">
        <f t="shared" si="0"/>
        <v>3461</v>
      </c>
      <c r="V64" s="58"/>
    </row>
    <row r="65" spans="2:22" x14ac:dyDescent="0.25">
      <c r="B65" s="75">
        <v>2023</v>
      </c>
      <c r="C65" s="75">
        <v>2</v>
      </c>
      <c r="D65" s="75">
        <v>25</v>
      </c>
      <c r="E65" s="71">
        <v>1583</v>
      </c>
      <c r="F65" s="71"/>
      <c r="G65" s="71"/>
      <c r="H65" s="71"/>
      <c r="I65" s="71"/>
      <c r="J65" s="71"/>
      <c r="K65" s="71">
        <v>664</v>
      </c>
      <c r="L65" s="71">
        <v>736</v>
      </c>
      <c r="M65" s="71"/>
      <c r="N65" s="71"/>
      <c r="O65" s="71"/>
      <c r="P65" s="71"/>
      <c r="Q65" s="71"/>
      <c r="R65" s="71"/>
      <c r="S65" s="71"/>
      <c r="T65" s="71"/>
      <c r="U65" s="71">
        <f t="shared" si="0"/>
        <v>2983</v>
      </c>
      <c r="V65" s="58"/>
    </row>
    <row r="66" spans="2:22" x14ac:dyDescent="0.25">
      <c r="B66" s="75">
        <v>2023</v>
      </c>
      <c r="C66" s="75">
        <v>2</v>
      </c>
      <c r="D66" s="75">
        <v>26</v>
      </c>
      <c r="E66" s="71">
        <v>1685</v>
      </c>
      <c r="F66" s="71"/>
      <c r="G66" s="71"/>
      <c r="H66" s="71"/>
      <c r="I66" s="71"/>
      <c r="J66" s="71"/>
      <c r="K66" s="71">
        <v>666</v>
      </c>
      <c r="L66" s="71">
        <v>530</v>
      </c>
      <c r="M66" s="71"/>
      <c r="N66" s="71"/>
      <c r="O66" s="71"/>
      <c r="P66" s="71"/>
      <c r="Q66" s="71"/>
      <c r="R66" s="71"/>
      <c r="S66" s="71"/>
      <c r="T66" s="71"/>
      <c r="U66" s="71">
        <f t="shared" si="0"/>
        <v>2881</v>
      </c>
      <c r="V66" s="58"/>
    </row>
    <row r="67" spans="2:22" x14ac:dyDescent="0.25">
      <c r="B67" s="75">
        <v>2023</v>
      </c>
      <c r="C67" s="75">
        <v>2</v>
      </c>
      <c r="D67" s="75">
        <v>27</v>
      </c>
      <c r="E67" s="71">
        <v>1942</v>
      </c>
      <c r="F67" s="71"/>
      <c r="G67" s="71"/>
      <c r="H67" s="71"/>
      <c r="I67" s="71"/>
      <c r="J67" s="71"/>
      <c r="K67" s="71">
        <v>709</v>
      </c>
      <c r="L67" s="71">
        <v>780</v>
      </c>
      <c r="M67" s="71"/>
      <c r="N67" s="71"/>
      <c r="O67" s="71"/>
      <c r="P67" s="71"/>
      <c r="Q67" s="71"/>
      <c r="R67" s="71"/>
      <c r="S67" s="71"/>
      <c r="T67" s="71"/>
      <c r="U67" s="71">
        <f t="shared" si="0"/>
        <v>3431</v>
      </c>
      <c r="V67" s="58"/>
    </row>
    <row r="68" spans="2:22" x14ac:dyDescent="0.25">
      <c r="B68" s="75">
        <v>2023</v>
      </c>
      <c r="C68" s="75">
        <v>2</v>
      </c>
      <c r="D68" s="75">
        <v>28</v>
      </c>
      <c r="E68" s="71">
        <v>1869</v>
      </c>
      <c r="F68" s="71"/>
      <c r="G68" s="71"/>
      <c r="H68" s="71"/>
      <c r="I68" s="71"/>
      <c r="J68" s="71"/>
      <c r="K68" s="71">
        <v>764</v>
      </c>
      <c r="L68" s="71">
        <v>896</v>
      </c>
      <c r="M68" s="71"/>
      <c r="N68" s="71"/>
      <c r="O68" s="71"/>
      <c r="P68" s="71"/>
      <c r="Q68" s="71"/>
      <c r="R68" s="71"/>
      <c r="S68" s="71"/>
      <c r="T68" s="71"/>
      <c r="U68" s="71">
        <f t="shared" si="0"/>
        <v>3529</v>
      </c>
      <c r="V68" s="58"/>
    </row>
    <row r="69" spans="2:22" x14ac:dyDescent="0.25">
      <c r="B69" s="75">
        <v>2023</v>
      </c>
      <c r="C69" s="75">
        <v>3</v>
      </c>
      <c r="D69" s="75">
        <v>1</v>
      </c>
      <c r="E69" s="71">
        <v>1798</v>
      </c>
      <c r="F69" s="71"/>
      <c r="G69" s="71"/>
      <c r="H69" s="71"/>
      <c r="I69" s="71"/>
      <c r="J69" s="71"/>
      <c r="K69" s="71">
        <v>808</v>
      </c>
      <c r="L69" s="71">
        <v>727</v>
      </c>
      <c r="M69" s="71"/>
      <c r="N69" s="71"/>
      <c r="O69" s="71"/>
      <c r="P69" s="71"/>
      <c r="Q69" s="71"/>
      <c r="R69" s="71"/>
      <c r="S69" s="71"/>
      <c r="T69" s="71"/>
      <c r="U69" s="71">
        <f t="shared" si="0"/>
        <v>3333</v>
      </c>
      <c r="V69" s="58"/>
    </row>
    <row r="70" spans="2:22" x14ac:dyDescent="0.25">
      <c r="B70" s="75">
        <v>2023</v>
      </c>
      <c r="C70" s="75">
        <v>3</v>
      </c>
      <c r="D70" s="75">
        <v>2</v>
      </c>
      <c r="E70" s="71">
        <v>1407</v>
      </c>
      <c r="F70" s="71"/>
      <c r="G70" s="71"/>
      <c r="H70" s="71"/>
      <c r="I70" s="71"/>
      <c r="J70" s="71"/>
      <c r="K70" s="71">
        <v>759</v>
      </c>
      <c r="L70" s="71">
        <v>660</v>
      </c>
      <c r="M70" s="71"/>
      <c r="N70" s="71"/>
      <c r="O70" s="71"/>
      <c r="P70" s="71"/>
      <c r="Q70" s="71"/>
      <c r="R70" s="71"/>
      <c r="S70" s="71"/>
      <c r="T70" s="71"/>
      <c r="U70" s="71">
        <f t="shared" si="0"/>
        <v>2826</v>
      </c>
      <c r="V70" s="58"/>
    </row>
    <row r="71" spans="2:22" x14ac:dyDescent="0.25">
      <c r="B71" s="75">
        <v>2023</v>
      </c>
      <c r="C71" s="75">
        <v>3</v>
      </c>
      <c r="D71" s="75">
        <v>3</v>
      </c>
      <c r="E71" s="71">
        <v>1217</v>
      </c>
      <c r="F71" s="71"/>
      <c r="G71" s="71"/>
      <c r="H71" s="71"/>
      <c r="I71" s="71"/>
      <c r="J71" s="71"/>
      <c r="K71" s="71">
        <v>739</v>
      </c>
      <c r="L71" s="71">
        <v>621</v>
      </c>
      <c r="M71" s="71"/>
      <c r="N71" s="71"/>
      <c r="O71" s="71"/>
      <c r="P71" s="71"/>
      <c r="Q71" s="71"/>
      <c r="R71" s="71"/>
      <c r="S71" s="71"/>
      <c r="T71" s="71"/>
      <c r="U71" s="71">
        <f t="shared" si="0"/>
        <v>2577</v>
      </c>
      <c r="V71" s="58"/>
    </row>
    <row r="72" spans="2:22" x14ac:dyDescent="0.25">
      <c r="B72" s="75">
        <v>2023</v>
      </c>
      <c r="C72" s="75">
        <v>3</v>
      </c>
      <c r="D72" s="75">
        <v>4</v>
      </c>
      <c r="E72" s="71">
        <v>1375</v>
      </c>
      <c r="F72" s="71"/>
      <c r="G72" s="71"/>
      <c r="H72" s="71"/>
      <c r="I72" s="71"/>
      <c r="J72" s="71"/>
      <c r="K72" s="71">
        <v>736</v>
      </c>
      <c r="L72" s="71">
        <v>608</v>
      </c>
      <c r="M72" s="71"/>
      <c r="N72" s="71"/>
      <c r="O72" s="71"/>
      <c r="P72" s="71"/>
      <c r="Q72" s="71"/>
      <c r="R72" s="71"/>
      <c r="S72" s="71"/>
      <c r="T72" s="71"/>
      <c r="U72" s="71">
        <f t="shared" si="0"/>
        <v>2719</v>
      </c>
      <c r="V72" s="58"/>
    </row>
    <row r="73" spans="2:22" x14ac:dyDescent="0.25">
      <c r="B73" s="75">
        <v>2023</v>
      </c>
      <c r="C73" s="75">
        <v>3</v>
      </c>
      <c r="D73" s="75">
        <v>5</v>
      </c>
      <c r="E73" s="71">
        <v>1513</v>
      </c>
      <c r="F73" s="71"/>
      <c r="G73" s="71"/>
      <c r="H73" s="71"/>
      <c r="I73" s="71"/>
      <c r="J73" s="71"/>
      <c r="K73" s="71">
        <v>746</v>
      </c>
      <c r="L73" s="71">
        <v>590</v>
      </c>
      <c r="M73" s="71"/>
      <c r="N73" s="71"/>
      <c r="O73" s="71"/>
      <c r="P73" s="71"/>
      <c r="Q73" s="71"/>
      <c r="R73" s="71"/>
      <c r="S73" s="71"/>
      <c r="T73" s="71"/>
      <c r="U73" s="71">
        <f t="shared" si="0"/>
        <v>2849</v>
      </c>
      <c r="V73" s="58"/>
    </row>
    <row r="74" spans="2:22" x14ac:dyDescent="0.25">
      <c r="B74" s="75">
        <v>2023</v>
      </c>
      <c r="C74" s="75">
        <v>3</v>
      </c>
      <c r="D74" s="75">
        <v>6</v>
      </c>
      <c r="E74" s="71">
        <v>1533</v>
      </c>
      <c r="F74" s="71"/>
      <c r="G74" s="71"/>
      <c r="H74" s="71"/>
      <c r="I74" s="71"/>
      <c r="J74" s="71"/>
      <c r="K74" s="71">
        <v>827</v>
      </c>
      <c r="L74" s="71">
        <v>858</v>
      </c>
      <c r="M74" s="71"/>
      <c r="N74" s="71"/>
      <c r="O74" s="71"/>
      <c r="P74" s="71"/>
      <c r="Q74" s="71"/>
      <c r="R74" s="71"/>
      <c r="S74" s="71"/>
      <c r="T74" s="71"/>
      <c r="U74" s="71">
        <f t="shared" ref="U74:U137" si="1">SUM(E74:T74)</f>
        <v>3218</v>
      </c>
      <c r="V74" s="58"/>
    </row>
    <row r="75" spans="2:22" x14ac:dyDescent="0.25">
      <c r="B75" s="75">
        <v>2023</v>
      </c>
      <c r="C75" s="75">
        <v>3</v>
      </c>
      <c r="D75" s="75">
        <v>7</v>
      </c>
      <c r="E75" s="71">
        <v>1429</v>
      </c>
      <c r="F75" s="71"/>
      <c r="G75" s="71"/>
      <c r="H75" s="71"/>
      <c r="I75" s="71"/>
      <c r="J75" s="71"/>
      <c r="K75" s="71">
        <v>804</v>
      </c>
      <c r="L75" s="71">
        <v>792</v>
      </c>
      <c r="M75" s="71"/>
      <c r="N75" s="71"/>
      <c r="O75" s="71"/>
      <c r="P75" s="71"/>
      <c r="Q75" s="71"/>
      <c r="R75" s="71"/>
      <c r="S75" s="71"/>
      <c r="T75" s="71"/>
      <c r="U75" s="71">
        <f t="shared" si="1"/>
        <v>3025</v>
      </c>
      <c r="V75" s="58"/>
    </row>
    <row r="76" spans="2:22" x14ac:dyDescent="0.25">
      <c r="B76" s="75">
        <v>2023</v>
      </c>
      <c r="C76" s="75">
        <v>3</v>
      </c>
      <c r="D76" s="75">
        <v>8</v>
      </c>
      <c r="E76" s="71">
        <v>1432</v>
      </c>
      <c r="F76" s="71"/>
      <c r="G76" s="71"/>
      <c r="H76" s="71"/>
      <c r="I76" s="71"/>
      <c r="J76" s="71"/>
      <c r="K76" s="71">
        <v>767</v>
      </c>
      <c r="L76" s="71">
        <v>795</v>
      </c>
      <c r="M76" s="71"/>
      <c r="N76" s="71"/>
      <c r="O76" s="71"/>
      <c r="P76" s="71"/>
      <c r="Q76" s="71"/>
      <c r="R76" s="71"/>
      <c r="S76" s="71"/>
      <c r="T76" s="71"/>
      <c r="U76" s="71">
        <f t="shared" si="1"/>
        <v>2994</v>
      </c>
      <c r="V76" s="58"/>
    </row>
    <row r="77" spans="2:22" x14ac:dyDescent="0.25">
      <c r="B77" s="75">
        <v>2023</v>
      </c>
      <c r="C77" s="75">
        <v>3</v>
      </c>
      <c r="D77" s="75">
        <v>9</v>
      </c>
      <c r="E77" s="71">
        <v>1513</v>
      </c>
      <c r="F77" s="71"/>
      <c r="G77" s="71"/>
      <c r="H77" s="71"/>
      <c r="I77" s="71"/>
      <c r="J77" s="71"/>
      <c r="K77" s="71">
        <v>732</v>
      </c>
      <c r="L77" s="71">
        <v>821</v>
      </c>
      <c r="M77" s="71"/>
      <c r="N77" s="71"/>
      <c r="O77" s="71"/>
      <c r="P77" s="71"/>
      <c r="Q77" s="71"/>
      <c r="R77" s="71"/>
      <c r="S77" s="71"/>
      <c r="T77" s="71"/>
      <c r="U77" s="71">
        <f t="shared" si="1"/>
        <v>3066</v>
      </c>
      <c r="V77" s="58"/>
    </row>
    <row r="78" spans="2:22" x14ac:dyDescent="0.25">
      <c r="B78" s="75">
        <v>2023</v>
      </c>
      <c r="C78" s="75">
        <v>3</v>
      </c>
      <c r="D78" s="75">
        <v>10</v>
      </c>
      <c r="E78" s="71">
        <v>1085</v>
      </c>
      <c r="F78" s="71"/>
      <c r="G78" s="71"/>
      <c r="H78" s="71"/>
      <c r="I78" s="71"/>
      <c r="J78" s="71"/>
      <c r="K78" s="71">
        <v>638</v>
      </c>
      <c r="L78" s="71">
        <v>690</v>
      </c>
      <c r="M78" s="71"/>
      <c r="N78" s="71"/>
      <c r="O78" s="71"/>
      <c r="P78" s="71"/>
      <c r="Q78" s="71"/>
      <c r="R78" s="71"/>
      <c r="S78" s="71"/>
      <c r="T78" s="71"/>
      <c r="U78" s="71">
        <f t="shared" si="1"/>
        <v>2413</v>
      </c>
      <c r="V78" s="58"/>
    </row>
    <row r="79" spans="2:22" x14ac:dyDescent="0.25">
      <c r="B79" s="75">
        <v>2023</v>
      </c>
      <c r="C79" s="75">
        <v>3</v>
      </c>
      <c r="D79" s="75">
        <v>11</v>
      </c>
      <c r="E79" s="71">
        <v>881</v>
      </c>
      <c r="F79" s="71"/>
      <c r="G79" s="71"/>
      <c r="H79" s="71"/>
      <c r="I79" s="71"/>
      <c r="J79" s="71"/>
      <c r="K79" s="71">
        <v>584</v>
      </c>
      <c r="L79" s="71">
        <v>538</v>
      </c>
      <c r="M79" s="71"/>
      <c r="N79" s="71"/>
      <c r="O79" s="71"/>
      <c r="P79" s="71"/>
      <c r="Q79" s="71"/>
      <c r="R79" s="71"/>
      <c r="S79" s="71"/>
      <c r="T79" s="71"/>
      <c r="U79" s="71">
        <f t="shared" si="1"/>
        <v>2003</v>
      </c>
      <c r="V79" s="58"/>
    </row>
    <row r="80" spans="2:22" x14ac:dyDescent="0.25">
      <c r="B80" s="75">
        <v>2023</v>
      </c>
      <c r="C80" s="75">
        <v>3</v>
      </c>
      <c r="D80" s="75">
        <v>12</v>
      </c>
      <c r="E80" s="71">
        <v>939</v>
      </c>
      <c r="F80" s="71"/>
      <c r="G80" s="71"/>
      <c r="H80" s="71"/>
      <c r="I80" s="71"/>
      <c r="J80" s="71"/>
      <c r="K80" s="71">
        <v>580</v>
      </c>
      <c r="L80" s="71">
        <v>578</v>
      </c>
      <c r="M80" s="71"/>
      <c r="N80" s="71"/>
      <c r="O80" s="71"/>
      <c r="P80" s="71"/>
      <c r="Q80" s="71"/>
      <c r="R80" s="71"/>
      <c r="S80" s="71"/>
      <c r="T80" s="71"/>
      <c r="U80" s="71">
        <f t="shared" si="1"/>
        <v>2097</v>
      </c>
      <c r="V80" s="58"/>
    </row>
    <row r="81" spans="2:22" x14ac:dyDescent="0.25">
      <c r="B81" s="75">
        <v>2023</v>
      </c>
      <c r="C81" s="75">
        <v>3</v>
      </c>
      <c r="D81" s="75">
        <v>13</v>
      </c>
      <c r="E81" s="71">
        <v>792</v>
      </c>
      <c r="F81" s="71"/>
      <c r="G81" s="71"/>
      <c r="H81" s="71"/>
      <c r="I81" s="71"/>
      <c r="J81" s="71"/>
      <c r="K81" s="71">
        <v>631</v>
      </c>
      <c r="L81" s="71">
        <v>702</v>
      </c>
      <c r="M81" s="71"/>
      <c r="N81" s="71"/>
      <c r="O81" s="71"/>
      <c r="P81" s="71"/>
      <c r="Q81" s="71"/>
      <c r="R81" s="71"/>
      <c r="S81" s="71"/>
      <c r="T81" s="71"/>
      <c r="U81" s="71">
        <f t="shared" si="1"/>
        <v>2125</v>
      </c>
      <c r="V81" s="58"/>
    </row>
    <row r="82" spans="2:22" x14ac:dyDescent="0.25">
      <c r="B82" s="75">
        <v>2023</v>
      </c>
      <c r="C82" s="75">
        <v>3</v>
      </c>
      <c r="D82" s="75">
        <v>14</v>
      </c>
      <c r="E82" s="71">
        <v>1049</v>
      </c>
      <c r="F82" s="71"/>
      <c r="G82" s="71"/>
      <c r="H82" s="71"/>
      <c r="I82" s="71"/>
      <c r="J82" s="71"/>
      <c r="K82" s="71">
        <v>676</v>
      </c>
      <c r="L82" s="71">
        <v>780</v>
      </c>
      <c r="M82" s="71"/>
      <c r="N82" s="71"/>
      <c r="O82" s="71"/>
      <c r="P82" s="71"/>
      <c r="Q82" s="71"/>
      <c r="R82" s="71"/>
      <c r="S82" s="71"/>
      <c r="T82" s="71"/>
      <c r="U82" s="71">
        <f t="shared" si="1"/>
        <v>2505</v>
      </c>
      <c r="V82" s="58"/>
    </row>
    <row r="83" spans="2:22" x14ac:dyDescent="0.25">
      <c r="B83" s="75">
        <v>2023</v>
      </c>
      <c r="C83" s="75">
        <v>3</v>
      </c>
      <c r="D83" s="75">
        <v>15</v>
      </c>
      <c r="E83" s="71">
        <v>1131</v>
      </c>
      <c r="F83" s="71"/>
      <c r="G83" s="71"/>
      <c r="H83" s="71"/>
      <c r="I83" s="71"/>
      <c r="J83" s="71"/>
      <c r="K83" s="71">
        <v>675</v>
      </c>
      <c r="L83" s="71">
        <v>659</v>
      </c>
      <c r="M83" s="71"/>
      <c r="N83" s="71"/>
      <c r="O83" s="71"/>
      <c r="P83" s="71"/>
      <c r="Q83" s="71"/>
      <c r="R83" s="71"/>
      <c r="S83" s="71"/>
      <c r="T83" s="71"/>
      <c r="U83" s="71">
        <f t="shared" si="1"/>
        <v>2465</v>
      </c>
      <c r="V83" s="58"/>
    </row>
    <row r="84" spans="2:22" x14ac:dyDescent="0.25">
      <c r="B84" s="75">
        <v>2023</v>
      </c>
      <c r="C84" s="75">
        <v>3</v>
      </c>
      <c r="D84" s="75">
        <v>16</v>
      </c>
      <c r="E84" s="71">
        <v>1024</v>
      </c>
      <c r="F84" s="71"/>
      <c r="G84" s="71"/>
      <c r="H84" s="71"/>
      <c r="I84" s="71"/>
      <c r="J84" s="71"/>
      <c r="K84" s="71">
        <v>669</v>
      </c>
      <c r="L84" s="71">
        <v>614</v>
      </c>
      <c r="M84" s="71"/>
      <c r="N84" s="71"/>
      <c r="O84" s="71"/>
      <c r="P84" s="71"/>
      <c r="Q84" s="71"/>
      <c r="R84" s="71"/>
      <c r="S84" s="71"/>
      <c r="T84" s="71"/>
      <c r="U84" s="71">
        <f t="shared" si="1"/>
        <v>2307</v>
      </c>
      <c r="V84" s="58"/>
    </row>
    <row r="85" spans="2:22" x14ac:dyDescent="0.25">
      <c r="B85" s="75">
        <v>2023</v>
      </c>
      <c r="C85" s="75">
        <v>3</v>
      </c>
      <c r="D85" s="75">
        <v>17</v>
      </c>
      <c r="E85" s="71">
        <v>893</v>
      </c>
      <c r="F85" s="71"/>
      <c r="G85" s="71"/>
      <c r="H85" s="71"/>
      <c r="I85" s="71"/>
      <c r="J85" s="71"/>
      <c r="K85" s="71">
        <v>641</v>
      </c>
      <c r="L85" s="71">
        <v>562</v>
      </c>
      <c r="M85" s="71"/>
      <c r="N85" s="71"/>
      <c r="O85" s="71"/>
      <c r="P85" s="71"/>
      <c r="Q85" s="71"/>
      <c r="R85" s="71"/>
      <c r="S85" s="71"/>
      <c r="T85" s="71"/>
      <c r="U85" s="71">
        <f t="shared" si="1"/>
        <v>2096</v>
      </c>
      <c r="V85" s="58"/>
    </row>
    <row r="86" spans="2:22" x14ac:dyDescent="0.25">
      <c r="B86" s="75">
        <v>2023</v>
      </c>
      <c r="C86" s="75">
        <v>3</v>
      </c>
      <c r="D86" s="75">
        <v>18</v>
      </c>
      <c r="E86" s="71">
        <v>767</v>
      </c>
      <c r="F86" s="71"/>
      <c r="G86" s="71"/>
      <c r="H86" s="71"/>
      <c r="I86" s="71"/>
      <c r="J86" s="71"/>
      <c r="K86" s="71">
        <v>598</v>
      </c>
      <c r="L86" s="71">
        <v>396</v>
      </c>
      <c r="M86" s="71"/>
      <c r="N86" s="71"/>
      <c r="O86" s="71"/>
      <c r="P86" s="71"/>
      <c r="Q86" s="71"/>
      <c r="R86" s="71"/>
      <c r="S86" s="71"/>
      <c r="T86" s="71"/>
      <c r="U86" s="71">
        <f t="shared" si="1"/>
        <v>1761</v>
      </c>
      <c r="V86" s="58"/>
    </row>
    <row r="87" spans="2:22" x14ac:dyDescent="0.25">
      <c r="B87" s="75">
        <v>2023</v>
      </c>
      <c r="C87" s="75">
        <v>3</v>
      </c>
      <c r="D87" s="75">
        <v>19</v>
      </c>
      <c r="E87" s="71">
        <v>1006</v>
      </c>
      <c r="F87" s="71"/>
      <c r="G87" s="71"/>
      <c r="H87" s="71"/>
      <c r="I87" s="71"/>
      <c r="J87" s="71"/>
      <c r="K87" s="71">
        <v>615</v>
      </c>
      <c r="L87" s="71">
        <v>466</v>
      </c>
      <c r="M87" s="71"/>
      <c r="N87" s="71"/>
      <c r="O87" s="71"/>
      <c r="P87" s="71"/>
      <c r="Q87" s="71"/>
      <c r="R87" s="71"/>
      <c r="S87" s="71"/>
      <c r="T87" s="71"/>
      <c r="U87" s="71">
        <f t="shared" si="1"/>
        <v>2087</v>
      </c>
      <c r="V87" s="58"/>
    </row>
    <row r="88" spans="2:22" x14ac:dyDescent="0.25">
      <c r="B88" s="75">
        <v>2023</v>
      </c>
      <c r="C88" s="75">
        <v>3</v>
      </c>
      <c r="D88" s="75">
        <v>20</v>
      </c>
      <c r="E88" s="71">
        <v>1021</v>
      </c>
      <c r="F88" s="71"/>
      <c r="G88" s="71"/>
      <c r="H88" s="71"/>
      <c r="I88" s="71"/>
      <c r="J88" s="71"/>
      <c r="K88" s="71">
        <v>642</v>
      </c>
      <c r="L88" s="71">
        <v>540</v>
      </c>
      <c r="M88" s="71"/>
      <c r="N88" s="71"/>
      <c r="O88" s="71"/>
      <c r="P88" s="71"/>
      <c r="Q88" s="71"/>
      <c r="R88" s="71"/>
      <c r="S88" s="71"/>
      <c r="T88" s="71"/>
      <c r="U88" s="71">
        <f t="shared" si="1"/>
        <v>2203</v>
      </c>
      <c r="V88" s="58"/>
    </row>
    <row r="89" spans="2:22" x14ac:dyDescent="0.25">
      <c r="B89" s="75">
        <v>2023</v>
      </c>
      <c r="C89" s="75">
        <v>3</v>
      </c>
      <c r="D89" s="75">
        <v>21</v>
      </c>
      <c r="E89" s="71">
        <v>1436</v>
      </c>
      <c r="F89" s="71"/>
      <c r="G89" s="71"/>
      <c r="H89" s="71"/>
      <c r="I89" s="71"/>
      <c r="J89" s="71"/>
      <c r="K89" s="71">
        <v>702</v>
      </c>
      <c r="L89" s="71">
        <v>671</v>
      </c>
      <c r="M89" s="71"/>
      <c r="N89" s="71"/>
      <c r="O89" s="71"/>
      <c r="P89" s="71"/>
      <c r="Q89" s="71"/>
      <c r="R89" s="71"/>
      <c r="S89" s="71"/>
      <c r="T89" s="71"/>
      <c r="U89" s="71">
        <f t="shared" si="1"/>
        <v>2809</v>
      </c>
      <c r="V89" s="58"/>
    </row>
    <row r="90" spans="2:22" x14ac:dyDescent="0.25">
      <c r="B90" s="75">
        <v>2023</v>
      </c>
      <c r="C90" s="75">
        <v>3</v>
      </c>
      <c r="D90" s="75">
        <v>22</v>
      </c>
      <c r="E90" s="71">
        <v>1227</v>
      </c>
      <c r="F90" s="71"/>
      <c r="G90" s="71"/>
      <c r="H90" s="71"/>
      <c r="I90" s="71"/>
      <c r="J90" s="71"/>
      <c r="K90" s="71">
        <v>693</v>
      </c>
      <c r="L90" s="71">
        <v>616</v>
      </c>
      <c r="M90" s="71"/>
      <c r="N90" s="71"/>
      <c r="O90" s="71"/>
      <c r="P90" s="71"/>
      <c r="Q90" s="71"/>
      <c r="R90" s="71"/>
      <c r="S90" s="71"/>
      <c r="T90" s="71"/>
      <c r="U90" s="71">
        <f t="shared" si="1"/>
        <v>2536</v>
      </c>
      <c r="V90" s="58"/>
    </row>
    <row r="91" spans="2:22" x14ac:dyDescent="0.25">
      <c r="B91" s="75">
        <v>2023</v>
      </c>
      <c r="C91" s="75">
        <v>3</v>
      </c>
      <c r="D91" s="75">
        <v>23</v>
      </c>
      <c r="E91" s="71">
        <v>1202</v>
      </c>
      <c r="F91" s="71"/>
      <c r="G91" s="71"/>
      <c r="H91" s="71"/>
      <c r="I91" s="71"/>
      <c r="J91" s="71"/>
      <c r="K91" s="71">
        <v>708</v>
      </c>
      <c r="L91" s="71">
        <v>323</v>
      </c>
      <c r="M91" s="71"/>
      <c r="N91" s="71"/>
      <c r="O91" s="71"/>
      <c r="P91" s="71"/>
      <c r="Q91" s="71"/>
      <c r="R91" s="71"/>
      <c r="S91" s="71"/>
      <c r="T91" s="71"/>
      <c r="U91" s="71">
        <f t="shared" si="1"/>
        <v>2233</v>
      </c>
      <c r="V91" s="58"/>
    </row>
    <row r="92" spans="2:22" x14ac:dyDescent="0.25">
      <c r="B92" s="75">
        <v>2023</v>
      </c>
      <c r="C92" s="75">
        <v>3</v>
      </c>
      <c r="D92" s="75">
        <v>24</v>
      </c>
      <c r="E92" s="71">
        <v>1216</v>
      </c>
      <c r="F92" s="71"/>
      <c r="G92" s="71"/>
      <c r="H92" s="71"/>
      <c r="I92" s="71"/>
      <c r="J92" s="71"/>
      <c r="K92" s="71">
        <v>710</v>
      </c>
      <c r="L92" s="71">
        <v>237</v>
      </c>
      <c r="M92" s="71"/>
      <c r="N92" s="71"/>
      <c r="O92" s="71"/>
      <c r="P92" s="71"/>
      <c r="Q92" s="71"/>
      <c r="R92" s="71"/>
      <c r="S92" s="71"/>
      <c r="T92" s="71"/>
      <c r="U92" s="71">
        <f t="shared" si="1"/>
        <v>2163</v>
      </c>
      <c r="V92" s="58"/>
    </row>
    <row r="93" spans="2:22" x14ac:dyDescent="0.25">
      <c r="B93" s="75">
        <v>2023</v>
      </c>
      <c r="C93" s="75">
        <v>3</v>
      </c>
      <c r="D93" s="75">
        <v>25</v>
      </c>
      <c r="E93" s="71">
        <v>1196</v>
      </c>
      <c r="F93" s="71"/>
      <c r="G93" s="71"/>
      <c r="H93" s="71"/>
      <c r="I93" s="71"/>
      <c r="J93" s="71"/>
      <c r="K93" s="71">
        <v>675</v>
      </c>
      <c r="L93" s="71">
        <v>250</v>
      </c>
      <c r="M93" s="71"/>
      <c r="N93" s="71"/>
      <c r="O93" s="71"/>
      <c r="P93" s="71"/>
      <c r="Q93" s="71"/>
      <c r="R93" s="71"/>
      <c r="S93" s="71"/>
      <c r="T93" s="71"/>
      <c r="U93" s="71">
        <f t="shared" si="1"/>
        <v>2121</v>
      </c>
      <c r="V93" s="58"/>
    </row>
    <row r="94" spans="2:22" x14ac:dyDescent="0.25">
      <c r="B94" s="75">
        <v>2023</v>
      </c>
      <c r="C94" s="75">
        <v>3</v>
      </c>
      <c r="D94" s="75">
        <v>26</v>
      </c>
      <c r="E94" s="71">
        <v>1296</v>
      </c>
      <c r="F94" s="71"/>
      <c r="G94" s="71"/>
      <c r="H94" s="71"/>
      <c r="I94" s="71"/>
      <c r="J94" s="71"/>
      <c r="K94" s="71">
        <v>668</v>
      </c>
      <c r="L94" s="71">
        <v>342</v>
      </c>
      <c r="M94" s="71"/>
      <c r="N94" s="71"/>
      <c r="O94" s="71"/>
      <c r="P94" s="71"/>
      <c r="Q94" s="71"/>
      <c r="R94" s="71"/>
      <c r="S94" s="71"/>
      <c r="T94" s="71"/>
      <c r="U94" s="71">
        <f t="shared" si="1"/>
        <v>2306</v>
      </c>
      <c r="V94" s="58"/>
    </row>
    <row r="95" spans="2:22" x14ac:dyDescent="0.25">
      <c r="B95" s="75">
        <v>2023</v>
      </c>
      <c r="C95" s="75">
        <v>3</v>
      </c>
      <c r="D95" s="75">
        <v>27</v>
      </c>
      <c r="E95" s="71">
        <v>1136</v>
      </c>
      <c r="F95" s="71"/>
      <c r="G95" s="71"/>
      <c r="H95" s="71"/>
      <c r="I95" s="71"/>
      <c r="J95" s="71"/>
      <c r="K95" s="71">
        <v>711</v>
      </c>
      <c r="L95" s="71">
        <v>443</v>
      </c>
      <c r="M95" s="71"/>
      <c r="N95" s="71"/>
      <c r="O95" s="71"/>
      <c r="P95" s="71"/>
      <c r="Q95" s="71"/>
      <c r="R95" s="71"/>
      <c r="S95" s="71"/>
      <c r="T95" s="71"/>
      <c r="U95" s="71">
        <f t="shared" si="1"/>
        <v>2290</v>
      </c>
      <c r="V95" s="58"/>
    </row>
    <row r="96" spans="2:22" x14ac:dyDescent="0.25">
      <c r="B96" s="75">
        <v>2023</v>
      </c>
      <c r="C96" s="75">
        <v>3</v>
      </c>
      <c r="D96" s="75">
        <v>28</v>
      </c>
      <c r="E96" s="71">
        <v>1478</v>
      </c>
      <c r="F96" s="71"/>
      <c r="G96" s="71"/>
      <c r="H96" s="71"/>
      <c r="I96" s="71"/>
      <c r="J96" s="71"/>
      <c r="K96" s="71">
        <v>733</v>
      </c>
      <c r="L96" s="71">
        <v>567</v>
      </c>
      <c r="M96" s="71"/>
      <c r="N96" s="71"/>
      <c r="O96" s="71"/>
      <c r="P96" s="71"/>
      <c r="Q96" s="71"/>
      <c r="R96" s="71"/>
      <c r="S96" s="71"/>
      <c r="T96" s="71"/>
      <c r="U96" s="71">
        <f t="shared" si="1"/>
        <v>2778</v>
      </c>
      <c r="V96" s="58"/>
    </row>
    <row r="97" spans="2:22" x14ac:dyDescent="0.25">
      <c r="B97" s="75">
        <v>2023</v>
      </c>
      <c r="C97" s="75">
        <v>3</v>
      </c>
      <c r="D97" s="75">
        <v>29</v>
      </c>
      <c r="E97" s="71">
        <v>1519</v>
      </c>
      <c r="F97" s="71"/>
      <c r="G97" s="71"/>
      <c r="H97" s="71"/>
      <c r="I97" s="71"/>
      <c r="J97" s="71"/>
      <c r="K97" s="71">
        <v>735</v>
      </c>
      <c r="L97" s="71">
        <v>599</v>
      </c>
      <c r="M97" s="71"/>
      <c r="N97" s="71"/>
      <c r="O97" s="71"/>
      <c r="P97" s="71"/>
      <c r="Q97" s="71"/>
      <c r="R97" s="71"/>
      <c r="S97" s="71"/>
      <c r="T97" s="71"/>
      <c r="U97" s="71">
        <f t="shared" si="1"/>
        <v>2853</v>
      </c>
      <c r="V97" s="58"/>
    </row>
    <row r="98" spans="2:22" x14ac:dyDescent="0.25">
      <c r="B98" s="75">
        <v>2023</v>
      </c>
      <c r="C98" s="75">
        <v>3</v>
      </c>
      <c r="D98" s="75">
        <v>30</v>
      </c>
      <c r="E98" s="71">
        <v>1199</v>
      </c>
      <c r="F98" s="71"/>
      <c r="G98" s="71"/>
      <c r="H98" s="71"/>
      <c r="I98" s="71"/>
      <c r="J98" s="71"/>
      <c r="K98" s="71">
        <v>733</v>
      </c>
      <c r="L98" s="71">
        <v>474</v>
      </c>
      <c r="M98" s="71"/>
      <c r="N98" s="71"/>
      <c r="O98" s="71"/>
      <c r="P98" s="71"/>
      <c r="Q98" s="71"/>
      <c r="R98" s="71"/>
      <c r="S98" s="71"/>
      <c r="T98" s="71"/>
      <c r="U98" s="71">
        <f t="shared" si="1"/>
        <v>2406</v>
      </c>
      <c r="V98" s="58"/>
    </row>
    <row r="99" spans="2:22" x14ac:dyDescent="0.25">
      <c r="B99" s="75">
        <v>2023</v>
      </c>
      <c r="C99" s="75">
        <v>3</v>
      </c>
      <c r="D99" s="75">
        <v>31</v>
      </c>
      <c r="E99" s="71">
        <v>1063</v>
      </c>
      <c r="F99" s="71"/>
      <c r="G99" s="71"/>
      <c r="H99" s="71"/>
      <c r="I99" s="71"/>
      <c r="J99" s="71"/>
      <c r="K99" s="71">
        <v>732</v>
      </c>
      <c r="L99" s="71">
        <v>402</v>
      </c>
      <c r="M99" s="71"/>
      <c r="N99" s="71"/>
      <c r="O99" s="71"/>
      <c r="P99" s="71"/>
      <c r="Q99" s="71"/>
      <c r="R99" s="71"/>
      <c r="S99" s="71"/>
      <c r="T99" s="71"/>
      <c r="U99" s="71">
        <f t="shared" si="1"/>
        <v>2197</v>
      </c>
      <c r="V99" s="58"/>
    </row>
    <row r="100" spans="2:22" x14ac:dyDescent="0.25">
      <c r="B100" s="75">
        <v>2023</v>
      </c>
      <c r="C100" s="75">
        <v>4</v>
      </c>
      <c r="D100" s="75">
        <v>1</v>
      </c>
      <c r="E100" s="71">
        <v>857</v>
      </c>
      <c r="F100" s="71"/>
      <c r="G100" s="71"/>
      <c r="H100" s="71"/>
      <c r="I100" s="71"/>
      <c r="J100" s="71"/>
      <c r="K100" s="71">
        <v>656</v>
      </c>
      <c r="L100" s="71">
        <v>305</v>
      </c>
      <c r="M100" s="71"/>
      <c r="N100" s="71"/>
      <c r="O100" s="71"/>
      <c r="P100" s="71"/>
      <c r="Q100" s="71"/>
      <c r="R100" s="71"/>
      <c r="S100" s="71"/>
      <c r="T100" s="71"/>
      <c r="U100" s="71">
        <f t="shared" si="1"/>
        <v>1818</v>
      </c>
      <c r="V100" s="58"/>
    </row>
    <row r="101" spans="2:22" x14ac:dyDescent="0.25">
      <c r="B101" s="75">
        <v>2023</v>
      </c>
      <c r="C101" s="75">
        <v>4</v>
      </c>
      <c r="D101" s="75">
        <v>2</v>
      </c>
      <c r="E101" s="71">
        <v>1013</v>
      </c>
      <c r="F101" s="71"/>
      <c r="G101" s="71"/>
      <c r="H101" s="71"/>
      <c r="I101" s="71"/>
      <c r="J101" s="71"/>
      <c r="K101" s="71">
        <v>650</v>
      </c>
      <c r="L101" s="71">
        <v>227</v>
      </c>
      <c r="M101" s="71"/>
      <c r="N101" s="71"/>
      <c r="O101" s="71"/>
      <c r="P101" s="71"/>
      <c r="Q101" s="71"/>
      <c r="R101" s="71"/>
      <c r="S101" s="71"/>
      <c r="T101" s="71"/>
      <c r="U101" s="71">
        <f t="shared" si="1"/>
        <v>1890</v>
      </c>
      <c r="V101" s="58"/>
    </row>
    <row r="102" spans="2:22" x14ac:dyDescent="0.25">
      <c r="B102" s="75">
        <v>2023</v>
      </c>
      <c r="C102" s="75">
        <v>4</v>
      </c>
      <c r="D102" s="75">
        <v>3</v>
      </c>
      <c r="E102" s="71">
        <v>1346</v>
      </c>
      <c r="F102" s="71"/>
      <c r="G102" s="71"/>
      <c r="H102" s="71"/>
      <c r="I102" s="71"/>
      <c r="J102" s="71"/>
      <c r="K102" s="71">
        <v>757</v>
      </c>
      <c r="L102" s="71">
        <v>357</v>
      </c>
      <c r="M102" s="71"/>
      <c r="N102" s="71"/>
      <c r="O102" s="71"/>
      <c r="P102" s="71"/>
      <c r="Q102" s="71"/>
      <c r="R102" s="71"/>
      <c r="S102" s="71"/>
      <c r="T102" s="71"/>
      <c r="U102" s="71">
        <f t="shared" si="1"/>
        <v>2460</v>
      </c>
      <c r="V102" s="58"/>
    </row>
    <row r="103" spans="2:22" x14ac:dyDescent="0.25">
      <c r="B103" s="75">
        <v>2023</v>
      </c>
      <c r="C103" s="75">
        <v>4</v>
      </c>
      <c r="D103" s="75">
        <v>4</v>
      </c>
      <c r="E103" s="71">
        <v>1229</v>
      </c>
      <c r="F103" s="71"/>
      <c r="G103" s="71"/>
      <c r="H103" s="71"/>
      <c r="I103" s="71"/>
      <c r="J103" s="71"/>
      <c r="K103" s="71">
        <v>805</v>
      </c>
      <c r="L103" s="71">
        <v>415</v>
      </c>
      <c r="M103" s="71"/>
      <c r="N103" s="71"/>
      <c r="O103" s="71"/>
      <c r="P103" s="71"/>
      <c r="Q103" s="71"/>
      <c r="R103" s="71"/>
      <c r="S103" s="71"/>
      <c r="T103" s="71"/>
      <c r="U103" s="71">
        <f t="shared" si="1"/>
        <v>2449</v>
      </c>
      <c r="V103" s="58"/>
    </row>
    <row r="104" spans="2:22" x14ac:dyDescent="0.25">
      <c r="B104" s="75">
        <v>2023</v>
      </c>
      <c r="C104" s="75">
        <v>4</v>
      </c>
      <c r="D104" s="75">
        <v>5</v>
      </c>
      <c r="E104" s="71">
        <v>1032</v>
      </c>
      <c r="F104" s="71"/>
      <c r="G104" s="71"/>
      <c r="H104" s="71"/>
      <c r="I104" s="71"/>
      <c r="J104" s="71"/>
      <c r="K104" s="71">
        <v>827</v>
      </c>
      <c r="L104" s="71">
        <v>446</v>
      </c>
      <c r="M104" s="71"/>
      <c r="N104" s="71"/>
      <c r="O104" s="71"/>
      <c r="P104" s="71"/>
      <c r="Q104" s="71"/>
      <c r="R104" s="71"/>
      <c r="S104" s="71"/>
      <c r="T104" s="71"/>
      <c r="U104" s="71">
        <f t="shared" si="1"/>
        <v>2305</v>
      </c>
      <c r="V104" s="58"/>
    </row>
    <row r="105" spans="2:22" x14ac:dyDescent="0.25">
      <c r="B105" s="75">
        <v>2023</v>
      </c>
      <c r="C105" s="75">
        <v>4</v>
      </c>
      <c r="D105" s="75">
        <v>6</v>
      </c>
      <c r="E105" s="71">
        <v>851</v>
      </c>
      <c r="F105" s="71"/>
      <c r="G105" s="71"/>
      <c r="H105" s="71"/>
      <c r="I105" s="71"/>
      <c r="J105" s="71"/>
      <c r="K105" s="71">
        <v>786</v>
      </c>
      <c r="L105" s="71">
        <v>462</v>
      </c>
      <c r="M105" s="71"/>
      <c r="N105" s="71"/>
      <c r="O105" s="71"/>
      <c r="P105" s="71"/>
      <c r="Q105" s="71"/>
      <c r="R105" s="71"/>
      <c r="S105" s="71"/>
      <c r="T105" s="71"/>
      <c r="U105" s="71">
        <f t="shared" si="1"/>
        <v>2099</v>
      </c>
      <c r="V105" s="58"/>
    </row>
    <row r="106" spans="2:22" x14ac:dyDescent="0.25">
      <c r="B106" s="75">
        <v>2023</v>
      </c>
      <c r="C106" s="75">
        <v>4</v>
      </c>
      <c r="D106" s="75">
        <v>7</v>
      </c>
      <c r="E106" s="71">
        <v>820</v>
      </c>
      <c r="F106" s="71"/>
      <c r="G106" s="71"/>
      <c r="H106" s="71"/>
      <c r="I106" s="71"/>
      <c r="J106" s="71"/>
      <c r="K106" s="71">
        <v>678</v>
      </c>
      <c r="L106" s="71">
        <v>510</v>
      </c>
      <c r="M106" s="71"/>
      <c r="N106" s="71"/>
      <c r="O106" s="71"/>
      <c r="P106" s="71"/>
      <c r="Q106" s="71"/>
      <c r="R106" s="71"/>
      <c r="S106" s="71"/>
      <c r="T106" s="71"/>
      <c r="U106" s="71">
        <f t="shared" si="1"/>
        <v>2008</v>
      </c>
      <c r="V106" s="58"/>
    </row>
    <row r="107" spans="2:22" x14ac:dyDescent="0.25">
      <c r="B107" s="75">
        <v>2023</v>
      </c>
      <c r="C107" s="75">
        <v>4</v>
      </c>
      <c r="D107" s="75">
        <v>8</v>
      </c>
      <c r="E107" s="71">
        <v>683</v>
      </c>
      <c r="F107" s="71"/>
      <c r="G107" s="71"/>
      <c r="H107" s="71"/>
      <c r="I107" s="71"/>
      <c r="J107" s="71"/>
      <c r="K107" s="71">
        <v>600</v>
      </c>
      <c r="L107" s="71">
        <v>388</v>
      </c>
      <c r="M107" s="71"/>
      <c r="N107" s="71"/>
      <c r="O107" s="71"/>
      <c r="P107" s="71"/>
      <c r="Q107" s="71"/>
      <c r="R107" s="71"/>
      <c r="S107" s="71"/>
      <c r="T107" s="71"/>
      <c r="U107" s="71">
        <f t="shared" si="1"/>
        <v>1671</v>
      </c>
      <c r="V107" s="58"/>
    </row>
    <row r="108" spans="2:22" x14ac:dyDescent="0.25">
      <c r="B108" s="75">
        <v>2023</v>
      </c>
      <c r="C108" s="75">
        <v>4</v>
      </c>
      <c r="D108" s="75">
        <v>9</v>
      </c>
      <c r="E108" s="71">
        <v>624</v>
      </c>
      <c r="F108" s="71"/>
      <c r="G108" s="71"/>
      <c r="H108" s="71"/>
      <c r="I108" s="71"/>
      <c r="J108" s="71"/>
      <c r="K108" s="71">
        <v>569</v>
      </c>
      <c r="L108" s="71">
        <v>341</v>
      </c>
      <c r="M108" s="71"/>
      <c r="N108" s="71"/>
      <c r="O108" s="71"/>
      <c r="P108" s="71"/>
      <c r="Q108" s="71"/>
      <c r="R108" s="71"/>
      <c r="S108" s="71"/>
      <c r="T108" s="71"/>
      <c r="U108" s="71">
        <f t="shared" si="1"/>
        <v>1534</v>
      </c>
      <c r="V108" s="58"/>
    </row>
    <row r="109" spans="2:22" x14ac:dyDescent="0.25">
      <c r="B109" s="75">
        <v>2023</v>
      </c>
      <c r="C109" s="75">
        <v>4</v>
      </c>
      <c r="D109" s="75">
        <v>10</v>
      </c>
      <c r="E109" s="71">
        <v>576</v>
      </c>
      <c r="F109" s="71"/>
      <c r="G109" s="71"/>
      <c r="H109" s="71"/>
      <c r="I109" s="71"/>
      <c r="J109" s="71"/>
      <c r="K109" s="71">
        <v>629</v>
      </c>
      <c r="L109" s="71">
        <v>425</v>
      </c>
      <c r="M109" s="71"/>
      <c r="N109" s="71"/>
      <c r="O109" s="71"/>
      <c r="P109" s="71"/>
      <c r="Q109" s="71"/>
      <c r="R109" s="71"/>
      <c r="S109" s="71"/>
      <c r="T109" s="71"/>
      <c r="U109" s="71">
        <f t="shared" si="1"/>
        <v>1630</v>
      </c>
      <c r="V109" s="58"/>
    </row>
    <row r="110" spans="2:22" x14ac:dyDescent="0.25">
      <c r="B110" s="75">
        <v>2023</v>
      </c>
      <c r="C110" s="75">
        <v>4</v>
      </c>
      <c r="D110" s="75">
        <v>11</v>
      </c>
      <c r="E110" s="71">
        <v>659</v>
      </c>
      <c r="F110" s="71"/>
      <c r="G110" s="71"/>
      <c r="H110" s="71"/>
      <c r="I110" s="71"/>
      <c r="J110" s="71"/>
      <c r="K110" s="71">
        <v>609</v>
      </c>
      <c r="L110" s="71">
        <v>392</v>
      </c>
      <c r="M110" s="71"/>
      <c r="N110" s="71"/>
      <c r="O110" s="71"/>
      <c r="P110" s="71"/>
      <c r="Q110" s="71"/>
      <c r="R110" s="71"/>
      <c r="S110" s="71"/>
      <c r="T110" s="71"/>
      <c r="U110" s="71">
        <f t="shared" si="1"/>
        <v>1660</v>
      </c>
      <c r="V110" s="58"/>
    </row>
    <row r="111" spans="2:22" x14ac:dyDescent="0.25">
      <c r="B111" s="75">
        <v>2023</v>
      </c>
      <c r="C111" s="75">
        <v>4</v>
      </c>
      <c r="D111" s="75">
        <v>12</v>
      </c>
      <c r="E111" s="71">
        <v>788</v>
      </c>
      <c r="F111" s="71"/>
      <c r="G111" s="71"/>
      <c r="H111" s="71"/>
      <c r="I111" s="71"/>
      <c r="J111" s="71"/>
      <c r="K111" s="71">
        <v>677</v>
      </c>
      <c r="L111" s="71">
        <v>446</v>
      </c>
      <c r="M111" s="71"/>
      <c r="N111" s="71"/>
      <c r="O111" s="71"/>
      <c r="P111" s="71"/>
      <c r="Q111" s="71"/>
      <c r="R111" s="71"/>
      <c r="S111" s="71"/>
      <c r="T111" s="71"/>
      <c r="U111" s="71">
        <f t="shared" si="1"/>
        <v>1911</v>
      </c>
      <c r="V111" s="58"/>
    </row>
    <row r="112" spans="2:22" x14ac:dyDescent="0.25">
      <c r="B112" s="75">
        <v>2023</v>
      </c>
      <c r="C112" s="75">
        <v>4</v>
      </c>
      <c r="D112" s="75">
        <v>13</v>
      </c>
      <c r="E112" s="71">
        <v>826</v>
      </c>
      <c r="F112" s="71"/>
      <c r="G112" s="71"/>
      <c r="H112" s="71"/>
      <c r="I112" s="71"/>
      <c r="J112" s="71"/>
      <c r="K112" s="71">
        <v>649</v>
      </c>
      <c r="L112" s="71">
        <v>424</v>
      </c>
      <c r="M112" s="71"/>
      <c r="N112" s="71"/>
      <c r="O112" s="71"/>
      <c r="P112" s="71"/>
      <c r="Q112" s="71"/>
      <c r="R112" s="71"/>
      <c r="S112" s="71"/>
      <c r="T112" s="71"/>
      <c r="U112" s="71">
        <f t="shared" si="1"/>
        <v>1899</v>
      </c>
      <c r="V112" s="58"/>
    </row>
    <row r="113" spans="2:22" x14ac:dyDescent="0.25">
      <c r="B113" s="75">
        <v>2023</v>
      </c>
      <c r="C113" s="75">
        <v>4</v>
      </c>
      <c r="D113" s="75">
        <v>14</v>
      </c>
      <c r="E113" s="71">
        <v>744</v>
      </c>
      <c r="F113" s="71"/>
      <c r="G113" s="71"/>
      <c r="H113" s="71"/>
      <c r="I113" s="71"/>
      <c r="J113" s="71"/>
      <c r="K113" s="71">
        <v>645</v>
      </c>
      <c r="L113" s="71">
        <v>444</v>
      </c>
      <c r="M113" s="71"/>
      <c r="N113" s="71"/>
      <c r="O113" s="71"/>
      <c r="P113" s="71"/>
      <c r="Q113" s="71"/>
      <c r="R113" s="71"/>
      <c r="S113" s="71"/>
      <c r="T113" s="71"/>
      <c r="U113" s="71">
        <f t="shared" si="1"/>
        <v>1833</v>
      </c>
      <c r="V113" s="58"/>
    </row>
    <row r="114" spans="2:22" x14ac:dyDescent="0.25">
      <c r="B114" s="75">
        <v>2023</v>
      </c>
      <c r="C114" s="75">
        <v>4</v>
      </c>
      <c r="D114" s="75">
        <v>15</v>
      </c>
      <c r="E114" s="71">
        <v>663</v>
      </c>
      <c r="F114" s="71"/>
      <c r="G114" s="71"/>
      <c r="H114" s="71"/>
      <c r="I114" s="71"/>
      <c r="J114" s="71"/>
      <c r="K114" s="71">
        <v>583</v>
      </c>
      <c r="L114" s="71">
        <v>387</v>
      </c>
      <c r="M114" s="71"/>
      <c r="N114" s="71"/>
      <c r="O114" s="71"/>
      <c r="P114" s="71"/>
      <c r="Q114" s="71"/>
      <c r="R114" s="71"/>
      <c r="S114" s="71"/>
      <c r="T114" s="71"/>
      <c r="U114" s="71">
        <f t="shared" si="1"/>
        <v>1633</v>
      </c>
      <c r="V114" s="58"/>
    </row>
    <row r="115" spans="2:22" x14ac:dyDescent="0.25">
      <c r="B115" s="75">
        <v>2023</v>
      </c>
      <c r="C115" s="75">
        <v>4</v>
      </c>
      <c r="D115" s="75">
        <v>16</v>
      </c>
      <c r="E115" s="71">
        <v>729</v>
      </c>
      <c r="F115" s="71"/>
      <c r="G115" s="71"/>
      <c r="H115" s="71"/>
      <c r="I115" s="71"/>
      <c r="J115" s="71"/>
      <c r="K115" s="71">
        <v>525</v>
      </c>
      <c r="L115" s="71">
        <v>307</v>
      </c>
      <c r="M115" s="71"/>
      <c r="N115" s="71"/>
      <c r="O115" s="71"/>
      <c r="P115" s="71"/>
      <c r="Q115" s="71"/>
      <c r="R115" s="71"/>
      <c r="S115" s="71"/>
      <c r="T115" s="71"/>
      <c r="U115" s="71">
        <f t="shared" si="1"/>
        <v>1561</v>
      </c>
      <c r="V115" s="58"/>
    </row>
    <row r="116" spans="2:22" x14ac:dyDescent="0.25">
      <c r="B116" s="75">
        <v>2023</v>
      </c>
      <c r="C116" s="75">
        <v>4</v>
      </c>
      <c r="D116" s="75">
        <v>17</v>
      </c>
      <c r="E116" s="71">
        <v>876</v>
      </c>
      <c r="F116" s="71"/>
      <c r="G116" s="71"/>
      <c r="H116" s="71"/>
      <c r="I116" s="71"/>
      <c r="J116" s="71"/>
      <c r="K116" s="71">
        <v>639</v>
      </c>
      <c r="L116" s="71">
        <v>496</v>
      </c>
      <c r="M116" s="71"/>
      <c r="N116" s="71"/>
      <c r="O116" s="71"/>
      <c r="P116" s="71"/>
      <c r="Q116" s="71"/>
      <c r="R116" s="71"/>
      <c r="S116" s="71"/>
      <c r="T116" s="71"/>
      <c r="U116" s="71">
        <f t="shared" si="1"/>
        <v>2011</v>
      </c>
      <c r="V116" s="58"/>
    </row>
    <row r="117" spans="2:22" x14ac:dyDescent="0.25">
      <c r="B117" s="75">
        <v>2023</v>
      </c>
      <c r="C117" s="75">
        <v>4</v>
      </c>
      <c r="D117" s="75">
        <v>18</v>
      </c>
      <c r="E117" s="71">
        <v>895</v>
      </c>
      <c r="F117" s="71"/>
      <c r="G117" s="71"/>
      <c r="H117" s="71"/>
      <c r="I117" s="71"/>
      <c r="J117" s="71"/>
      <c r="K117" s="71">
        <v>668</v>
      </c>
      <c r="L117" s="71">
        <v>481</v>
      </c>
      <c r="M117" s="71"/>
      <c r="N117" s="71"/>
      <c r="O117" s="71"/>
      <c r="P117" s="71"/>
      <c r="Q117" s="71"/>
      <c r="R117" s="71"/>
      <c r="S117" s="71"/>
      <c r="T117" s="71"/>
      <c r="U117" s="71">
        <f t="shared" si="1"/>
        <v>2044</v>
      </c>
      <c r="V117" s="58"/>
    </row>
    <row r="118" spans="2:22" x14ac:dyDescent="0.25">
      <c r="B118" s="75">
        <v>2023</v>
      </c>
      <c r="C118" s="75">
        <v>4</v>
      </c>
      <c r="D118" s="75">
        <v>19</v>
      </c>
      <c r="E118" s="71">
        <v>849</v>
      </c>
      <c r="F118" s="71"/>
      <c r="G118" s="71"/>
      <c r="H118" s="71"/>
      <c r="I118" s="71"/>
      <c r="J118" s="71"/>
      <c r="K118" s="71">
        <v>612</v>
      </c>
      <c r="L118" s="71">
        <v>580</v>
      </c>
      <c r="M118" s="71"/>
      <c r="N118" s="71"/>
      <c r="O118" s="71"/>
      <c r="P118" s="71"/>
      <c r="Q118" s="71"/>
      <c r="R118" s="71"/>
      <c r="S118" s="71"/>
      <c r="T118" s="71"/>
      <c r="U118" s="71">
        <f t="shared" si="1"/>
        <v>2041</v>
      </c>
      <c r="V118" s="58"/>
    </row>
    <row r="119" spans="2:22" x14ac:dyDescent="0.25">
      <c r="B119" s="75">
        <v>2023</v>
      </c>
      <c r="C119" s="75">
        <v>4</v>
      </c>
      <c r="D119" s="75">
        <v>20</v>
      </c>
      <c r="E119" s="71">
        <v>686</v>
      </c>
      <c r="F119" s="71"/>
      <c r="G119" s="71"/>
      <c r="H119" s="71"/>
      <c r="I119" s="71"/>
      <c r="J119" s="71"/>
      <c r="K119" s="71">
        <v>623</v>
      </c>
      <c r="L119" s="71">
        <v>654</v>
      </c>
      <c r="M119" s="71"/>
      <c r="N119" s="71"/>
      <c r="O119" s="71"/>
      <c r="P119" s="71"/>
      <c r="Q119" s="71"/>
      <c r="R119" s="71"/>
      <c r="S119" s="71"/>
      <c r="T119" s="71"/>
      <c r="U119" s="71">
        <f t="shared" si="1"/>
        <v>1963</v>
      </c>
      <c r="V119" s="58"/>
    </row>
    <row r="120" spans="2:22" x14ac:dyDescent="0.25">
      <c r="B120" s="75">
        <v>2023</v>
      </c>
      <c r="C120" s="75">
        <v>4</v>
      </c>
      <c r="D120" s="75">
        <v>21</v>
      </c>
      <c r="E120" s="71">
        <v>482</v>
      </c>
      <c r="F120" s="71"/>
      <c r="G120" s="71"/>
      <c r="H120" s="71"/>
      <c r="I120" s="71"/>
      <c r="J120" s="71"/>
      <c r="K120" s="71">
        <v>626</v>
      </c>
      <c r="L120" s="71">
        <v>645</v>
      </c>
      <c r="M120" s="71"/>
      <c r="N120" s="71"/>
      <c r="O120" s="71"/>
      <c r="P120" s="71"/>
      <c r="Q120" s="71"/>
      <c r="R120" s="71"/>
      <c r="S120" s="71"/>
      <c r="T120" s="71"/>
      <c r="U120" s="71">
        <f t="shared" si="1"/>
        <v>1753</v>
      </c>
      <c r="V120" s="58"/>
    </row>
    <row r="121" spans="2:22" x14ac:dyDescent="0.25">
      <c r="B121" s="75">
        <v>2023</v>
      </c>
      <c r="C121" s="75">
        <v>4</v>
      </c>
      <c r="D121" s="75">
        <v>22</v>
      </c>
      <c r="E121" s="71">
        <v>460</v>
      </c>
      <c r="F121" s="71"/>
      <c r="G121" s="71"/>
      <c r="H121" s="71"/>
      <c r="I121" s="71"/>
      <c r="J121" s="71"/>
      <c r="K121" s="71">
        <v>561</v>
      </c>
      <c r="L121" s="71">
        <v>517</v>
      </c>
      <c r="M121" s="71"/>
      <c r="N121" s="71"/>
      <c r="O121" s="71"/>
      <c r="P121" s="71"/>
      <c r="Q121" s="71"/>
      <c r="R121" s="71"/>
      <c r="S121" s="71"/>
      <c r="T121" s="71"/>
      <c r="U121" s="71">
        <f t="shared" si="1"/>
        <v>1538</v>
      </c>
      <c r="V121" s="58"/>
    </row>
    <row r="122" spans="2:22" x14ac:dyDescent="0.25">
      <c r="B122" s="75">
        <v>2023</v>
      </c>
      <c r="C122" s="75">
        <v>4</v>
      </c>
      <c r="D122" s="75">
        <v>23</v>
      </c>
      <c r="E122" s="71">
        <v>539</v>
      </c>
      <c r="F122" s="71"/>
      <c r="G122" s="71"/>
      <c r="H122" s="71"/>
      <c r="I122" s="71"/>
      <c r="J122" s="71"/>
      <c r="K122" s="71">
        <v>545</v>
      </c>
      <c r="L122" s="71">
        <v>390</v>
      </c>
      <c r="M122" s="71"/>
      <c r="N122" s="71"/>
      <c r="O122" s="71"/>
      <c r="P122" s="71"/>
      <c r="Q122" s="71"/>
      <c r="R122" s="71"/>
      <c r="S122" s="71"/>
      <c r="T122" s="71"/>
      <c r="U122" s="71">
        <f t="shared" si="1"/>
        <v>1474</v>
      </c>
      <c r="V122" s="58"/>
    </row>
    <row r="123" spans="2:22" x14ac:dyDescent="0.25">
      <c r="B123" s="75">
        <v>2023</v>
      </c>
      <c r="C123" s="75">
        <v>4</v>
      </c>
      <c r="D123" s="75">
        <v>24</v>
      </c>
      <c r="E123" s="71">
        <v>571</v>
      </c>
      <c r="F123" s="71"/>
      <c r="G123" s="71"/>
      <c r="H123" s="71"/>
      <c r="I123" s="71"/>
      <c r="J123" s="71"/>
      <c r="K123" s="71">
        <v>598</v>
      </c>
      <c r="L123" s="71">
        <v>395</v>
      </c>
      <c r="M123" s="71"/>
      <c r="N123" s="71"/>
      <c r="O123" s="71"/>
      <c r="P123" s="71"/>
      <c r="Q123" s="71"/>
      <c r="R123" s="71"/>
      <c r="S123" s="71"/>
      <c r="T123" s="71"/>
      <c r="U123" s="71">
        <f t="shared" si="1"/>
        <v>1564</v>
      </c>
      <c r="V123" s="58"/>
    </row>
    <row r="124" spans="2:22" x14ac:dyDescent="0.25">
      <c r="B124" s="75">
        <v>2023</v>
      </c>
      <c r="C124" s="75">
        <v>4</v>
      </c>
      <c r="D124" s="75">
        <v>25</v>
      </c>
      <c r="E124" s="71">
        <v>526</v>
      </c>
      <c r="F124" s="71"/>
      <c r="G124" s="71"/>
      <c r="H124" s="71"/>
      <c r="I124" s="71"/>
      <c r="J124" s="71"/>
      <c r="K124" s="71">
        <v>601</v>
      </c>
      <c r="L124" s="71">
        <v>513</v>
      </c>
      <c r="M124" s="71"/>
      <c r="N124" s="71"/>
      <c r="O124" s="71"/>
      <c r="P124" s="71"/>
      <c r="Q124" s="71"/>
      <c r="R124" s="71"/>
      <c r="S124" s="71"/>
      <c r="T124" s="71"/>
      <c r="U124" s="71">
        <f t="shared" si="1"/>
        <v>1640</v>
      </c>
      <c r="V124" s="58"/>
    </row>
    <row r="125" spans="2:22" x14ac:dyDescent="0.25">
      <c r="B125" s="75">
        <v>2023</v>
      </c>
      <c r="C125" s="75">
        <v>4</v>
      </c>
      <c r="D125" s="75">
        <v>26</v>
      </c>
      <c r="E125" s="71">
        <v>491</v>
      </c>
      <c r="F125" s="71"/>
      <c r="G125" s="71"/>
      <c r="H125" s="71"/>
      <c r="I125" s="71"/>
      <c r="J125" s="71"/>
      <c r="K125" s="71">
        <v>596</v>
      </c>
      <c r="L125" s="71">
        <v>489</v>
      </c>
      <c r="M125" s="71"/>
      <c r="N125" s="71"/>
      <c r="O125" s="71"/>
      <c r="P125" s="71"/>
      <c r="Q125" s="71"/>
      <c r="R125" s="71"/>
      <c r="S125" s="71"/>
      <c r="T125" s="71"/>
      <c r="U125" s="71">
        <f t="shared" si="1"/>
        <v>1576</v>
      </c>
      <c r="V125" s="58"/>
    </row>
    <row r="126" spans="2:22" x14ac:dyDescent="0.25">
      <c r="B126" s="75">
        <v>2023</v>
      </c>
      <c r="C126" s="75">
        <v>4</v>
      </c>
      <c r="D126" s="75">
        <v>27</v>
      </c>
      <c r="E126" s="71">
        <v>431</v>
      </c>
      <c r="F126" s="71"/>
      <c r="G126" s="71"/>
      <c r="H126" s="71"/>
      <c r="I126" s="71"/>
      <c r="J126" s="71"/>
      <c r="K126" s="71">
        <v>580</v>
      </c>
      <c r="L126" s="71">
        <v>575</v>
      </c>
      <c r="M126" s="71"/>
      <c r="N126" s="71"/>
      <c r="O126" s="71"/>
      <c r="P126" s="71"/>
      <c r="Q126" s="71"/>
      <c r="R126" s="71"/>
      <c r="S126" s="71"/>
      <c r="T126" s="71"/>
      <c r="U126" s="71">
        <f t="shared" si="1"/>
        <v>1586</v>
      </c>
      <c r="V126" s="58"/>
    </row>
    <row r="127" spans="2:22" x14ac:dyDescent="0.25">
      <c r="B127" s="75">
        <v>2023</v>
      </c>
      <c r="C127" s="75">
        <v>4</v>
      </c>
      <c r="D127" s="75">
        <v>28</v>
      </c>
      <c r="E127" s="71">
        <v>422</v>
      </c>
      <c r="F127" s="71"/>
      <c r="G127" s="71"/>
      <c r="H127" s="71"/>
      <c r="I127" s="71"/>
      <c r="J127" s="71"/>
      <c r="K127" s="71">
        <v>597</v>
      </c>
      <c r="L127" s="71">
        <v>648</v>
      </c>
      <c r="M127" s="71"/>
      <c r="N127" s="71"/>
      <c r="O127" s="71"/>
      <c r="P127" s="71"/>
      <c r="Q127" s="71"/>
      <c r="R127" s="71"/>
      <c r="S127" s="71"/>
      <c r="T127" s="71"/>
      <c r="U127" s="71">
        <f t="shared" si="1"/>
        <v>1667</v>
      </c>
      <c r="V127" s="58"/>
    </row>
    <row r="128" spans="2:22" x14ac:dyDescent="0.25">
      <c r="B128" s="75">
        <v>2023</v>
      </c>
      <c r="C128" s="75">
        <v>4</v>
      </c>
      <c r="D128" s="75">
        <v>29</v>
      </c>
      <c r="E128" s="71">
        <v>451</v>
      </c>
      <c r="F128" s="71"/>
      <c r="G128" s="71"/>
      <c r="H128" s="71"/>
      <c r="I128" s="71"/>
      <c r="J128" s="71"/>
      <c r="K128" s="71">
        <v>539</v>
      </c>
      <c r="L128" s="71">
        <v>392</v>
      </c>
      <c r="M128" s="71"/>
      <c r="N128" s="71"/>
      <c r="O128" s="71"/>
      <c r="P128" s="71"/>
      <c r="Q128" s="71"/>
      <c r="R128" s="71"/>
      <c r="S128" s="71"/>
      <c r="T128" s="71"/>
      <c r="U128" s="71">
        <f t="shared" si="1"/>
        <v>1382</v>
      </c>
      <c r="V128" s="58"/>
    </row>
    <row r="129" spans="2:22" x14ac:dyDescent="0.25">
      <c r="B129" s="75">
        <v>2023</v>
      </c>
      <c r="C129" s="75">
        <v>4</v>
      </c>
      <c r="D129" s="75">
        <v>30</v>
      </c>
      <c r="E129" s="71">
        <v>551</v>
      </c>
      <c r="F129" s="71"/>
      <c r="G129" s="71"/>
      <c r="H129" s="71"/>
      <c r="I129" s="71"/>
      <c r="J129" s="71"/>
      <c r="K129" s="71">
        <v>508</v>
      </c>
      <c r="L129" s="71">
        <v>207</v>
      </c>
      <c r="M129" s="71"/>
      <c r="N129" s="71"/>
      <c r="O129" s="71"/>
      <c r="P129" s="71"/>
      <c r="Q129" s="71"/>
      <c r="R129" s="71"/>
      <c r="S129" s="71"/>
      <c r="T129" s="71"/>
      <c r="U129" s="71">
        <f t="shared" si="1"/>
        <v>1266</v>
      </c>
      <c r="V129" s="58"/>
    </row>
    <row r="130" spans="2:22" x14ac:dyDescent="0.25">
      <c r="B130" s="75">
        <v>2023</v>
      </c>
      <c r="C130" s="75">
        <v>5</v>
      </c>
      <c r="D130" s="75">
        <v>1</v>
      </c>
      <c r="E130" s="71">
        <v>790</v>
      </c>
      <c r="F130" s="71"/>
      <c r="G130" s="71"/>
      <c r="H130" s="71"/>
      <c r="I130" s="71"/>
      <c r="J130" s="71"/>
      <c r="K130" s="71">
        <v>614</v>
      </c>
      <c r="L130" s="71">
        <v>218</v>
      </c>
      <c r="M130" s="71"/>
      <c r="N130" s="71"/>
      <c r="O130" s="71"/>
      <c r="P130" s="71"/>
      <c r="Q130" s="71"/>
      <c r="R130" s="71"/>
      <c r="S130" s="71"/>
      <c r="T130" s="71"/>
      <c r="U130" s="71">
        <f t="shared" si="1"/>
        <v>1622</v>
      </c>
      <c r="V130" s="58"/>
    </row>
    <row r="131" spans="2:22" x14ac:dyDescent="0.25">
      <c r="B131" s="75">
        <v>2023</v>
      </c>
      <c r="C131" s="75">
        <v>5</v>
      </c>
      <c r="D131" s="75">
        <v>2</v>
      </c>
      <c r="E131" s="71">
        <v>772</v>
      </c>
      <c r="F131" s="71"/>
      <c r="G131" s="71"/>
      <c r="H131" s="71"/>
      <c r="I131" s="71"/>
      <c r="J131" s="71"/>
      <c r="K131" s="71">
        <v>619</v>
      </c>
      <c r="L131" s="71">
        <v>251</v>
      </c>
      <c r="M131" s="71"/>
      <c r="N131" s="71"/>
      <c r="O131" s="71"/>
      <c r="P131" s="71"/>
      <c r="Q131" s="71"/>
      <c r="R131" s="71"/>
      <c r="S131" s="71"/>
      <c r="T131" s="71"/>
      <c r="U131" s="71">
        <f t="shared" si="1"/>
        <v>1642</v>
      </c>
      <c r="V131" s="58"/>
    </row>
    <row r="132" spans="2:22" x14ac:dyDescent="0.25">
      <c r="B132" s="75">
        <v>2023</v>
      </c>
      <c r="C132" s="75">
        <v>5</v>
      </c>
      <c r="D132" s="75">
        <v>3</v>
      </c>
      <c r="E132" s="71">
        <v>744</v>
      </c>
      <c r="F132" s="71"/>
      <c r="G132" s="71"/>
      <c r="H132" s="71"/>
      <c r="I132" s="71"/>
      <c r="J132" s="71"/>
      <c r="K132" s="71">
        <v>625</v>
      </c>
      <c r="L132" s="71">
        <v>229</v>
      </c>
      <c r="M132" s="71"/>
      <c r="N132" s="71"/>
      <c r="O132" s="71"/>
      <c r="P132" s="71"/>
      <c r="Q132" s="71"/>
      <c r="R132" s="71"/>
      <c r="S132" s="71"/>
      <c r="T132" s="71"/>
      <c r="U132" s="71">
        <f t="shared" si="1"/>
        <v>1598</v>
      </c>
      <c r="V132" s="58"/>
    </row>
    <row r="133" spans="2:22" x14ac:dyDescent="0.25">
      <c r="B133" s="75">
        <v>2023</v>
      </c>
      <c r="C133" s="75">
        <v>5</v>
      </c>
      <c r="D133" s="75">
        <v>4</v>
      </c>
      <c r="E133" s="71">
        <v>752</v>
      </c>
      <c r="F133" s="71"/>
      <c r="G133" s="71"/>
      <c r="H133" s="71"/>
      <c r="I133" s="71"/>
      <c r="J133" s="71"/>
      <c r="K133" s="71">
        <v>629</v>
      </c>
      <c r="L133" s="71">
        <v>136</v>
      </c>
      <c r="M133" s="71"/>
      <c r="N133" s="71"/>
      <c r="O133" s="71"/>
      <c r="P133" s="71"/>
      <c r="Q133" s="71"/>
      <c r="R133" s="71"/>
      <c r="S133" s="71"/>
      <c r="T133" s="71"/>
      <c r="U133" s="71">
        <f t="shared" si="1"/>
        <v>1517</v>
      </c>
      <c r="V133" s="58"/>
    </row>
    <row r="134" spans="2:22" x14ac:dyDescent="0.25">
      <c r="B134" s="75">
        <v>2023</v>
      </c>
      <c r="C134" s="75">
        <v>5</v>
      </c>
      <c r="D134" s="75">
        <v>5</v>
      </c>
      <c r="E134" s="71">
        <v>681</v>
      </c>
      <c r="F134" s="71"/>
      <c r="G134" s="71"/>
      <c r="H134" s="71"/>
      <c r="I134" s="71"/>
      <c r="J134" s="71"/>
      <c r="K134" s="71">
        <v>619</v>
      </c>
      <c r="L134" s="71">
        <v>142</v>
      </c>
      <c r="M134" s="71"/>
      <c r="N134" s="71"/>
      <c r="O134" s="71"/>
      <c r="P134" s="71"/>
      <c r="Q134" s="71"/>
      <c r="R134" s="71"/>
      <c r="S134" s="71"/>
      <c r="T134" s="71"/>
      <c r="U134" s="71">
        <f t="shared" si="1"/>
        <v>1442</v>
      </c>
      <c r="V134" s="58"/>
    </row>
    <row r="135" spans="2:22" x14ac:dyDescent="0.25">
      <c r="B135" s="75">
        <v>2023</v>
      </c>
      <c r="C135" s="75">
        <v>5</v>
      </c>
      <c r="D135" s="75">
        <v>6</v>
      </c>
      <c r="E135" s="71">
        <v>639</v>
      </c>
      <c r="F135" s="71"/>
      <c r="G135" s="71"/>
      <c r="H135" s="71"/>
      <c r="I135" s="71"/>
      <c r="J135" s="71"/>
      <c r="K135" s="71">
        <v>593</v>
      </c>
      <c r="L135" s="71">
        <v>116</v>
      </c>
      <c r="M135" s="71"/>
      <c r="N135" s="71"/>
      <c r="O135" s="71"/>
      <c r="P135" s="71"/>
      <c r="Q135" s="71"/>
      <c r="R135" s="71"/>
      <c r="S135" s="71"/>
      <c r="T135" s="71"/>
      <c r="U135" s="71">
        <f t="shared" si="1"/>
        <v>1348</v>
      </c>
      <c r="V135" s="58"/>
    </row>
    <row r="136" spans="2:22" x14ac:dyDescent="0.25">
      <c r="B136" s="75">
        <v>2023</v>
      </c>
      <c r="C136" s="75">
        <v>5</v>
      </c>
      <c r="D136" s="75">
        <v>7</v>
      </c>
      <c r="E136" s="71">
        <v>642</v>
      </c>
      <c r="F136" s="71"/>
      <c r="G136" s="71"/>
      <c r="H136" s="71"/>
      <c r="I136" s="71"/>
      <c r="J136" s="71"/>
      <c r="K136" s="71">
        <v>562</v>
      </c>
      <c r="L136" s="71">
        <v>101</v>
      </c>
      <c r="M136" s="71"/>
      <c r="N136" s="71"/>
      <c r="O136" s="71"/>
      <c r="P136" s="71"/>
      <c r="Q136" s="71"/>
      <c r="R136" s="71"/>
      <c r="S136" s="71"/>
      <c r="T136" s="71"/>
      <c r="U136" s="71">
        <f t="shared" si="1"/>
        <v>1305</v>
      </c>
      <c r="V136" s="58"/>
    </row>
    <row r="137" spans="2:22" x14ac:dyDescent="0.25">
      <c r="B137" s="75">
        <v>2023</v>
      </c>
      <c r="C137" s="75">
        <v>5</v>
      </c>
      <c r="D137" s="75">
        <v>8</v>
      </c>
      <c r="E137" s="71">
        <v>658</v>
      </c>
      <c r="F137" s="71"/>
      <c r="G137" s="71"/>
      <c r="H137" s="71"/>
      <c r="I137" s="71"/>
      <c r="J137" s="71"/>
      <c r="K137" s="71">
        <v>622</v>
      </c>
      <c r="L137" s="71">
        <v>141</v>
      </c>
      <c r="M137" s="71"/>
      <c r="N137" s="71"/>
      <c r="O137" s="71"/>
      <c r="P137" s="71"/>
      <c r="Q137" s="71"/>
      <c r="R137" s="71"/>
      <c r="S137" s="71"/>
      <c r="T137" s="71"/>
      <c r="U137" s="71">
        <f t="shared" si="1"/>
        <v>1421</v>
      </c>
      <c r="V137" s="58"/>
    </row>
    <row r="138" spans="2:22" x14ac:dyDescent="0.25">
      <c r="B138" s="75">
        <v>2023</v>
      </c>
      <c r="C138" s="75">
        <v>5</v>
      </c>
      <c r="D138" s="75">
        <v>9</v>
      </c>
      <c r="E138" s="71">
        <v>597</v>
      </c>
      <c r="F138" s="71"/>
      <c r="G138" s="71"/>
      <c r="H138" s="71"/>
      <c r="I138" s="71"/>
      <c r="J138" s="71"/>
      <c r="K138" s="71">
        <v>628</v>
      </c>
      <c r="L138" s="71">
        <v>140</v>
      </c>
      <c r="M138" s="71"/>
      <c r="N138" s="71"/>
      <c r="O138" s="71"/>
      <c r="P138" s="71"/>
      <c r="Q138" s="71"/>
      <c r="R138" s="71"/>
      <c r="S138" s="71"/>
      <c r="T138" s="71"/>
      <c r="U138" s="71">
        <f t="shared" ref="U138:U201" si="2">SUM(E138:T138)</f>
        <v>1365</v>
      </c>
      <c r="V138" s="58"/>
    </row>
    <row r="139" spans="2:22" x14ac:dyDescent="0.25">
      <c r="B139" s="75">
        <v>2023</v>
      </c>
      <c r="C139" s="75">
        <v>5</v>
      </c>
      <c r="D139" s="75">
        <v>10</v>
      </c>
      <c r="E139" s="71">
        <v>644</v>
      </c>
      <c r="F139" s="71"/>
      <c r="G139" s="71"/>
      <c r="H139" s="71"/>
      <c r="I139" s="71"/>
      <c r="J139" s="71"/>
      <c r="K139" s="71">
        <v>636</v>
      </c>
      <c r="L139" s="71">
        <v>141</v>
      </c>
      <c r="M139" s="71"/>
      <c r="N139" s="71"/>
      <c r="O139" s="71"/>
      <c r="P139" s="71"/>
      <c r="Q139" s="71"/>
      <c r="R139" s="71"/>
      <c r="S139" s="71"/>
      <c r="T139" s="71"/>
      <c r="U139" s="71">
        <f t="shared" si="2"/>
        <v>1421</v>
      </c>
      <c r="V139" s="58"/>
    </row>
    <row r="140" spans="2:22" x14ac:dyDescent="0.25">
      <c r="B140" s="75">
        <v>2023</v>
      </c>
      <c r="C140" s="75">
        <v>5</v>
      </c>
      <c r="D140" s="75">
        <v>11</v>
      </c>
      <c r="E140" s="71">
        <v>570</v>
      </c>
      <c r="F140" s="71"/>
      <c r="G140" s="71"/>
      <c r="H140" s="71"/>
      <c r="I140" s="71"/>
      <c r="J140" s="71"/>
      <c r="K140" s="71">
        <v>648</v>
      </c>
      <c r="L140" s="71">
        <v>149</v>
      </c>
      <c r="M140" s="71"/>
      <c r="N140" s="71"/>
      <c r="O140" s="71"/>
      <c r="P140" s="71"/>
      <c r="Q140" s="71"/>
      <c r="R140" s="71"/>
      <c r="S140" s="71"/>
      <c r="T140" s="71"/>
      <c r="U140" s="71">
        <f t="shared" si="2"/>
        <v>1367</v>
      </c>
      <c r="V140" s="58"/>
    </row>
    <row r="141" spans="2:22" x14ac:dyDescent="0.25">
      <c r="B141" s="75">
        <v>2023</v>
      </c>
      <c r="C141" s="75">
        <v>5</v>
      </c>
      <c r="D141" s="75">
        <v>12</v>
      </c>
      <c r="E141" s="71">
        <v>492</v>
      </c>
      <c r="F141" s="71"/>
      <c r="G141" s="71"/>
      <c r="H141" s="71"/>
      <c r="I141" s="71"/>
      <c r="J141" s="71"/>
      <c r="K141" s="71">
        <v>608</v>
      </c>
      <c r="L141" s="71">
        <v>157</v>
      </c>
      <c r="M141" s="71"/>
      <c r="N141" s="71"/>
      <c r="O141" s="71"/>
      <c r="P141" s="71"/>
      <c r="Q141" s="71"/>
      <c r="R141" s="71"/>
      <c r="S141" s="71"/>
      <c r="T141" s="71"/>
      <c r="U141" s="71">
        <f t="shared" si="2"/>
        <v>1257</v>
      </c>
      <c r="V141" s="58"/>
    </row>
    <row r="142" spans="2:22" x14ac:dyDescent="0.25">
      <c r="B142" s="75">
        <v>2023</v>
      </c>
      <c r="C142" s="75">
        <v>5</v>
      </c>
      <c r="D142" s="75">
        <v>13</v>
      </c>
      <c r="E142" s="71">
        <v>412</v>
      </c>
      <c r="F142" s="71"/>
      <c r="G142" s="71"/>
      <c r="H142" s="71"/>
      <c r="I142" s="71"/>
      <c r="J142" s="71"/>
      <c r="K142" s="71">
        <v>563</v>
      </c>
      <c r="L142" s="71">
        <v>144</v>
      </c>
      <c r="M142" s="71"/>
      <c r="N142" s="71"/>
      <c r="O142" s="71"/>
      <c r="P142" s="71"/>
      <c r="Q142" s="71"/>
      <c r="R142" s="71"/>
      <c r="S142" s="71"/>
      <c r="T142" s="71"/>
      <c r="U142" s="71">
        <f t="shared" si="2"/>
        <v>1119</v>
      </c>
      <c r="V142" s="58"/>
    </row>
    <row r="143" spans="2:22" x14ac:dyDescent="0.25">
      <c r="B143" s="75">
        <v>2023</v>
      </c>
      <c r="C143" s="75">
        <v>5</v>
      </c>
      <c r="D143" s="75">
        <v>14</v>
      </c>
      <c r="E143" s="71">
        <v>444</v>
      </c>
      <c r="F143" s="71"/>
      <c r="G143" s="71"/>
      <c r="H143" s="71"/>
      <c r="I143" s="71"/>
      <c r="J143" s="71"/>
      <c r="K143" s="71">
        <v>557</v>
      </c>
      <c r="L143" s="71">
        <v>171</v>
      </c>
      <c r="M143" s="71"/>
      <c r="N143" s="71"/>
      <c r="O143" s="71"/>
      <c r="P143" s="71"/>
      <c r="Q143" s="71"/>
      <c r="R143" s="71"/>
      <c r="S143" s="71"/>
      <c r="T143" s="71"/>
      <c r="U143" s="71">
        <f t="shared" si="2"/>
        <v>1172</v>
      </c>
      <c r="V143" s="58"/>
    </row>
    <row r="144" spans="2:22" x14ac:dyDescent="0.25">
      <c r="B144" s="75">
        <v>2023</v>
      </c>
      <c r="C144" s="75">
        <v>5</v>
      </c>
      <c r="D144" s="75">
        <v>15</v>
      </c>
      <c r="E144" s="71">
        <v>452</v>
      </c>
      <c r="F144" s="71"/>
      <c r="G144" s="71"/>
      <c r="H144" s="71"/>
      <c r="I144" s="71"/>
      <c r="J144" s="71"/>
      <c r="K144" s="71">
        <v>591</v>
      </c>
      <c r="L144" s="71">
        <v>381</v>
      </c>
      <c r="M144" s="71"/>
      <c r="N144" s="71"/>
      <c r="O144" s="71"/>
      <c r="P144" s="71"/>
      <c r="Q144" s="71"/>
      <c r="R144" s="71"/>
      <c r="S144" s="71"/>
      <c r="T144" s="71"/>
      <c r="U144" s="71">
        <f t="shared" si="2"/>
        <v>1424</v>
      </c>
      <c r="V144" s="58"/>
    </row>
    <row r="145" spans="2:22" x14ac:dyDescent="0.25">
      <c r="B145" s="75">
        <v>2023</v>
      </c>
      <c r="C145" s="75">
        <v>5</v>
      </c>
      <c r="D145" s="75">
        <v>16</v>
      </c>
      <c r="E145" s="71">
        <v>432</v>
      </c>
      <c r="F145" s="71"/>
      <c r="G145" s="71"/>
      <c r="H145" s="71"/>
      <c r="I145" s="71"/>
      <c r="J145" s="71"/>
      <c r="K145" s="71">
        <v>622</v>
      </c>
      <c r="L145" s="71">
        <v>350</v>
      </c>
      <c r="M145" s="71"/>
      <c r="N145" s="71"/>
      <c r="O145" s="71"/>
      <c r="P145" s="71"/>
      <c r="Q145" s="71"/>
      <c r="R145" s="71"/>
      <c r="S145" s="71"/>
      <c r="T145" s="71"/>
      <c r="U145" s="71">
        <f t="shared" si="2"/>
        <v>1404</v>
      </c>
      <c r="V145" s="58"/>
    </row>
    <row r="146" spans="2:22" x14ac:dyDescent="0.25">
      <c r="B146" s="75">
        <v>2023</v>
      </c>
      <c r="C146" s="75">
        <v>5</v>
      </c>
      <c r="D146" s="75">
        <v>17</v>
      </c>
      <c r="E146" s="71">
        <v>456</v>
      </c>
      <c r="F146" s="71"/>
      <c r="G146" s="71"/>
      <c r="H146" s="71"/>
      <c r="I146" s="71"/>
      <c r="J146" s="71"/>
      <c r="K146" s="71">
        <v>610</v>
      </c>
      <c r="L146" s="71">
        <v>285</v>
      </c>
      <c r="M146" s="71"/>
      <c r="N146" s="71"/>
      <c r="O146" s="71"/>
      <c r="P146" s="71"/>
      <c r="Q146" s="71"/>
      <c r="R146" s="71"/>
      <c r="S146" s="71"/>
      <c r="T146" s="71"/>
      <c r="U146" s="71">
        <f t="shared" si="2"/>
        <v>1351</v>
      </c>
      <c r="V146" s="58"/>
    </row>
    <row r="147" spans="2:22" x14ac:dyDescent="0.25">
      <c r="B147" s="75">
        <v>2023</v>
      </c>
      <c r="C147" s="75">
        <v>5</v>
      </c>
      <c r="D147" s="75">
        <v>18</v>
      </c>
      <c r="E147" s="71">
        <v>475</v>
      </c>
      <c r="F147" s="71"/>
      <c r="G147" s="71"/>
      <c r="H147" s="71"/>
      <c r="I147" s="71"/>
      <c r="J147" s="71"/>
      <c r="K147" s="71">
        <v>602</v>
      </c>
      <c r="L147" s="71">
        <v>146</v>
      </c>
      <c r="M147" s="71"/>
      <c r="N147" s="71"/>
      <c r="O147" s="71"/>
      <c r="P147" s="71"/>
      <c r="Q147" s="71"/>
      <c r="R147" s="71"/>
      <c r="S147" s="71"/>
      <c r="T147" s="71"/>
      <c r="U147" s="71">
        <f t="shared" si="2"/>
        <v>1223</v>
      </c>
      <c r="V147" s="58"/>
    </row>
    <row r="148" spans="2:22" x14ac:dyDescent="0.25">
      <c r="B148" s="75">
        <v>2023</v>
      </c>
      <c r="C148" s="75">
        <v>5</v>
      </c>
      <c r="D148" s="75">
        <v>19</v>
      </c>
      <c r="E148" s="71">
        <v>447</v>
      </c>
      <c r="F148" s="71"/>
      <c r="G148" s="71"/>
      <c r="H148" s="71"/>
      <c r="I148" s="71"/>
      <c r="J148" s="71"/>
      <c r="K148" s="71">
        <v>590</v>
      </c>
      <c r="L148" s="71">
        <v>129</v>
      </c>
      <c r="M148" s="71"/>
      <c r="N148" s="71"/>
      <c r="O148" s="71"/>
      <c r="P148" s="71"/>
      <c r="Q148" s="71"/>
      <c r="R148" s="71"/>
      <c r="S148" s="71"/>
      <c r="T148" s="71"/>
      <c r="U148" s="71">
        <f t="shared" si="2"/>
        <v>1166</v>
      </c>
      <c r="V148" s="58"/>
    </row>
    <row r="149" spans="2:22" x14ac:dyDescent="0.25">
      <c r="B149" s="75">
        <v>2023</v>
      </c>
      <c r="C149" s="75">
        <v>5</v>
      </c>
      <c r="D149" s="75">
        <v>20</v>
      </c>
      <c r="E149" s="71">
        <v>446</v>
      </c>
      <c r="F149" s="71"/>
      <c r="G149" s="71"/>
      <c r="H149" s="71"/>
      <c r="I149" s="71"/>
      <c r="J149" s="71"/>
      <c r="K149" s="71">
        <v>565</v>
      </c>
      <c r="L149" s="71">
        <v>96</v>
      </c>
      <c r="M149" s="71"/>
      <c r="N149" s="71"/>
      <c r="O149" s="71"/>
      <c r="P149" s="71"/>
      <c r="Q149" s="71"/>
      <c r="R149" s="71"/>
      <c r="S149" s="71"/>
      <c r="T149" s="71"/>
      <c r="U149" s="71">
        <f t="shared" si="2"/>
        <v>1107</v>
      </c>
      <c r="V149" s="58"/>
    </row>
    <row r="150" spans="2:22" x14ac:dyDescent="0.25">
      <c r="B150" s="75">
        <v>2023</v>
      </c>
      <c r="C150" s="75">
        <v>5</v>
      </c>
      <c r="D150" s="75">
        <v>21</v>
      </c>
      <c r="E150" s="71">
        <v>461</v>
      </c>
      <c r="F150" s="71"/>
      <c r="G150" s="71"/>
      <c r="H150" s="71"/>
      <c r="I150" s="71"/>
      <c r="J150" s="71"/>
      <c r="K150" s="71">
        <v>549</v>
      </c>
      <c r="L150" s="71">
        <v>143</v>
      </c>
      <c r="M150" s="71"/>
      <c r="N150" s="71"/>
      <c r="O150" s="71"/>
      <c r="P150" s="71"/>
      <c r="Q150" s="71"/>
      <c r="R150" s="71"/>
      <c r="S150" s="71"/>
      <c r="T150" s="71"/>
      <c r="U150" s="71">
        <f t="shared" si="2"/>
        <v>1153</v>
      </c>
      <c r="V150" s="58"/>
    </row>
    <row r="151" spans="2:22" x14ac:dyDescent="0.25">
      <c r="B151" s="75">
        <v>2023</v>
      </c>
      <c r="C151" s="75">
        <v>5</v>
      </c>
      <c r="D151" s="75">
        <v>22</v>
      </c>
      <c r="E151" s="71">
        <v>463</v>
      </c>
      <c r="F151" s="71"/>
      <c r="G151" s="71"/>
      <c r="H151" s="71"/>
      <c r="I151" s="71"/>
      <c r="J151" s="71"/>
      <c r="K151" s="71">
        <v>602</v>
      </c>
      <c r="L151" s="71">
        <v>265</v>
      </c>
      <c r="M151" s="71"/>
      <c r="N151" s="71"/>
      <c r="O151" s="71"/>
      <c r="P151" s="71"/>
      <c r="Q151" s="71"/>
      <c r="R151" s="71"/>
      <c r="S151" s="71"/>
      <c r="T151" s="71"/>
      <c r="U151" s="71">
        <f t="shared" si="2"/>
        <v>1330</v>
      </c>
      <c r="V151" s="58"/>
    </row>
    <row r="152" spans="2:22" x14ac:dyDescent="0.25">
      <c r="B152" s="75">
        <v>2023</v>
      </c>
      <c r="C152" s="75">
        <v>5</v>
      </c>
      <c r="D152" s="75">
        <v>23</v>
      </c>
      <c r="E152" s="71">
        <v>496</v>
      </c>
      <c r="F152" s="71"/>
      <c r="G152" s="71"/>
      <c r="H152" s="71"/>
      <c r="I152" s="71"/>
      <c r="J152" s="71"/>
      <c r="K152" s="71">
        <v>618</v>
      </c>
      <c r="L152" s="71">
        <v>151</v>
      </c>
      <c r="M152" s="71"/>
      <c r="N152" s="71"/>
      <c r="O152" s="71"/>
      <c r="P152" s="71"/>
      <c r="Q152" s="71"/>
      <c r="R152" s="71"/>
      <c r="S152" s="71"/>
      <c r="T152" s="71"/>
      <c r="U152" s="71">
        <f t="shared" si="2"/>
        <v>1265</v>
      </c>
      <c r="V152" s="58"/>
    </row>
    <row r="153" spans="2:22" x14ac:dyDescent="0.25">
      <c r="B153" s="75">
        <v>2023</v>
      </c>
      <c r="C153" s="75">
        <v>5</v>
      </c>
      <c r="D153" s="75">
        <v>24</v>
      </c>
      <c r="E153" s="71">
        <v>521</v>
      </c>
      <c r="F153" s="71"/>
      <c r="G153" s="71"/>
      <c r="H153" s="71"/>
      <c r="I153" s="71"/>
      <c r="J153" s="71"/>
      <c r="K153" s="71">
        <v>604</v>
      </c>
      <c r="L153" s="71">
        <v>202</v>
      </c>
      <c r="M153" s="71"/>
      <c r="N153" s="71"/>
      <c r="O153" s="71"/>
      <c r="P153" s="71"/>
      <c r="Q153" s="71"/>
      <c r="R153" s="71"/>
      <c r="S153" s="71"/>
      <c r="T153" s="71"/>
      <c r="U153" s="71">
        <f t="shared" si="2"/>
        <v>1327</v>
      </c>
      <c r="V153" s="58"/>
    </row>
    <row r="154" spans="2:22" x14ac:dyDescent="0.25">
      <c r="B154" s="75">
        <v>2023</v>
      </c>
      <c r="C154" s="75">
        <v>5</v>
      </c>
      <c r="D154" s="75">
        <v>25</v>
      </c>
      <c r="E154" s="71">
        <v>504</v>
      </c>
      <c r="F154" s="71"/>
      <c r="G154" s="71"/>
      <c r="H154" s="71"/>
      <c r="I154" s="71"/>
      <c r="J154" s="71"/>
      <c r="K154" s="71">
        <v>625</v>
      </c>
      <c r="L154" s="71">
        <v>129</v>
      </c>
      <c r="M154" s="71"/>
      <c r="N154" s="71"/>
      <c r="O154" s="71"/>
      <c r="P154" s="71"/>
      <c r="Q154" s="71"/>
      <c r="R154" s="71"/>
      <c r="S154" s="71"/>
      <c r="T154" s="71"/>
      <c r="U154" s="71">
        <f t="shared" si="2"/>
        <v>1258</v>
      </c>
      <c r="V154" s="58"/>
    </row>
    <row r="155" spans="2:22" x14ac:dyDescent="0.25">
      <c r="B155" s="75">
        <v>2023</v>
      </c>
      <c r="C155" s="75">
        <v>5</v>
      </c>
      <c r="D155" s="75">
        <v>26</v>
      </c>
      <c r="E155" s="71">
        <v>495</v>
      </c>
      <c r="F155" s="71"/>
      <c r="G155" s="71"/>
      <c r="H155" s="71"/>
      <c r="I155" s="71"/>
      <c r="J155" s="71"/>
      <c r="K155" s="71">
        <v>572</v>
      </c>
      <c r="L155" s="71">
        <v>107</v>
      </c>
      <c r="M155" s="71"/>
      <c r="N155" s="71"/>
      <c r="O155" s="71"/>
      <c r="P155" s="71"/>
      <c r="Q155" s="71"/>
      <c r="R155" s="71"/>
      <c r="S155" s="71"/>
      <c r="T155" s="71"/>
      <c r="U155" s="71">
        <f t="shared" si="2"/>
        <v>1174</v>
      </c>
      <c r="V155" s="58"/>
    </row>
    <row r="156" spans="2:22" x14ac:dyDescent="0.25">
      <c r="B156" s="75">
        <v>2023</v>
      </c>
      <c r="C156" s="75">
        <v>5</v>
      </c>
      <c r="D156" s="75">
        <v>27</v>
      </c>
      <c r="E156" s="71">
        <v>455</v>
      </c>
      <c r="F156" s="71"/>
      <c r="G156" s="71"/>
      <c r="H156" s="71"/>
      <c r="I156" s="71"/>
      <c r="J156" s="71"/>
      <c r="K156" s="71">
        <v>524</v>
      </c>
      <c r="L156" s="71">
        <v>87</v>
      </c>
      <c r="M156" s="71"/>
      <c r="N156" s="71"/>
      <c r="O156" s="71"/>
      <c r="P156" s="71"/>
      <c r="Q156" s="71"/>
      <c r="R156" s="71"/>
      <c r="S156" s="71"/>
      <c r="T156" s="71"/>
      <c r="U156" s="71">
        <f t="shared" si="2"/>
        <v>1066</v>
      </c>
      <c r="V156" s="58"/>
    </row>
    <row r="157" spans="2:22" x14ac:dyDescent="0.25">
      <c r="B157" s="75">
        <v>2023</v>
      </c>
      <c r="C157" s="75">
        <v>5</v>
      </c>
      <c r="D157" s="75">
        <v>28</v>
      </c>
      <c r="E157" s="71">
        <v>481</v>
      </c>
      <c r="F157" s="71"/>
      <c r="G157" s="71"/>
      <c r="H157" s="71"/>
      <c r="I157" s="71"/>
      <c r="J157" s="71"/>
      <c r="K157" s="71">
        <v>509</v>
      </c>
      <c r="L157" s="71">
        <v>113</v>
      </c>
      <c r="M157" s="71"/>
      <c r="N157" s="71"/>
      <c r="O157" s="71"/>
      <c r="P157" s="71"/>
      <c r="Q157" s="71"/>
      <c r="R157" s="71"/>
      <c r="S157" s="71"/>
      <c r="T157" s="71"/>
      <c r="U157" s="71">
        <f t="shared" si="2"/>
        <v>1103</v>
      </c>
      <c r="V157" s="58"/>
    </row>
    <row r="158" spans="2:22" x14ac:dyDescent="0.25">
      <c r="B158" s="75">
        <v>2023</v>
      </c>
      <c r="C158" s="75">
        <v>5</v>
      </c>
      <c r="D158" s="75">
        <v>29</v>
      </c>
      <c r="E158" s="71">
        <v>515</v>
      </c>
      <c r="F158" s="71"/>
      <c r="G158" s="71"/>
      <c r="H158" s="71"/>
      <c r="I158" s="71"/>
      <c r="J158" s="71"/>
      <c r="K158" s="71">
        <v>509</v>
      </c>
      <c r="L158" s="71">
        <v>149</v>
      </c>
      <c r="M158" s="71"/>
      <c r="N158" s="71"/>
      <c r="O158" s="71"/>
      <c r="P158" s="71"/>
      <c r="Q158" s="71"/>
      <c r="R158" s="71"/>
      <c r="S158" s="71"/>
      <c r="T158" s="71"/>
      <c r="U158" s="71">
        <f t="shared" si="2"/>
        <v>1173</v>
      </c>
      <c r="V158" s="58"/>
    </row>
    <row r="159" spans="2:22" x14ac:dyDescent="0.25">
      <c r="B159" s="75">
        <v>2023</v>
      </c>
      <c r="C159" s="75">
        <v>5</v>
      </c>
      <c r="D159" s="75">
        <v>30</v>
      </c>
      <c r="E159" s="71">
        <v>509</v>
      </c>
      <c r="F159" s="71"/>
      <c r="G159" s="71"/>
      <c r="H159" s="71"/>
      <c r="I159" s="71"/>
      <c r="J159" s="71"/>
      <c r="K159" s="71">
        <v>562</v>
      </c>
      <c r="L159" s="71">
        <v>144</v>
      </c>
      <c r="M159" s="71"/>
      <c r="N159" s="71"/>
      <c r="O159" s="71"/>
      <c r="P159" s="71"/>
      <c r="Q159" s="71"/>
      <c r="R159" s="71"/>
      <c r="S159" s="71"/>
      <c r="T159" s="71"/>
      <c r="U159" s="71">
        <f t="shared" si="2"/>
        <v>1215</v>
      </c>
      <c r="V159" s="58"/>
    </row>
    <row r="160" spans="2:22" x14ac:dyDescent="0.25">
      <c r="B160" s="75">
        <v>2023</v>
      </c>
      <c r="C160" s="75">
        <v>5</v>
      </c>
      <c r="D160" s="75">
        <v>31</v>
      </c>
      <c r="E160" s="71">
        <v>514</v>
      </c>
      <c r="F160" s="71"/>
      <c r="G160" s="71"/>
      <c r="H160" s="71"/>
      <c r="I160" s="71"/>
      <c r="J160" s="71"/>
      <c r="K160" s="71">
        <v>586</v>
      </c>
      <c r="L160" s="71">
        <v>195</v>
      </c>
      <c r="M160" s="71"/>
      <c r="N160" s="71"/>
      <c r="O160" s="71"/>
      <c r="P160" s="71"/>
      <c r="Q160" s="71"/>
      <c r="R160" s="71"/>
      <c r="S160" s="71"/>
      <c r="T160" s="71"/>
      <c r="U160" s="71">
        <f t="shared" si="2"/>
        <v>1295</v>
      </c>
      <c r="V160" s="58"/>
    </row>
    <row r="161" spans="2:22" x14ac:dyDescent="0.25">
      <c r="B161" s="75">
        <v>2023</v>
      </c>
      <c r="C161" s="75">
        <v>6</v>
      </c>
      <c r="D161" s="75">
        <v>1</v>
      </c>
      <c r="E161" s="71">
        <v>477</v>
      </c>
      <c r="F161" s="71"/>
      <c r="G161" s="71"/>
      <c r="H161" s="71"/>
      <c r="I161" s="71"/>
      <c r="J161" s="71"/>
      <c r="K161" s="71">
        <v>577</v>
      </c>
      <c r="L161" s="71">
        <v>228</v>
      </c>
      <c r="M161" s="71"/>
      <c r="N161" s="71"/>
      <c r="O161" s="71"/>
      <c r="P161" s="71"/>
      <c r="Q161" s="71"/>
      <c r="R161" s="71"/>
      <c r="S161" s="71"/>
      <c r="T161" s="71"/>
      <c r="U161" s="71">
        <f t="shared" si="2"/>
        <v>1282</v>
      </c>
      <c r="V161" s="58"/>
    </row>
    <row r="162" spans="2:22" x14ac:dyDescent="0.25">
      <c r="B162" s="75">
        <v>2023</v>
      </c>
      <c r="C162" s="75">
        <v>6</v>
      </c>
      <c r="D162" s="75">
        <v>2</v>
      </c>
      <c r="E162" s="71">
        <v>457</v>
      </c>
      <c r="F162" s="71"/>
      <c r="G162" s="71"/>
      <c r="H162" s="71"/>
      <c r="I162" s="71"/>
      <c r="J162" s="71"/>
      <c r="K162" s="71">
        <v>581</v>
      </c>
      <c r="L162" s="71">
        <v>192</v>
      </c>
      <c r="M162" s="71"/>
      <c r="N162" s="71"/>
      <c r="O162" s="71"/>
      <c r="P162" s="71"/>
      <c r="Q162" s="71"/>
      <c r="R162" s="71"/>
      <c r="S162" s="71"/>
      <c r="T162" s="71"/>
      <c r="U162" s="71">
        <f t="shared" si="2"/>
        <v>1230</v>
      </c>
      <c r="V162" s="58"/>
    </row>
    <row r="163" spans="2:22" x14ac:dyDescent="0.25">
      <c r="B163" s="75">
        <v>2023</v>
      </c>
      <c r="C163" s="75">
        <v>6</v>
      </c>
      <c r="D163" s="75">
        <v>3</v>
      </c>
      <c r="E163" s="71">
        <v>394</v>
      </c>
      <c r="F163" s="71"/>
      <c r="G163" s="71"/>
      <c r="H163" s="71"/>
      <c r="I163" s="71"/>
      <c r="J163" s="71"/>
      <c r="K163" s="71">
        <v>536</v>
      </c>
      <c r="L163" s="71">
        <v>262</v>
      </c>
      <c r="M163" s="71"/>
      <c r="N163" s="71"/>
      <c r="O163" s="71"/>
      <c r="P163" s="71"/>
      <c r="Q163" s="71"/>
      <c r="R163" s="71"/>
      <c r="S163" s="71"/>
      <c r="T163" s="71"/>
      <c r="U163" s="71">
        <f t="shared" si="2"/>
        <v>1192</v>
      </c>
      <c r="V163" s="58"/>
    </row>
    <row r="164" spans="2:22" x14ac:dyDescent="0.25">
      <c r="B164" s="75">
        <v>2023</v>
      </c>
      <c r="C164" s="75">
        <v>6</v>
      </c>
      <c r="D164" s="75">
        <v>4</v>
      </c>
      <c r="E164" s="71">
        <v>457</v>
      </c>
      <c r="F164" s="71"/>
      <c r="G164" s="71"/>
      <c r="H164" s="71"/>
      <c r="I164" s="71"/>
      <c r="J164" s="71"/>
      <c r="K164" s="71">
        <v>515</v>
      </c>
      <c r="L164" s="71">
        <v>389</v>
      </c>
      <c r="M164" s="71"/>
      <c r="N164" s="71"/>
      <c r="O164" s="71"/>
      <c r="P164" s="71"/>
      <c r="Q164" s="71"/>
      <c r="R164" s="71"/>
      <c r="S164" s="71"/>
      <c r="T164" s="71"/>
      <c r="U164" s="71">
        <f t="shared" si="2"/>
        <v>1361</v>
      </c>
      <c r="V164" s="58"/>
    </row>
    <row r="165" spans="2:22" x14ac:dyDescent="0.25">
      <c r="B165" s="75">
        <v>2023</v>
      </c>
      <c r="C165" s="75">
        <v>6</v>
      </c>
      <c r="D165" s="75">
        <v>5</v>
      </c>
      <c r="E165" s="71">
        <v>449</v>
      </c>
      <c r="F165" s="71"/>
      <c r="G165" s="71"/>
      <c r="H165" s="71"/>
      <c r="I165" s="71"/>
      <c r="J165" s="71"/>
      <c r="K165" s="71">
        <v>594</v>
      </c>
      <c r="L165" s="71">
        <v>628</v>
      </c>
      <c r="M165" s="71"/>
      <c r="N165" s="71"/>
      <c r="O165" s="71"/>
      <c r="P165" s="71"/>
      <c r="Q165" s="71"/>
      <c r="R165" s="71"/>
      <c r="S165" s="71"/>
      <c r="T165" s="71"/>
      <c r="U165" s="71">
        <f t="shared" si="2"/>
        <v>1671</v>
      </c>
      <c r="V165" s="58"/>
    </row>
    <row r="166" spans="2:22" x14ac:dyDescent="0.25">
      <c r="B166" s="75">
        <v>2023</v>
      </c>
      <c r="C166" s="75">
        <v>6</v>
      </c>
      <c r="D166" s="75">
        <v>6</v>
      </c>
      <c r="E166" s="71">
        <v>483</v>
      </c>
      <c r="F166" s="71"/>
      <c r="G166" s="71"/>
      <c r="H166" s="71"/>
      <c r="I166" s="71"/>
      <c r="J166" s="71"/>
      <c r="K166" s="71">
        <v>599</v>
      </c>
      <c r="L166" s="71">
        <v>560</v>
      </c>
      <c r="M166" s="71"/>
      <c r="N166" s="71"/>
      <c r="O166" s="71"/>
      <c r="P166" s="71"/>
      <c r="Q166" s="71"/>
      <c r="R166" s="71"/>
      <c r="S166" s="71"/>
      <c r="T166" s="71"/>
      <c r="U166" s="71">
        <f t="shared" si="2"/>
        <v>1642</v>
      </c>
      <c r="V166" s="58"/>
    </row>
    <row r="167" spans="2:22" x14ac:dyDescent="0.25">
      <c r="B167" s="75">
        <v>2023</v>
      </c>
      <c r="C167" s="75">
        <v>6</v>
      </c>
      <c r="D167" s="75">
        <v>7</v>
      </c>
      <c r="E167" s="71">
        <v>458</v>
      </c>
      <c r="F167" s="71"/>
      <c r="G167" s="71"/>
      <c r="H167" s="71"/>
      <c r="I167" s="71"/>
      <c r="J167" s="71"/>
      <c r="K167" s="71">
        <v>607</v>
      </c>
      <c r="L167" s="71">
        <v>525</v>
      </c>
      <c r="M167" s="71"/>
      <c r="N167" s="71"/>
      <c r="O167" s="71"/>
      <c r="P167" s="71"/>
      <c r="Q167" s="71"/>
      <c r="R167" s="71"/>
      <c r="S167" s="71"/>
      <c r="T167" s="71"/>
      <c r="U167" s="71">
        <f t="shared" si="2"/>
        <v>1590</v>
      </c>
      <c r="V167" s="58"/>
    </row>
    <row r="168" spans="2:22" x14ac:dyDescent="0.25">
      <c r="B168" s="75">
        <v>2023</v>
      </c>
      <c r="C168" s="75">
        <v>6</v>
      </c>
      <c r="D168" s="75">
        <v>8</v>
      </c>
      <c r="E168" s="71">
        <v>442</v>
      </c>
      <c r="F168" s="71"/>
      <c r="G168" s="71"/>
      <c r="H168" s="71"/>
      <c r="I168" s="71"/>
      <c r="J168" s="71"/>
      <c r="K168" s="71">
        <v>604</v>
      </c>
      <c r="L168" s="71">
        <v>326</v>
      </c>
      <c r="M168" s="71"/>
      <c r="N168" s="71"/>
      <c r="O168" s="71"/>
      <c r="P168" s="71"/>
      <c r="Q168" s="71"/>
      <c r="R168" s="71"/>
      <c r="S168" s="71"/>
      <c r="T168" s="71"/>
      <c r="U168" s="71">
        <f t="shared" si="2"/>
        <v>1372</v>
      </c>
      <c r="V168" s="58"/>
    </row>
    <row r="169" spans="2:22" x14ac:dyDescent="0.25">
      <c r="B169" s="75">
        <v>2023</v>
      </c>
      <c r="C169" s="75">
        <v>6</v>
      </c>
      <c r="D169" s="75">
        <v>9</v>
      </c>
      <c r="E169" s="71">
        <v>432</v>
      </c>
      <c r="F169" s="71"/>
      <c r="G169" s="71"/>
      <c r="H169" s="71"/>
      <c r="I169" s="71"/>
      <c r="J169" s="71"/>
      <c r="K169" s="71">
        <v>597</v>
      </c>
      <c r="L169" s="71">
        <v>320</v>
      </c>
      <c r="M169" s="71"/>
      <c r="N169" s="71"/>
      <c r="O169" s="71"/>
      <c r="P169" s="71"/>
      <c r="Q169" s="71"/>
      <c r="R169" s="71"/>
      <c r="S169" s="71"/>
      <c r="T169" s="71"/>
      <c r="U169" s="71">
        <f t="shared" si="2"/>
        <v>1349</v>
      </c>
      <c r="V169" s="58"/>
    </row>
    <row r="170" spans="2:22" x14ac:dyDescent="0.25">
      <c r="B170" s="75">
        <v>2023</v>
      </c>
      <c r="C170" s="75">
        <v>6</v>
      </c>
      <c r="D170" s="75">
        <v>10</v>
      </c>
      <c r="E170" s="71">
        <v>432</v>
      </c>
      <c r="F170" s="71"/>
      <c r="G170" s="71"/>
      <c r="H170" s="71"/>
      <c r="I170" s="71"/>
      <c r="J170" s="71"/>
      <c r="K170" s="71">
        <v>571</v>
      </c>
      <c r="L170" s="71">
        <v>255</v>
      </c>
      <c r="M170" s="71"/>
      <c r="N170" s="71"/>
      <c r="O170" s="71"/>
      <c r="P170" s="71"/>
      <c r="Q170" s="71"/>
      <c r="R170" s="71"/>
      <c r="S170" s="71"/>
      <c r="T170" s="71"/>
      <c r="U170" s="71">
        <f t="shared" si="2"/>
        <v>1258</v>
      </c>
      <c r="V170" s="58"/>
    </row>
    <row r="171" spans="2:22" x14ac:dyDescent="0.25">
      <c r="B171" s="75">
        <v>2023</v>
      </c>
      <c r="C171" s="75">
        <v>6</v>
      </c>
      <c r="D171" s="75">
        <v>11</v>
      </c>
      <c r="E171" s="71">
        <v>442</v>
      </c>
      <c r="F171" s="71"/>
      <c r="G171" s="71"/>
      <c r="H171" s="71"/>
      <c r="I171" s="71"/>
      <c r="J171" s="71"/>
      <c r="K171" s="71">
        <v>546</v>
      </c>
      <c r="L171" s="71">
        <v>237</v>
      </c>
      <c r="M171" s="71"/>
      <c r="N171" s="71"/>
      <c r="O171" s="71"/>
      <c r="P171" s="71"/>
      <c r="Q171" s="71"/>
      <c r="R171" s="71"/>
      <c r="S171" s="71"/>
      <c r="T171" s="71"/>
      <c r="U171" s="71">
        <f t="shared" si="2"/>
        <v>1225</v>
      </c>
      <c r="V171" s="58"/>
    </row>
    <row r="172" spans="2:22" x14ac:dyDescent="0.25">
      <c r="B172" s="75">
        <v>2023</v>
      </c>
      <c r="C172" s="75">
        <v>6</v>
      </c>
      <c r="D172" s="75">
        <v>12</v>
      </c>
      <c r="E172" s="71">
        <v>465</v>
      </c>
      <c r="F172" s="71"/>
      <c r="G172" s="71"/>
      <c r="H172" s="71"/>
      <c r="I172" s="71"/>
      <c r="J172" s="71"/>
      <c r="K172" s="71">
        <v>595</v>
      </c>
      <c r="L172" s="71">
        <v>306</v>
      </c>
      <c r="M172" s="71"/>
      <c r="N172" s="71"/>
      <c r="O172" s="71"/>
      <c r="P172" s="71"/>
      <c r="Q172" s="71"/>
      <c r="R172" s="71"/>
      <c r="S172" s="71"/>
      <c r="T172" s="71"/>
      <c r="U172" s="71">
        <f t="shared" si="2"/>
        <v>1366</v>
      </c>
      <c r="V172" s="58"/>
    </row>
    <row r="173" spans="2:22" x14ac:dyDescent="0.25">
      <c r="B173" s="75">
        <v>2023</v>
      </c>
      <c r="C173" s="75">
        <v>6</v>
      </c>
      <c r="D173" s="75">
        <v>13</v>
      </c>
      <c r="E173" s="71">
        <v>450</v>
      </c>
      <c r="F173" s="71"/>
      <c r="G173" s="71"/>
      <c r="H173" s="71"/>
      <c r="I173" s="71"/>
      <c r="J173" s="71"/>
      <c r="K173" s="71">
        <v>601</v>
      </c>
      <c r="L173" s="71">
        <v>225</v>
      </c>
      <c r="M173" s="71"/>
      <c r="N173" s="71"/>
      <c r="O173" s="71"/>
      <c r="P173" s="71"/>
      <c r="Q173" s="71"/>
      <c r="R173" s="71"/>
      <c r="S173" s="71"/>
      <c r="T173" s="71"/>
      <c r="U173" s="71">
        <f t="shared" si="2"/>
        <v>1276</v>
      </c>
      <c r="V173" s="58"/>
    </row>
    <row r="174" spans="2:22" x14ac:dyDescent="0.25">
      <c r="B174" s="75">
        <v>2023</v>
      </c>
      <c r="C174" s="75">
        <v>6</v>
      </c>
      <c r="D174" s="75">
        <v>14</v>
      </c>
      <c r="E174" s="71">
        <v>430</v>
      </c>
      <c r="F174" s="71"/>
      <c r="G174" s="71"/>
      <c r="H174" s="71"/>
      <c r="I174" s="71"/>
      <c r="J174" s="71"/>
      <c r="K174" s="71">
        <v>634</v>
      </c>
      <c r="L174" s="71">
        <v>270</v>
      </c>
      <c r="M174" s="71"/>
      <c r="N174" s="71"/>
      <c r="O174" s="71"/>
      <c r="P174" s="71"/>
      <c r="Q174" s="71"/>
      <c r="R174" s="71"/>
      <c r="S174" s="71"/>
      <c r="T174" s="71"/>
      <c r="U174" s="71">
        <f t="shared" si="2"/>
        <v>1334</v>
      </c>
      <c r="V174" s="58"/>
    </row>
    <row r="175" spans="2:22" x14ac:dyDescent="0.25">
      <c r="B175" s="75">
        <v>2023</v>
      </c>
      <c r="C175" s="75">
        <v>6</v>
      </c>
      <c r="D175" s="75">
        <v>15</v>
      </c>
      <c r="E175" s="71">
        <v>405</v>
      </c>
      <c r="F175" s="71"/>
      <c r="G175" s="71"/>
      <c r="H175" s="71"/>
      <c r="I175" s="71"/>
      <c r="J175" s="71"/>
      <c r="K175" s="71">
        <v>618</v>
      </c>
      <c r="L175" s="71">
        <v>287</v>
      </c>
      <c r="M175" s="71"/>
      <c r="N175" s="71"/>
      <c r="O175" s="71"/>
      <c r="P175" s="71"/>
      <c r="Q175" s="71"/>
      <c r="R175" s="71"/>
      <c r="S175" s="71"/>
      <c r="T175" s="71"/>
      <c r="U175" s="71">
        <f t="shared" si="2"/>
        <v>1310</v>
      </c>
      <c r="V175" s="58"/>
    </row>
    <row r="176" spans="2:22" x14ac:dyDescent="0.25">
      <c r="B176" s="75">
        <v>2023</v>
      </c>
      <c r="C176" s="75">
        <v>6</v>
      </c>
      <c r="D176" s="75">
        <v>16</v>
      </c>
      <c r="E176" s="71">
        <v>399</v>
      </c>
      <c r="F176" s="71"/>
      <c r="G176" s="71"/>
      <c r="H176" s="71"/>
      <c r="I176" s="71"/>
      <c r="J176" s="71"/>
      <c r="K176" s="71">
        <v>605</v>
      </c>
      <c r="L176" s="71">
        <v>327</v>
      </c>
      <c r="M176" s="71"/>
      <c r="N176" s="71"/>
      <c r="O176" s="71"/>
      <c r="P176" s="71"/>
      <c r="Q176" s="71"/>
      <c r="R176" s="71"/>
      <c r="S176" s="71"/>
      <c r="T176" s="71"/>
      <c r="U176" s="71">
        <f t="shared" si="2"/>
        <v>1331</v>
      </c>
      <c r="V176" s="58"/>
    </row>
    <row r="177" spans="2:22" x14ac:dyDescent="0.25">
      <c r="B177" s="75">
        <v>2023</v>
      </c>
      <c r="C177" s="75">
        <v>6</v>
      </c>
      <c r="D177" s="75">
        <v>17</v>
      </c>
      <c r="E177" s="71">
        <v>373</v>
      </c>
      <c r="F177" s="71"/>
      <c r="G177" s="71"/>
      <c r="H177" s="71"/>
      <c r="I177" s="71"/>
      <c r="J177" s="71"/>
      <c r="K177" s="71">
        <v>555</v>
      </c>
      <c r="L177" s="71">
        <v>189</v>
      </c>
      <c r="M177" s="71"/>
      <c r="N177" s="71"/>
      <c r="O177" s="71"/>
      <c r="P177" s="71"/>
      <c r="Q177" s="71"/>
      <c r="R177" s="71"/>
      <c r="S177" s="71"/>
      <c r="T177" s="71"/>
      <c r="U177" s="71">
        <f t="shared" si="2"/>
        <v>1117</v>
      </c>
      <c r="V177" s="58"/>
    </row>
    <row r="178" spans="2:22" x14ac:dyDescent="0.25">
      <c r="B178" s="75">
        <v>2023</v>
      </c>
      <c r="C178" s="75">
        <v>6</v>
      </c>
      <c r="D178" s="75">
        <v>18</v>
      </c>
      <c r="E178" s="71">
        <v>341</v>
      </c>
      <c r="F178" s="71"/>
      <c r="G178" s="71"/>
      <c r="H178" s="71"/>
      <c r="I178" s="71"/>
      <c r="J178" s="71"/>
      <c r="K178" s="71">
        <v>574</v>
      </c>
      <c r="L178" s="71">
        <v>146</v>
      </c>
      <c r="M178" s="71"/>
      <c r="N178" s="71"/>
      <c r="O178" s="71"/>
      <c r="P178" s="71"/>
      <c r="Q178" s="71"/>
      <c r="R178" s="71"/>
      <c r="S178" s="71"/>
      <c r="T178" s="71"/>
      <c r="U178" s="71">
        <f t="shared" si="2"/>
        <v>1061</v>
      </c>
      <c r="V178" s="58"/>
    </row>
    <row r="179" spans="2:22" x14ac:dyDescent="0.25">
      <c r="B179" s="75">
        <v>2023</v>
      </c>
      <c r="C179" s="75">
        <v>6</v>
      </c>
      <c r="D179" s="75">
        <v>19</v>
      </c>
      <c r="E179" s="71">
        <v>491</v>
      </c>
      <c r="F179" s="71"/>
      <c r="G179" s="71"/>
      <c r="H179" s="71"/>
      <c r="I179" s="71"/>
      <c r="J179" s="71"/>
      <c r="K179" s="71">
        <v>604</v>
      </c>
      <c r="L179" s="71">
        <v>186</v>
      </c>
      <c r="M179" s="71"/>
      <c r="N179" s="71"/>
      <c r="O179" s="71"/>
      <c r="P179" s="71"/>
      <c r="Q179" s="71"/>
      <c r="R179" s="71"/>
      <c r="S179" s="71"/>
      <c r="T179" s="71"/>
      <c r="U179" s="71">
        <f t="shared" si="2"/>
        <v>1281</v>
      </c>
      <c r="V179" s="58"/>
    </row>
    <row r="180" spans="2:22" x14ac:dyDescent="0.25">
      <c r="B180" s="75">
        <v>2023</v>
      </c>
      <c r="C180" s="75">
        <v>6</v>
      </c>
      <c r="D180" s="75">
        <v>20</v>
      </c>
      <c r="E180" s="71">
        <v>460</v>
      </c>
      <c r="F180" s="71"/>
      <c r="G180" s="71"/>
      <c r="H180" s="71"/>
      <c r="I180" s="71"/>
      <c r="J180" s="71"/>
      <c r="K180" s="71">
        <v>618</v>
      </c>
      <c r="L180" s="71">
        <v>284</v>
      </c>
      <c r="M180" s="71"/>
      <c r="N180" s="71"/>
      <c r="O180" s="71"/>
      <c r="P180" s="71"/>
      <c r="Q180" s="71"/>
      <c r="R180" s="71"/>
      <c r="S180" s="71"/>
      <c r="T180" s="71"/>
      <c r="U180" s="71">
        <f t="shared" si="2"/>
        <v>1362</v>
      </c>
      <c r="V180" s="58"/>
    </row>
    <row r="181" spans="2:22" x14ac:dyDescent="0.25">
      <c r="B181" s="75">
        <v>2023</v>
      </c>
      <c r="C181" s="75">
        <v>6</v>
      </c>
      <c r="D181" s="75">
        <v>21</v>
      </c>
      <c r="E181" s="71">
        <v>456</v>
      </c>
      <c r="F181" s="71"/>
      <c r="G181" s="71"/>
      <c r="H181" s="71"/>
      <c r="I181" s="71"/>
      <c r="J181" s="71"/>
      <c r="K181" s="71">
        <v>634</v>
      </c>
      <c r="L181" s="71">
        <v>370</v>
      </c>
      <c r="M181" s="71"/>
      <c r="N181" s="71"/>
      <c r="O181" s="71"/>
      <c r="P181" s="71"/>
      <c r="Q181" s="71"/>
      <c r="R181" s="71"/>
      <c r="S181" s="71"/>
      <c r="T181" s="71"/>
      <c r="U181" s="71">
        <f t="shared" si="2"/>
        <v>1460</v>
      </c>
      <c r="V181" s="58"/>
    </row>
    <row r="182" spans="2:22" x14ac:dyDescent="0.25">
      <c r="B182" s="75">
        <v>2023</v>
      </c>
      <c r="C182" s="75">
        <v>6</v>
      </c>
      <c r="D182" s="75">
        <v>22</v>
      </c>
      <c r="E182" s="71">
        <v>481</v>
      </c>
      <c r="F182" s="71"/>
      <c r="G182" s="71"/>
      <c r="H182" s="71"/>
      <c r="I182" s="71"/>
      <c r="J182" s="71"/>
      <c r="K182" s="71">
        <v>663</v>
      </c>
      <c r="L182" s="71">
        <v>349</v>
      </c>
      <c r="M182" s="71"/>
      <c r="N182" s="71"/>
      <c r="O182" s="71"/>
      <c r="P182" s="71"/>
      <c r="Q182" s="71"/>
      <c r="R182" s="71"/>
      <c r="S182" s="71"/>
      <c r="T182" s="71"/>
      <c r="U182" s="71">
        <f t="shared" si="2"/>
        <v>1493</v>
      </c>
      <c r="V182" s="58"/>
    </row>
    <row r="183" spans="2:22" x14ac:dyDescent="0.25">
      <c r="B183" s="75">
        <v>2023</v>
      </c>
      <c r="C183" s="75">
        <v>6</v>
      </c>
      <c r="D183" s="75">
        <v>23</v>
      </c>
      <c r="E183" s="71">
        <v>431</v>
      </c>
      <c r="F183" s="71"/>
      <c r="G183" s="71"/>
      <c r="H183" s="71"/>
      <c r="I183" s="71"/>
      <c r="J183" s="71"/>
      <c r="K183" s="71">
        <v>654</v>
      </c>
      <c r="L183" s="71">
        <v>285</v>
      </c>
      <c r="M183" s="71"/>
      <c r="N183" s="71"/>
      <c r="O183" s="71"/>
      <c r="P183" s="71"/>
      <c r="Q183" s="71"/>
      <c r="R183" s="71"/>
      <c r="S183" s="71"/>
      <c r="T183" s="71"/>
      <c r="U183" s="71">
        <f t="shared" si="2"/>
        <v>1370</v>
      </c>
      <c r="V183" s="58"/>
    </row>
    <row r="184" spans="2:22" x14ac:dyDescent="0.25">
      <c r="B184" s="75">
        <v>2023</v>
      </c>
      <c r="C184" s="75">
        <v>6</v>
      </c>
      <c r="D184" s="75">
        <v>24</v>
      </c>
      <c r="E184" s="71">
        <v>417</v>
      </c>
      <c r="F184" s="71"/>
      <c r="G184" s="71"/>
      <c r="H184" s="71"/>
      <c r="I184" s="71"/>
      <c r="J184" s="71"/>
      <c r="K184" s="71">
        <v>599</v>
      </c>
      <c r="L184" s="71">
        <v>206</v>
      </c>
      <c r="M184" s="71"/>
      <c r="N184" s="71"/>
      <c r="O184" s="71"/>
      <c r="P184" s="71"/>
      <c r="Q184" s="71"/>
      <c r="R184" s="71"/>
      <c r="S184" s="71"/>
      <c r="T184" s="71"/>
      <c r="U184" s="71">
        <f t="shared" si="2"/>
        <v>1222</v>
      </c>
      <c r="V184" s="58"/>
    </row>
    <row r="185" spans="2:22" x14ac:dyDescent="0.25">
      <c r="B185" s="75">
        <v>2023</v>
      </c>
      <c r="C185" s="75">
        <v>6</v>
      </c>
      <c r="D185" s="75">
        <v>25</v>
      </c>
      <c r="E185" s="71">
        <v>484</v>
      </c>
      <c r="F185" s="71"/>
      <c r="G185" s="71"/>
      <c r="H185" s="71"/>
      <c r="I185" s="71"/>
      <c r="J185" s="71"/>
      <c r="K185" s="71">
        <v>590</v>
      </c>
      <c r="L185" s="71">
        <v>182</v>
      </c>
      <c r="M185" s="71"/>
      <c r="N185" s="71"/>
      <c r="O185" s="71"/>
      <c r="P185" s="71"/>
      <c r="Q185" s="71"/>
      <c r="R185" s="71"/>
      <c r="S185" s="71"/>
      <c r="T185" s="71"/>
      <c r="U185" s="71">
        <f t="shared" si="2"/>
        <v>1256</v>
      </c>
      <c r="V185" s="58"/>
    </row>
    <row r="186" spans="2:22" x14ac:dyDescent="0.25">
      <c r="B186" s="75">
        <v>2023</v>
      </c>
      <c r="C186" s="75">
        <v>6</v>
      </c>
      <c r="D186" s="75">
        <v>26</v>
      </c>
      <c r="E186" s="71">
        <v>455</v>
      </c>
      <c r="F186" s="71"/>
      <c r="G186" s="71"/>
      <c r="H186" s="71"/>
      <c r="I186" s="71"/>
      <c r="J186" s="71"/>
      <c r="K186" s="71">
        <v>638</v>
      </c>
      <c r="L186" s="71">
        <v>346</v>
      </c>
      <c r="M186" s="71"/>
      <c r="N186" s="71"/>
      <c r="O186" s="71"/>
      <c r="P186" s="71"/>
      <c r="Q186" s="71"/>
      <c r="R186" s="71"/>
      <c r="S186" s="71"/>
      <c r="T186" s="71"/>
      <c r="U186" s="71">
        <f t="shared" si="2"/>
        <v>1439</v>
      </c>
      <c r="V186" s="58"/>
    </row>
    <row r="187" spans="2:22" x14ac:dyDescent="0.25">
      <c r="B187" s="75">
        <v>2023</v>
      </c>
      <c r="C187" s="75">
        <v>6</v>
      </c>
      <c r="D187" s="75">
        <v>27</v>
      </c>
      <c r="E187" s="71">
        <v>487</v>
      </c>
      <c r="F187" s="71"/>
      <c r="G187" s="71"/>
      <c r="H187" s="71"/>
      <c r="I187" s="71"/>
      <c r="J187" s="71"/>
      <c r="K187" s="71">
        <v>642</v>
      </c>
      <c r="L187" s="71">
        <v>391</v>
      </c>
      <c r="M187" s="71"/>
      <c r="N187" s="71"/>
      <c r="O187" s="71"/>
      <c r="P187" s="71"/>
      <c r="Q187" s="71"/>
      <c r="R187" s="71"/>
      <c r="S187" s="71"/>
      <c r="T187" s="71"/>
      <c r="U187" s="71">
        <f t="shared" si="2"/>
        <v>1520</v>
      </c>
      <c r="V187" s="58"/>
    </row>
    <row r="188" spans="2:22" x14ac:dyDescent="0.25">
      <c r="B188" s="75">
        <v>2023</v>
      </c>
      <c r="C188" s="75">
        <v>6</v>
      </c>
      <c r="D188" s="75">
        <v>28</v>
      </c>
      <c r="E188" s="71">
        <v>456</v>
      </c>
      <c r="F188" s="71"/>
      <c r="G188" s="71"/>
      <c r="H188" s="71"/>
      <c r="I188" s="71"/>
      <c r="J188" s="71"/>
      <c r="K188" s="71">
        <v>656</v>
      </c>
      <c r="L188" s="71">
        <v>459</v>
      </c>
      <c r="M188" s="71"/>
      <c r="N188" s="71"/>
      <c r="O188" s="71"/>
      <c r="P188" s="71"/>
      <c r="Q188" s="71"/>
      <c r="R188" s="71"/>
      <c r="S188" s="71"/>
      <c r="T188" s="71"/>
      <c r="U188" s="71">
        <f t="shared" si="2"/>
        <v>1571</v>
      </c>
      <c r="V188" s="58"/>
    </row>
    <row r="189" spans="2:22" x14ac:dyDescent="0.25">
      <c r="B189" s="75">
        <v>2023</v>
      </c>
      <c r="C189" s="75">
        <v>6</v>
      </c>
      <c r="D189" s="75">
        <v>29</v>
      </c>
      <c r="E189" s="71">
        <v>410</v>
      </c>
      <c r="F189" s="71"/>
      <c r="G189" s="71"/>
      <c r="H189" s="71"/>
      <c r="I189" s="71"/>
      <c r="J189" s="71"/>
      <c r="K189" s="71">
        <v>682</v>
      </c>
      <c r="L189" s="71">
        <v>683</v>
      </c>
      <c r="M189" s="71"/>
      <c r="N189" s="71"/>
      <c r="O189" s="71"/>
      <c r="P189" s="71"/>
      <c r="Q189" s="71"/>
      <c r="R189" s="71"/>
      <c r="S189" s="71"/>
      <c r="T189" s="71"/>
      <c r="U189" s="71">
        <f t="shared" si="2"/>
        <v>1775</v>
      </c>
      <c r="V189" s="58"/>
    </row>
    <row r="190" spans="2:22" x14ac:dyDescent="0.25">
      <c r="B190" s="75">
        <v>2023</v>
      </c>
      <c r="C190" s="75">
        <v>6</v>
      </c>
      <c r="D190" s="75">
        <v>30</v>
      </c>
      <c r="E190" s="71">
        <v>358</v>
      </c>
      <c r="F190" s="71"/>
      <c r="G190" s="71"/>
      <c r="H190" s="71"/>
      <c r="I190" s="71"/>
      <c r="J190" s="71"/>
      <c r="K190" s="71">
        <v>697</v>
      </c>
      <c r="L190" s="71">
        <v>865</v>
      </c>
      <c r="M190" s="71"/>
      <c r="N190" s="71"/>
      <c r="O190" s="71"/>
      <c r="P190" s="71"/>
      <c r="Q190" s="71"/>
      <c r="R190" s="71"/>
      <c r="S190" s="71"/>
      <c r="T190" s="71"/>
      <c r="U190" s="71">
        <f t="shared" si="2"/>
        <v>1920</v>
      </c>
      <c r="V190" s="58"/>
    </row>
    <row r="191" spans="2:22" x14ac:dyDescent="0.25">
      <c r="B191" s="75">
        <v>2023</v>
      </c>
      <c r="C191" s="75">
        <v>7</v>
      </c>
      <c r="D191" s="75">
        <v>1</v>
      </c>
      <c r="E191" s="71">
        <v>309</v>
      </c>
      <c r="F191" s="71"/>
      <c r="G191" s="71"/>
      <c r="H191" s="71"/>
      <c r="I191" s="71"/>
      <c r="J191" s="71"/>
      <c r="K191" s="71">
        <v>638</v>
      </c>
      <c r="L191" s="71">
        <v>825</v>
      </c>
      <c r="M191" s="71"/>
      <c r="N191" s="71"/>
      <c r="O191" s="71"/>
      <c r="P191" s="71"/>
      <c r="Q191" s="71"/>
      <c r="R191" s="71"/>
      <c r="S191" s="71"/>
      <c r="T191" s="71"/>
      <c r="U191" s="71">
        <f t="shared" si="2"/>
        <v>1772</v>
      </c>
      <c r="V191" s="58"/>
    </row>
    <row r="192" spans="2:22" x14ac:dyDescent="0.25">
      <c r="B192" s="75">
        <v>2023</v>
      </c>
      <c r="C192" s="75">
        <v>7</v>
      </c>
      <c r="D192" s="75">
        <v>2</v>
      </c>
      <c r="E192" s="71">
        <v>295</v>
      </c>
      <c r="F192" s="71"/>
      <c r="G192" s="71"/>
      <c r="H192" s="71"/>
      <c r="I192" s="71"/>
      <c r="J192" s="71"/>
      <c r="K192" s="71">
        <v>639</v>
      </c>
      <c r="L192" s="71">
        <v>877</v>
      </c>
      <c r="M192" s="71"/>
      <c r="N192" s="71"/>
      <c r="O192" s="71"/>
      <c r="P192" s="71"/>
      <c r="Q192" s="71"/>
      <c r="R192" s="71"/>
      <c r="S192" s="71"/>
      <c r="T192" s="71"/>
      <c r="U192" s="71">
        <f t="shared" si="2"/>
        <v>1811</v>
      </c>
      <c r="V192" s="58"/>
    </row>
    <row r="193" spans="2:22" x14ac:dyDescent="0.25">
      <c r="B193" s="75">
        <v>2023</v>
      </c>
      <c r="C193" s="75">
        <v>7</v>
      </c>
      <c r="D193" s="75">
        <v>3</v>
      </c>
      <c r="E193" s="71">
        <v>329</v>
      </c>
      <c r="F193" s="71"/>
      <c r="G193" s="71"/>
      <c r="H193" s="71"/>
      <c r="I193" s="71"/>
      <c r="J193" s="71"/>
      <c r="K193" s="71">
        <v>675</v>
      </c>
      <c r="L193" s="71">
        <v>817</v>
      </c>
      <c r="M193" s="71"/>
      <c r="N193" s="71"/>
      <c r="O193" s="71"/>
      <c r="P193" s="71"/>
      <c r="Q193" s="71"/>
      <c r="R193" s="71"/>
      <c r="S193" s="71"/>
      <c r="T193" s="71"/>
      <c r="U193" s="71">
        <f t="shared" si="2"/>
        <v>1821</v>
      </c>
      <c r="V193" s="58"/>
    </row>
    <row r="194" spans="2:22" x14ac:dyDescent="0.25">
      <c r="B194" s="75">
        <v>2023</v>
      </c>
      <c r="C194" s="75">
        <v>7</v>
      </c>
      <c r="D194" s="75">
        <v>4</v>
      </c>
      <c r="E194" s="71">
        <v>345</v>
      </c>
      <c r="F194" s="71"/>
      <c r="G194" s="71"/>
      <c r="H194" s="71"/>
      <c r="I194" s="71"/>
      <c r="J194" s="71"/>
      <c r="K194" s="71">
        <v>647</v>
      </c>
      <c r="L194" s="71">
        <v>579</v>
      </c>
      <c r="M194" s="71"/>
      <c r="N194" s="71"/>
      <c r="O194" s="71"/>
      <c r="P194" s="71"/>
      <c r="Q194" s="71"/>
      <c r="R194" s="71"/>
      <c r="S194" s="71"/>
      <c r="T194" s="71"/>
      <c r="U194" s="71">
        <f t="shared" si="2"/>
        <v>1571</v>
      </c>
      <c r="V194" s="58"/>
    </row>
    <row r="195" spans="2:22" x14ac:dyDescent="0.25">
      <c r="B195" s="75">
        <v>2023</v>
      </c>
      <c r="C195" s="75">
        <v>7</v>
      </c>
      <c r="D195" s="75">
        <v>5</v>
      </c>
      <c r="E195" s="71">
        <v>393</v>
      </c>
      <c r="F195" s="71"/>
      <c r="G195" s="71"/>
      <c r="H195" s="71"/>
      <c r="I195" s="71"/>
      <c r="J195" s="71"/>
      <c r="K195" s="71">
        <v>715</v>
      </c>
      <c r="L195" s="71">
        <v>712</v>
      </c>
      <c r="M195" s="71"/>
      <c r="N195" s="71"/>
      <c r="O195" s="71"/>
      <c r="P195" s="71"/>
      <c r="Q195" s="71"/>
      <c r="R195" s="71"/>
      <c r="S195" s="71"/>
      <c r="T195" s="71"/>
      <c r="U195" s="71">
        <f t="shared" si="2"/>
        <v>1820</v>
      </c>
      <c r="V195" s="58"/>
    </row>
    <row r="196" spans="2:22" x14ac:dyDescent="0.25">
      <c r="B196" s="75">
        <v>2023</v>
      </c>
      <c r="C196" s="75">
        <v>7</v>
      </c>
      <c r="D196" s="75">
        <v>6</v>
      </c>
      <c r="E196" s="71">
        <v>405</v>
      </c>
      <c r="F196" s="71"/>
      <c r="G196" s="71"/>
      <c r="H196" s="71"/>
      <c r="I196" s="71"/>
      <c r="J196" s="71"/>
      <c r="K196" s="71">
        <v>710</v>
      </c>
      <c r="L196" s="71">
        <v>592</v>
      </c>
      <c r="M196" s="71"/>
      <c r="N196" s="71"/>
      <c r="O196" s="71"/>
      <c r="P196" s="71"/>
      <c r="Q196" s="71"/>
      <c r="R196" s="71"/>
      <c r="S196" s="71"/>
      <c r="T196" s="71"/>
      <c r="U196" s="71">
        <f t="shared" si="2"/>
        <v>1707</v>
      </c>
      <c r="V196" s="58"/>
    </row>
    <row r="197" spans="2:22" x14ac:dyDescent="0.25">
      <c r="B197" s="75">
        <v>2023</v>
      </c>
      <c r="C197" s="75">
        <v>7</v>
      </c>
      <c r="D197" s="75">
        <v>7</v>
      </c>
      <c r="E197" s="71">
        <v>402</v>
      </c>
      <c r="F197" s="71"/>
      <c r="G197" s="71"/>
      <c r="H197" s="71"/>
      <c r="I197" s="71"/>
      <c r="J197" s="71"/>
      <c r="K197" s="71">
        <v>696</v>
      </c>
      <c r="L197" s="71">
        <v>492</v>
      </c>
      <c r="M197" s="71"/>
      <c r="N197" s="71"/>
      <c r="O197" s="71"/>
      <c r="P197" s="71"/>
      <c r="Q197" s="71"/>
      <c r="R197" s="71"/>
      <c r="S197" s="71"/>
      <c r="T197" s="71"/>
      <c r="U197" s="71">
        <f t="shared" si="2"/>
        <v>1590</v>
      </c>
      <c r="V197" s="58"/>
    </row>
    <row r="198" spans="2:22" x14ac:dyDescent="0.25">
      <c r="B198" s="75">
        <v>2023</v>
      </c>
      <c r="C198" s="75">
        <v>7</v>
      </c>
      <c r="D198" s="75">
        <v>8</v>
      </c>
      <c r="E198" s="71">
        <v>404</v>
      </c>
      <c r="F198" s="71"/>
      <c r="G198" s="71"/>
      <c r="H198" s="71"/>
      <c r="I198" s="71"/>
      <c r="J198" s="71"/>
      <c r="K198" s="71">
        <v>638</v>
      </c>
      <c r="L198" s="71">
        <v>400</v>
      </c>
      <c r="M198" s="71"/>
      <c r="N198" s="71"/>
      <c r="O198" s="71"/>
      <c r="P198" s="71"/>
      <c r="Q198" s="71"/>
      <c r="R198" s="71"/>
      <c r="S198" s="71"/>
      <c r="T198" s="71"/>
      <c r="U198" s="71">
        <f t="shared" si="2"/>
        <v>1442</v>
      </c>
      <c r="V198" s="58"/>
    </row>
    <row r="199" spans="2:22" x14ac:dyDescent="0.25">
      <c r="B199" s="75">
        <v>2023</v>
      </c>
      <c r="C199" s="75">
        <v>7</v>
      </c>
      <c r="D199" s="75">
        <v>9</v>
      </c>
      <c r="E199" s="71">
        <v>420</v>
      </c>
      <c r="F199" s="71"/>
      <c r="G199" s="71"/>
      <c r="H199" s="71"/>
      <c r="I199" s="71"/>
      <c r="J199" s="71"/>
      <c r="K199" s="71">
        <v>644</v>
      </c>
      <c r="L199" s="71">
        <v>383</v>
      </c>
      <c r="M199" s="71"/>
      <c r="N199" s="71"/>
      <c r="O199" s="71"/>
      <c r="P199" s="71"/>
      <c r="Q199" s="71"/>
      <c r="R199" s="71"/>
      <c r="S199" s="71"/>
      <c r="T199" s="71"/>
      <c r="U199" s="71">
        <f t="shared" si="2"/>
        <v>1447</v>
      </c>
      <c r="V199" s="58"/>
    </row>
    <row r="200" spans="2:22" x14ac:dyDescent="0.25">
      <c r="B200" s="75">
        <v>2023</v>
      </c>
      <c r="C200" s="75">
        <v>7</v>
      </c>
      <c r="D200" s="75">
        <v>10</v>
      </c>
      <c r="E200" s="71">
        <v>416</v>
      </c>
      <c r="F200" s="71"/>
      <c r="G200" s="71"/>
      <c r="H200" s="71"/>
      <c r="I200" s="71"/>
      <c r="J200" s="71"/>
      <c r="K200" s="71">
        <v>681</v>
      </c>
      <c r="L200" s="71">
        <v>613</v>
      </c>
      <c r="M200" s="71"/>
      <c r="N200" s="71"/>
      <c r="O200" s="71"/>
      <c r="P200" s="71"/>
      <c r="Q200" s="71"/>
      <c r="R200" s="71"/>
      <c r="S200" s="71"/>
      <c r="T200" s="71"/>
      <c r="U200" s="71">
        <f t="shared" si="2"/>
        <v>1710</v>
      </c>
      <c r="V200" s="58"/>
    </row>
    <row r="201" spans="2:22" x14ac:dyDescent="0.25">
      <c r="B201" s="75">
        <v>2023</v>
      </c>
      <c r="C201" s="75">
        <v>7</v>
      </c>
      <c r="D201" s="75">
        <v>11</v>
      </c>
      <c r="E201" s="71">
        <v>401</v>
      </c>
      <c r="F201" s="71"/>
      <c r="G201" s="71"/>
      <c r="H201" s="71"/>
      <c r="I201" s="71"/>
      <c r="J201" s="71"/>
      <c r="K201" s="71">
        <v>688</v>
      </c>
      <c r="L201" s="71">
        <v>667</v>
      </c>
      <c r="M201" s="71"/>
      <c r="N201" s="71"/>
      <c r="O201" s="71"/>
      <c r="P201" s="71"/>
      <c r="Q201" s="71"/>
      <c r="R201" s="71"/>
      <c r="S201" s="71"/>
      <c r="T201" s="71"/>
      <c r="U201" s="71">
        <f t="shared" si="2"/>
        <v>1756</v>
      </c>
      <c r="V201" s="58"/>
    </row>
    <row r="202" spans="2:22" x14ac:dyDescent="0.25">
      <c r="B202" s="75">
        <v>2023</v>
      </c>
      <c r="C202" s="75">
        <v>7</v>
      </c>
      <c r="D202" s="75">
        <v>12</v>
      </c>
      <c r="E202" s="71">
        <v>417</v>
      </c>
      <c r="F202" s="71"/>
      <c r="G202" s="71"/>
      <c r="H202" s="71"/>
      <c r="I202" s="71"/>
      <c r="J202" s="71"/>
      <c r="K202" s="71">
        <v>699</v>
      </c>
      <c r="L202" s="71">
        <v>659</v>
      </c>
      <c r="M202" s="71"/>
      <c r="N202" s="71"/>
      <c r="O202" s="71"/>
      <c r="P202" s="71"/>
      <c r="Q202" s="71"/>
      <c r="R202" s="71"/>
      <c r="S202" s="71"/>
      <c r="T202" s="71"/>
      <c r="U202" s="71">
        <f t="shared" ref="U202:U265" si="3">SUM(E202:T202)</f>
        <v>1775</v>
      </c>
      <c r="V202" s="58"/>
    </row>
    <row r="203" spans="2:22" x14ac:dyDescent="0.25">
      <c r="B203" s="75">
        <v>2023</v>
      </c>
      <c r="C203" s="75">
        <v>7</v>
      </c>
      <c r="D203" s="75">
        <v>13</v>
      </c>
      <c r="E203" s="71">
        <v>379</v>
      </c>
      <c r="F203" s="71"/>
      <c r="G203" s="71"/>
      <c r="H203" s="71"/>
      <c r="I203" s="71"/>
      <c r="J203" s="71"/>
      <c r="K203" s="71">
        <v>724</v>
      </c>
      <c r="L203" s="71">
        <v>743</v>
      </c>
      <c r="M203" s="71"/>
      <c r="N203" s="71"/>
      <c r="O203" s="71"/>
      <c r="P203" s="71"/>
      <c r="Q203" s="71"/>
      <c r="R203" s="71"/>
      <c r="S203" s="71"/>
      <c r="T203" s="71"/>
      <c r="U203" s="71">
        <f t="shared" si="3"/>
        <v>1846</v>
      </c>
      <c r="V203" s="58"/>
    </row>
    <row r="204" spans="2:22" x14ac:dyDescent="0.25">
      <c r="B204" s="75">
        <v>2023</v>
      </c>
      <c r="C204" s="75">
        <v>7</v>
      </c>
      <c r="D204" s="75">
        <v>14</v>
      </c>
      <c r="E204" s="71">
        <v>302</v>
      </c>
      <c r="F204" s="71"/>
      <c r="G204" s="71"/>
      <c r="H204" s="71"/>
      <c r="I204" s="71"/>
      <c r="J204" s="71"/>
      <c r="K204" s="71">
        <v>734</v>
      </c>
      <c r="L204" s="71">
        <v>1035</v>
      </c>
      <c r="M204" s="71"/>
      <c r="N204" s="71"/>
      <c r="O204" s="71"/>
      <c r="P204" s="71"/>
      <c r="Q204" s="71"/>
      <c r="R204" s="71"/>
      <c r="S204" s="71"/>
      <c r="T204" s="71"/>
      <c r="U204" s="71">
        <f t="shared" si="3"/>
        <v>2071</v>
      </c>
      <c r="V204" s="58"/>
    </row>
    <row r="205" spans="2:22" x14ac:dyDescent="0.25">
      <c r="B205" s="75">
        <v>2023</v>
      </c>
      <c r="C205" s="75">
        <v>7</v>
      </c>
      <c r="D205" s="75">
        <v>15</v>
      </c>
      <c r="E205" s="71">
        <v>321</v>
      </c>
      <c r="F205" s="71"/>
      <c r="G205" s="71"/>
      <c r="H205" s="71"/>
      <c r="I205" s="71"/>
      <c r="J205" s="71"/>
      <c r="K205" s="71">
        <v>699</v>
      </c>
      <c r="L205" s="71">
        <v>1137</v>
      </c>
      <c r="M205" s="71"/>
      <c r="N205" s="71"/>
      <c r="O205" s="71"/>
      <c r="P205" s="71"/>
      <c r="Q205" s="71"/>
      <c r="R205" s="71"/>
      <c r="S205" s="71"/>
      <c r="T205" s="71"/>
      <c r="U205" s="71">
        <f t="shared" si="3"/>
        <v>2157</v>
      </c>
      <c r="V205" s="58"/>
    </row>
    <row r="206" spans="2:22" x14ac:dyDescent="0.25">
      <c r="B206" s="75">
        <v>2023</v>
      </c>
      <c r="C206" s="75">
        <v>7</v>
      </c>
      <c r="D206" s="75">
        <v>16</v>
      </c>
      <c r="E206" s="71">
        <v>301</v>
      </c>
      <c r="F206" s="71"/>
      <c r="G206" s="71"/>
      <c r="H206" s="71"/>
      <c r="I206" s="71"/>
      <c r="J206" s="71"/>
      <c r="K206" s="71">
        <v>692</v>
      </c>
      <c r="L206" s="71">
        <v>1123</v>
      </c>
      <c r="M206" s="71"/>
      <c r="N206" s="71"/>
      <c r="O206" s="71"/>
      <c r="P206" s="71"/>
      <c r="Q206" s="71"/>
      <c r="R206" s="71"/>
      <c r="S206" s="71"/>
      <c r="T206" s="71"/>
      <c r="U206" s="71">
        <f t="shared" si="3"/>
        <v>2116</v>
      </c>
      <c r="V206" s="58"/>
    </row>
    <row r="207" spans="2:22" x14ac:dyDescent="0.25">
      <c r="B207" s="75">
        <v>2023</v>
      </c>
      <c r="C207" s="75">
        <v>7</v>
      </c>
      <c r="D207" s="75">
        <v>17</v>
      </c>
      <c r="E207" s="71">
        <v>359</v>
      </c>
      <c r="F207" s="71"/>
      <c r="G207" s="71"/>
      <c r="H207" s="71"/>
      <c r="I207" s="71"/>
      <c r="J207" s="71"/>
      <c r="K207" s="71">
        <v>754</v>
      </c>
      <c r="L207" s="71">
        <v>1227</v>
      </c>
      <c r="M207" s="71"/>
      <c r="N207" s="71"/>
      <c r="O207" s="71"/>
      <c r="P207" s="71"/>
      <c r="Q207" s="71"/>
      <c r="R207" s="71"/>
      <c r="S207" s="71"/>
      <c r="T207" s="71"/>
      <c r="U207" s="71">
        <f t="shared" si="3"/>
        <v>2340</v>
      </c>
      <c r="V207" s="58"/>
    </row>
    <row r="208" spans="2:22" x14ac:dyDescent="0.25">
      <c r="B208" s="75">
        <v>2023</v>
      </c>
      <c r="C208" s="75">
        <v>7</v>
      </c>
      <c r="D208" s="75">
        <v>18</v>
      </c>
      <c r="E208" s="71">
        <v>375</v>
      </c>
      <c r="F208" s="71"/>
      <c r="G208" s="71"/>
      <c r="H208" s="71"/>
      <c r="I208" s="71"/>
      <c r="J208" s="71"/>
      <c r="K208" s="71">
        <v>780</v>
      </c>
      <c r="L208" s="71">
        <v>1232</v>
      </c>
      <c r="M208" s="71"/>
      <c r="N208" s="71"/>
      <c r="O208" s="71"/>
      <c r="P208" s="71"/>
      <c r="Q208" s="71"/>
      <c r="R208" s="71"/>
      <c r="S208" s="71"/>
      <c r="T208" s="71"/>
      <c r="U208" s="71">
        <f t="shared" si="3"/>
        <v>2387</v>
      </c>
      <c r="V208" s="58"/>
    </row>
    <row r="209" spans="2:22" x14ac:dyDescent="0.25">
      <c r="B209" s="75">
        <v>2023</v>
      </c>
      <c r="C209" s="75">
        <v>7</v>
      </c>
      <c r="D209" s="75">
        <v>19</v>
      </c>
      <c r="E209" s="71">
        <v>379</v>
      </c>
      <c r="F209" s="71"/>
      <c r="G209" s="71"/>
      <c r="H209" s="71"/>
      <c r="I209" s="71"/>
      <c r="J209" s="71"/>
      <c r="K209" s="71">
        <v>773</v>
      </c>
      <c r="L209" s="71">
        <v>1339</v>
      </c>
      <c r="M209" s="71"/>
      <c r="N209" s="71"/>
      <c r="O209" s="71"/>
      <c r="P209" s="71"/>
      <c r="Q209" s="71"/>
      <c r="R209" s="71"/>
      <c r="S209" s="71"/>
      <c r="T209" s="71"/>
      <c r="U209" s="71">
        <f t="shared" si="3"/>
        <v>2491</v>
      </c>
      <c r="V209" s="58"/>
    </row>
    <row r="210" spans="2:22" x14ac:dyDescent="0.25">
      <c r="B210" s="75">
        <v>2023</v>
      </c>
      <c r="C210" s="75">
        <v>7</v>
      </c>
      <c r="D210" s="75">
        <v>20</v>
      </c>
      <c r="E210" s="71">
        <v>361</v>
      </c>
      <c r="F210" s="71"/>
      <c r="G210" s="71"/>
      <c r="H210" s="71"/>
      <c r="I210" s="71"/>
      <c r="J210" s="71"/>
      <c r="K210" s="71">
        <v>765</v>
      </c>
      <c r="L210" s="71">
        <v>1266</v>
      </c>
      <c r="M210" s="71"/>
      <c r="N210" s="71"/>
      <c r="O210" s="71"/>
      <c r="P210" s="71"/>
      <c r="Q210" s="71"/>
      <c r="R210" s="71"/>
      <c r="S210" s="71"/>
      <c r="T210" s="71"/>
      <c r="U210" s="71">
        <f t="shared" si="3"/>
        <v>2392</v>
      </c>
      <c r="V210" s="58"/>
    </row>
    <row r="211" spans="2:22" x14ac:dyDescent="0.25">
      <c r="B211" s="75">
        <v>2023</v>
      </c>
      <c r="C211" s="75">
        <v>7</v>
      </c>
      <c r="D211" s="75">
        <v>21</v>
      </c>
      <c r="E211" s="71">
        <v>316</v>
      </c>
      <c r="F211" s="71"/>
      <c r="G211" s="71"/>
      <c r="H211" s="71"/>
      <c r="I211" s="71"/>
      <c r="J211" s="71"/>
      <c r="K211" s="71">
        <v>787</v>
      </c>
      <c r="L211" s="71">
        <v>1211</v>
      </c>
      <c r="M211" s="71"/>
      <c r="N211" s="71"/>
      <c r="O211" s="71"/>
      <c r="P211" s="71"/>
      <c r="Q211" s="71"/>
      <c r="R211" s="71"/>
      <c r="S211" s="71"/>
      <c r="T211" s="71"/>
      <c r="U211" s="71">
        <f t="shared" si="3"/>
        <v>2314</v>
      </c>
      <c r="V211" s="58"/>
    </row>
    <row r="212" spans="2:22" x14ac:dyDescent="0.25">
      <c r="B212" s="75">
        <v>2023</v>
      </c>
      <c r="C212" s="75">
        <v>7</v>
      </c>
      <c r="D212" s="75">
        <v>22</v>
      </c>
      <c r="E212" s="71">
        <v>302</v>
      </c>
      <c r="F212" s="71"/>
      <c r="G212" s="71"/>
      <c r="H212" s="71"/>
      <c r="I212" s="71"/>
      <c r="J212" s="71"/>
      <c r="K212" s="71">
        <v>724</v>
      </c>
      <c r="L212" s="71">
        <v>1170</v>
      </c>
      <c r="M212" s="71"/>
      <c r="N212" s="71"/>
      <c r="O212" s="71"/>
      <c r="P212" s="71"/>
      <c r="Q212" s="71"/>
      <c r="R212" s="71"/>
      <c r="S212" s="71"/>
      <c r="T212" s="71"/>
      <c r="U212" s="71">
        <f t="shared" si="3"/>
        <v>2196</v>
      </c>
      <c r="V212" s="58"/>
    </row>
    <row r="213" spans="2:22" x14ac:dyDescent="0.25">
      <c r="B213" s="75">
        <v>2023</v>
      </c>
      <c r="C213" s="75">
        <v>7</v>
      </c>
      <c r="D213" s="75">
        <v>23</v>
      </c>
      <c r="E213" s="71">
        <v>330</v>
      </c>
      <c r="F213" s="71"/>
      <c r="G213" s="71"/>
      <c r="H213" s="71"/>
      <c r="I213" s="71"/>
      <c r="J213" s="71"/>
      <c r="K213" s="71">
        <v>717</v>
      </c>
      <c r="L213" s="71">
        <v>1024</v>
      </c>
      <c r="M213" s="71"/>
      <c r="N213" s="71"/>
      <c r="O213" s="71"/>
      <c r="P213" s="71"/>
      <c r="Q213" s="71"/>
      <c r="R213" s="71"/>
      <c r="S213" s="71"/>
      <c r="T213" s="71"/>
      <c r="U213" s="71">
        <f t="shared" si="3"/>
        <v>2071</v>
      </c>
      <c r="V213" s="58"/>
    </row>
    <row r="214" spans="2:22" x14ac:dyDescent="0.25">
      <c r="B214" s="75">
        <v>2023</v>
      </c>
      <c r="C214" s="75">
        <v>7</v>
      </c>
      <c r="D214" s="75">
        <v>24</v>
      </c>
      <c r="E214" s="71">
        <v>399</v>
      </c>
      <c r="F214" s="71"/>
      <c r="G214" s="71"/>
      <c r="H214" s="71"/>
      <c r="I214" s="71"/>
      <c r="J214" s="71"/>
      <c r="K214" s="71">
        <v>747</v>
      </c>
      <c r="L214" s="71">
        <v>914</v>
      </c>
      <c r="M214" s="71"/>
      <c r="N214" s="71"/>
      <c r="O214" s="71"/>
      <c r="P214" s="71"/>
      <c r="Q214" s="71"/>
      <c r="R214" s="71"/>
      <c r="S214" s="71"/>
      <c r="T214" s="71"/>
      <c r="U214" s="71">
        <f t="shared" si="3"/>
        <v>2060</v>
      </c>
      <c r="V214" s="58"/>
    </row>
    <row r="215" spans="2:22" x14ac:dyDescent="0.25">
      <c r="B215" s="75">
        <v>2023</v>
      </c>
      <c r="C215" s="75">
        <v>7</v>
      </c>
      <c r="D215" s="75">
        <v>25</v>
      </c>
      <c r="E215" s="71">
        <v>372</v>
      </c>
      <c r="F215" s="71"/>
      <c r="G215" s="71"/>
      <c r="H215" s="71"/>
      <c r="I215" s="71"/>
      <c r="J215" s="71"/>
      <c r="K215" s="71">
        <v>788</v>
      </c>
      <c r="L215" s="71">
        <v>1103</v>
      </c>
      <c r="M215" s="71"/>
      <c r="N215" s="71"/>
      <c r="O215" s="71"/>
      <c r="P215" s="71"/>
      <c r="Q215" s="71"/>
      <c r="R215" s="71"/>
      <c r="S215" s="71"/>
      <c r="T215" s="71"/>
      <c r="U215" s="71">
        <f t="shared" si="3"/>
        <v>2263</v>
      </c>
      <c r="V215" s="58"/>
    </row>
    <row r="216" spans="2:22" x14ac:dyDescent="0.25">
      <c r="B216" s="75">
        <v>2023</v>
      </c>
      <c r="C216" s="75">
        <v>7</v>
      </c>
      <c r="D216" s="75">
        <v>26</v>
      </c>
      <c r="E216" s="71">
        <v>407</v>
      </c>
      <c r="F216" s="71"/>
      <c r="G216" s="71"/>
      <c r="H216" s="71"/>
      <c r="I216" s="71"/>
      <c r="J216" s="71"/>
      <c r="K216" s="71">
        <v>801</v>
      </c>
      <c r="L216" s="71">
        <v>1190</v>
      </c>
      <c r="M216" s="71"/>
      <c r="N216" s="71"/>
      <c r="O216" s="71"/>
      <c r="P216" s="71"/>
      <c r="Q216" s="71"/>
      <c r="R216" s="71"/>
      <c r="S216" s="71"/>
      <c r="T216" s="71"/>
      <c r="U216" s="71">
        <f t="shared" si="3"/>
        <v>2398</v>
      </c>
      <c r="V216" s="58"/>
    </row>
    <row r="217" spans="2:22" x14ac:dyDescent="0.25">
      <c r="B217" s="75">
        <v>2023</v>
      </c>
      <c r="C217" s="75">
        <v>7</v>
      </c>
      <c r="D217" s="75">
        <v>27</v>
      </c>
      <c r="E217" s="71">
        <v>360</v>
      </c>
      <c r="F217" s="71"/>
      <c r="G217" s="71"/>
      <c r="H217" s="71"/>
      <c r="I217" s="71"/>
      <c r="J217" s="71"/>
      <c r="K217" s="71">
        <v>798</v>
      </c>
      <c r="L217" s="71">
        <v>1035</v>
      </c>
      <c r="M217" s="71"/>
      <c r="N217" s="71"/>
      <c r="O217" s="71"/>
      <c r="P217" s="71"/>
      <c r="Q217" s="71"/>
      <c r="R217" s="71"/>
      <c r="S217" s="71"/>
      <c r="T217" s="71"/>
      <c r="U217" s="71">
        <f t="shared" si="3"/>
        <v>2193</v>
      </c>
      <c r="V217" s="58"/>
    </row>
    <row r="218" spans="2:22" x14ac:dyDescent="0.25">
      <c r="B218" s="75">
        <v>2023</v>
      </c>
      <c r="C218" s="75">
        <v>7</v>
      </c>
      <c r="D218" s="75">
        <v>28</v>
      </c>
      <c r="E218" s="71">
        <v>379</v>
      </c>
      <c r="F218" s="71"/>
      <c r="G218" s="71"/>
      <c r="H218" s="71"/>
      <c r="I218" s="71"/>
      <c r="J218" s="71"/>
      <c r="K218" s="71">
        <v>814</v>
      </c>
      <c r="L218" s="71">
        <v>1017</v>
      </c>
      <c r="M218" s="71"/>
      <c r="N218" s="71"/>
      <c r="O218" s="71"/>
      <c r="P218" s="71"/>
      <c r="Q218" s="71"/>
      <c r="R218" s="71"/>
      <c r="S218" s="71"/>
      <c r="T218" s="71"/>
      <c r="U218" s="71">
        <f t="shared" si="3"/>
        <v>2210</v>
      </c>
      <c r="V218" s="58"/>
    </row>
    <row r="219" spans="2:22" x14ac:dyDescent="0.25">
      <c r="B219" s="75">
        <v>2023</v>
      </c>
      <c r="C219" s="75">
        <v>7</v>
      </c>
      <c r="D219" s="75">
        <v>29</v>
      </c>
      <c r="E219" s="71">
        <v>333</v>
      </c>
      <c r="F219" s="71"/>
      <c r="G219" s="71"/>
      <c r="H219" s="71"/>
      <c r="I219" s="71"/>
      <c r="J219" s="71"/>
      <c r="K219" s="71">
        <v>733</v>
      </c>
      <c r="L219" s="71">
        <v>829</v>
      </c>
      <c r="M219" s="71"/>
      <c r="N219" s="71"/>
      <c r="O219" s="71"/>
      <c r="P219" s="71"/>
      <c r="Q219" s="71"/>
      <c r="R219" s="71"/>
      <c r="S219" s="71"/>
      <c r="T219" s="71"/>
      <c r="U219" s="71">
        <f t="shared" si="3"/>
        <v>1895</v>
      </c>
      <c r="V219" s="58"/>
    </row>
    <row r="220" spans="2:22" x14ac:dyDescent="0.25">
      <c r="B220" s="75">
        <v>2023</v>
      </c>
      <c r="C220" s="75">
        <v>7</v>
      </c>
      <c r="D220" s="75">
        <v>30</v>
      </c>
      <c r="E220" s="71">
        <v>361</v>
      </c>
      <c r="F220" s="71"/>
      <c r="G220" s="71"/>
      <c r="H220" s="71"/>
      <c r="I220" s="71"/>
      <c r="J220" s="71"/>
      <c r="K220" s="71">
        <v>712</v>
      </c>
      <c r="L220" s="71">
        <v>795</v>
      </c>
      <c r="M220" s="71"/>
      <c r="N220" s="71"/>
      <c r="O220" s="71"/>
      <c r="P220" s="71"/>
      <c r="Q220" s="71"/>
      <c r="R220" s="71"/>
      <c r="S220" s="71"/>
      <c r="T220" s="71"/>
      <c r="U220" s="71">
        <f t="shared" si="3"/>
        <v>1868</v>
      </c>
      <c r="V220" s="58"/>
    </row>
    <row r="221" spans="2:22" x14ac:dyDescent="0.25">
      <c r="B221" s="75">
        <v>2023</v>
      </c>
      <c r="C221" s="75">
        <v>7</v>
      </c>
      <c r="D221" s="75">
        <v>31</v>
      </c>
      <c r="E221" s="71">
        <v>436</v>
      </c>
      <c r="F221" s="71"/>
      <c r="G221" s="71"/>
      <c r="H221" s="71"/>
      <c r="I221" s="71"/>
      <c r="J221" s="71"/>
      <c r="K221" s="71">
        <v>786</v>
      </c>
      <c r="L221" s="71">
        <v>1102</v>
      </c>
      <c r="M221" s="71"/>
      <c r="N221" s="71"/>
      <c r="O221" s="71"/>
      <c r="P221" s="71"/>
      <c r="Q221" s="71"/>
      <c r="R221" s="71"/>
      <c r="S221" s="71"/>
      <c r="T221" s="71"/>
      <c r="U221" s="71">
        <f t="shared" si="3"/>
        <v>2324</v>
      </c>
      <c r="V221" s="58"/>
    </row>
    <row r="222" spans="2:22" x14ac:dyDescent="0.25">
      <c r="B222" s="75">
        <v>2023</v>
      </c>
      <c r="C222" s="75">
        <v>8</v>
      </c>
      <c r="D222" s="75">
        <v>1</v>
      </c>
      <c r="E222" s="71">
        <v>403</v>
      </c>
      <c r="F222" s="71"/>
      <c r="G222" s="71"/>
      <c r="H222" s="71"/>
      <c r="I222" s="71"/>
      <c r="J222" s="71"/>
      <c r="K222" s="71">
        <v>829</v>
      </c>
      <c r="L222" s="71">
        <v>1053</v>
      </c>
      <c r="M222" s="71"/>
      <c r="N222" s="71"/>
      <c r="O222" s="71"/>
      <c r="P222" s="71"/>
      <c r="Q222" s="71"/>
      <c r="R222" s="71"/>
      <c r="S222" s="71"/>
      <c r="T222" s="71"/>
      <c r="U222" s="71">
        <f t="shared" si="3"/>
        <v>2285</v>
      </c>
      <c r="V222" s="58"/>
    </row>
    <row r="223" spans="2:22" x14ac:dyDescent="0.25">
      <c r="B223" s="75">
        <v>2023</v>
      </c>
      <c r="C223" s="75">
        <v>8</v>
      </c>
      <c r="D223" s="75">
        <v>2</v>
      </c>
      <c r="E223" s="71">
        <v>413</v>
      </c>
      <c r="F223" s="71"/>
      <c r="G223" s="71"/>
      <c r="H223" s="71"/>
      <c r="I223" s="71"/>
      <c r="J223" s="71"/>
      <c r="K223" s="71">
        <v>815</v>
      </c>
      <c r="L223" s="71">
        <v>1001</v>
      </c>
      <c r="M223" s="71"/>
      <c r="N223" s="71"/>
      <c r="O223" s="71"/>
      <c r="P223" s="71"/>
      <c r="Q223" s="71"/>
      <c r="R223" s="71"/>
      <c r="S223" s="71"/>
      <c r="T223" s="71"/>
      <c r="U223" s="71">
        <f t="shared" si="3"/>
        <v>2229</v>
      </c>
      <c r="V223" s="58"/>
    </row>
    <row r="224" spans="2:22" x14ac:dyDescent="0.25">
      <c r="B224" s="75">
        <v>2023</v>
      </c>
      <c r="C224" s="75">
        <v>8</v>
      </c>
      <c r="D224" s="75">
        <v>3</v>
      </c>
      <c r="E224" s="71">
        <v>434</v>
      </c>
      <c r="F224" s="71"/>
      <c r="G224" s="71"/>
      <c r="H224" s="71"/>
      <c r="I224" s="71"/>
      <c r="J224" s="71"/>
      <c r="K224" s="71">
        <v>781</v>
      </c>
      <c r="L224" s="71">
        <v>875</v>
      </c>
      <c r="M224" s="71"/>
      <c r="N224" s="71"/>
      <c r="O224" s="71"/>
      <c r="P224" s="71"/>
      <c r="Q224" s="71"/>
      <c r="R224" s="71"/>
      <c r="S224" s="71"/>
      <c r="T224" s="71"/>
      <c r="U224" s="71">
        <f t="shared" si="3"/>
        <v>2090</v>
      </c>
      <c r="V224" s="58"/>
    </row>
    <row r="225" spans="2:22" x14ac:dyDescent="0.25">
      <c r="B225" s="75">
        <v>2023</v>
      </c>
      <c r="C225" s="75">
        <v>8</v>
      </c>
      <c r="D225" s="75">
        <v>4</v>
      </c>
      <c r="E225" s="71">
        <v>394</v>
      </c>
      <c r="F225" s="71"/>
      <c r="G225" s="71"/>
      <c r="H225" s="71"/>
      <c r="I225" s="71"/>
      <c r="J225" s="71"/>
      <c r="K225" s="71">
        <v>790</v>
      </c>
      <c r="L225" s="71">
        <v>804</v>
      </c>
      <c r="M225" s="71"/>
      <c r="N225" s="71"/>
      <c r="O225" s="71"/>
      <c r="P225" s="71"/>
      <c r="Q225" s="71"/>
      <c r="R225" s="71"/>
      <c r="S225" s="71"/>
      <c r="T225" s="71"/>
      <c r="U225" s="71">
        <f t="shared" si="3"/>
        <v>1988</v>
      </c>
      <c r="V225" s="58"/>
    </row>
    <row r="226" spans="2:22" x14ac:dyDescent="0.25">
      <c r="B226" s="75">
        <v>2023</v>
      </c>
      <c r="C226" s="75">
        <v>8</v>
      </c>
      <c r="D226" s="75">
        <v>5</v>
      </c>
      <c r="E226" s="71">
        <v>342</v>
      </c>
      <c r="F226" s="71"/>
      <c r="G226" s="71"/>
      <c r="H226" s="71"/>
      <c r="I226" s="71"/>
      <c r="J226" s="71"/>
      <c r="K226" s="71">
        <v>750</v>
      </c>
      <c r="L226" s="71">
        <v>751</v>
      </c>
      <c r="M226" s="71"/>
      <c r="N226" s="71"/>
      <c r="O226" s="71"/>
      <c r="P226" s="71"/>
      <c r="Q226" s="71"/>
      <c r="R226" s="71"/>
      <c r="S226" s="71"/>
      <c r="T226" s="71"/>
      <c r="U226" s="71">
        <f t="shared" si="3"/>
        <v>1843</v>
      </c>
      <c r="V226" s="58"/>
    </row>
    <row r="227" spans="2:22" x14ac:dyDescent="0.25">
      <c r="B227" s="75">
        <v>2023</v>
      </c>
      <c r="C227" s="75">
        <v>8</v>
      </c>
      <c r="D227" s="75">
        <v>6</v>
      </c>
      <c r="E227" s="71">
        <v>362</v>
      </c>
      <c r="F227" s="71"/>
      <c r="G227" s="71"/>
      <c r="H227" s="71"/>
      <c r="I227" s="71"/>
      <c r="J227" s="71"/>
      <c r="K227" s="71">
        <v>728</v>
      </c>
      <c r="L227" s="71">
        <v>919</v>
      </c>
      <c r="M227" s="71"/>
      <c r="N227" s="71"/>
      <c r="O227" s="71"/>
      <c r="P227" s="71"/>
      <c r="Q227" s="71"/>
      <c r="R227" s="71"/>
      <c r="S227" s="71"/>
      <c r="T227" s="71"/>
      <c r="U227" s="71">
        <f t="shared" si="3"/>
        <v>2009</v>
      </c>
      <c r="V227" s="58"/>
    </row>
    <row r="228" spans="2:22" x14ac:dyDescent="0.25">
      <c r="B228" s="75">
        <v>2023</v>
      </c>
      <c r="C228" s="75">
        <v>8</v>
      </c>
      <c r="D228" s="75">
        <v>7</v>
      </c>
      <c r="E228" s="71">
        <v>392</v>
      </c>
      <c r="F228" s="71"/>
      <c r="G228" s="71"/>
      <c r="H228" s="71"/>
      <c r="I228" s="71"/>
      <c r="J228" s="71"/>
      <c r="K228" s="71">
        <v>781</v>
      </c>
      <c r="L228" s="71">
        <v>1058</v>
      </c>
      <c r="M228" s="71"/>
      <c r="N228" s="71"/>
      <c r="O228" s="71"/>
      <c r="P228" s="71"/>
      <c r="Q228" s="71"/>
      <c r="R228" s="71"/>
      <c r="S228" s="71"/>
      <c r="T228" s="71"/>
      <c r="U228" s="71">
        <f t="shared" si="3"/>
        <v>2231</v>
      </c>
      <c r="V228" s="58"/>
    </row>
    <row r="229" spans="2:22" x14ac:dyDescent="0.25">
      <c r="B229" s="75">
        <v>2023</v>
      </c>
      <c r="C229" s="75">
        <v>8</v>
      </c>
      <c r="D229" s="75">
        <v>8</v>
      </c>
      <c r="E229" s="71">
        <v>386</v>
      </c>
      <c r="F229" s="71"/>
      <c r="G229" s="71"/>
      <c r="H229" s="71"/>
      <c r="I229" s="71"/>
      <c r="J229" s="71"/>
      <c r="K229" s="71">
        <v>835</v>
      </c>
      <c r="L229" s="71">
        <v>804</v>
      </c>
      <c r="M229" s="71"/>
      <c r="N229" s="71"/>
      <c r="O229" s="71"/>
      <c r="P229" s="71"/>
      <c r="Q229" s="71"/>
      <c r="R229" s="71"/>
      <c r="S229" s="71"/>
      <c r="T229" s="71"/>
      <c r="U229" s="71">
        <f t="shared" si="3"/>
        <v>2025</v>
      </c>
      <c r="V229" s="58"/>
    </row>
    <row r="230" spans="2:22" x14ac:dyDescent="0.25">
      <c r="B230" s="75">
        <v>2023</v>
      </c>
      <c r="C230" s="75">
        <v>8</v>
      </c>
      <c r="D230" s="75">
        <v>9</v>
      </c>
      <c r="E230" s="71">
        <v>401</v>
      </c>
      <c r="F230" s="71"/>
      <c r="G230" s="71"/>
      <c r="H230" s="71"/>
      <c r="I230" s="71"/>
      <c r="J230" s="71"/>
      <c r="K230" s="71">
        <v>829</v>
      </c>
      <c r="L230" s="71">
        <v>709</v>
      </c>
      <c r="M230" s="71"/>
      <c r="N230" s="71"/>
      <c r="O230" s="71"/>
      <c r="P230" s="71"/>
      <c r="Q230" s="71"/>
      <c r="R230" s="71"/>
      <c r="S230" s="71"/>
      <c r="T230" s="71"/>
      <c r="U230" s="71">
        <f t="shared" si="3"/>
        <v>1939</v>
      </c>
      <c r="V230" s="58"/>
    </row>
    <row r="231" spans="2:22" x14ac:dyDescent="0.25">
      <c r="B231" s="75">
        <v>2023</v>
      </c>
      <c r="C231" s="75">
        <v>8</v>
      </c>
      <c r="D231" s="75">
        <v>10</v>
      </c>
      <c r="E231" s="71">
        <v>401</v>
      </c>
      <c r="F231" s="71"/>
      <c r="G231" s="71"/>
      <c r="H231" s="71"/>
      <c r="I231" s="71"/>
      <c r="J231" s="71"/>
      <c r="K231" s="71">
        <v>825</v>
      </c>
      <c r="L231" s="71">
        <v>607</v>
      </c>
      <c r="M231" s="71"/>
      <c r="N231" s="71"/>
      <c r="O231" s="71"/>
      <c r="P231" s="71"/>
      <c r="Q231" s="71"/>
      <c r="R231" s="71"/>
      <c r="S231" s="71"/>
      <c r="T231" s="71"/>
      <c r="U231" s="71">
        <f t="shared" si="3"/>
        <v>1833</v>
      </c>
      <c r="V231" s="58"/>
    </row>
    <row r="232" spans="2:22" x14ac:dyDescent="0.25">
      <c r="B232" s="75">
        <v>2023</v>
      </c>
      <c r="C232" s="75">
        <v>8</v>
      </c>
      <c r="D232" s="75">
        <v>11</v>
      </c>
      <c r="E232" s="71">
        <v>378</v>
      </c>
      <c r="F232" s="71"/>
      <c r="G232" s="71"/>
      <c r="H232" s="71"/>
      <c r="I232" s="71"/>
      <c r="J232" s="71"/>
      <c r="K232" s="71">
        <v>811</v>
      </c>
      <c r="L232" s="71">
        <v>587</v>
      </c>
      <c r="M232" s="71"/>
      <c r="N232" s="71"/>
      <c r="O232" s="71"/>
      <c r="P232" s="71"/>
      <c r="Q232" s="71"/>
      <c r="R232" s="71"/>
      <c r="S232" s="71"/>
      <c r="T232" s="71"/>
      <c r="U232" s="71">
        <f t="shared" si="3"/>
        <v>1776</v>
      </c>
      <c r="V232" s="58"/>
    </row>
    <row r="233" spans="2:22" x14ac:dyDescent="0.25">
      <c r="B233" s="75">
        <v>2023</v>
      </c>
      <c r="C233" s="75">
        <v>8</v>
      </c>
      <c r="D233" s="75">
        <v>12</v>
      </c>
      <c r="E233" s="71">
        <v>327</v>
      </c>
      <c r="F233" s="71"/>
      <c r="G233" s="71"/>
      <c r="H233" s="71"/>
      <c r="I233" s="71"/>
      <c r="J233" s="71"/>
      <c r="K233" s="71">
        <v>782</v>
      </c>
      <c r="L233" s="71">
        <v>720</v>
      </c>
      <c r="M233" s="71"/>
      <c r="N233" s="71"/>
      <c r="O233" s="71"/>
      <c r="P233" s="71"/>
      <c r="Q233" s="71"/>
      <c r="R233" s="71"/>
      <c r="S233" s="71"/>
      <c r="T233" s="71"/>
      <c r="U233" s="71">
        <f t="shared" si="3"/>
        <v>1829</v>
      </c>
      <c r="V233" s="58"/>
    </row>
    <row r="234" spans="2:22" x14ac:dyDescent="0.25">
      <c r="B234" s="75">
        <v>2023</v>
      </c>
      <c r="C234" s="75">
        <v>8</v>
      </c>
      <c r="D234" s="75">
        <v>13</v>
      </c>
      <c r="E234" s="71">
        <v>410</v>
      </c>
      <c r="F234" s="71"/>
      <c r="G234" s="71"/>
      <c r="H234" s="71"/>
      <c r="I234" s="71"/>
      <c r="J234" s="71"/>
      <c r="K234" s="71">
        <v>741</v>
      </c>
      <c r="L234" s="71">
        <v>949</v>
      </c>
      <c r="M234" s="71"/>
      <c r="N234" s="71"/>
      <c r="O234" s="71"/>
      <c r="P234" s="71"/>
      <c r="Q234" s="71"/>
      <c r="R234" s="71"/>
      <c r="S234" s="71"/>
      <c r="T234" s="71"/>
      <c r="U234" s="71">
        <f t="shared" si="3"/>
        <v>2100</v>
      </c>
      <c r="V234" s="58"/>
    </row>
    <row r="235" spans="2:22" x14ac:dyDescent="0.25">
      <c r="B235" s="75">
        <v>2023</v>
      </c>
      <c r="C235" s="75">
        <v>8</v>
      </c>
      <c r="D235" s="75">
        <v>14</v>
      </c>
      <c r="E235" s="71">
        <v>426</v>
      </c>
      <c r="F235" s="71"/>
      <c r="G235" s="71"/>
      <c r="H235" s="71"/>
      <c r="I235" s="71"/>
      <c r="J235" s="71"/>
      <c r="K235" s="71">
        <v>826</v>
      </c>
      <c r="L235" s="71">
        <v>1266</v>
      </c>
      <c r="M235" s="71"/>
      <c r="N235" s="71"/>
      <c r="O235" s="71"/>
      <c r="P235" s="71"/>
      <c r="Q235" s="71"/>
      <c r="R235" s="71"/>
      <c r="S235" s="71"/>
      <c r="T235" s="71"/>
      <c r="U235" s="71">
        <f t="shared" si="3"/>
        <v>2518</v>
      </c>
      <c r="V235" s="58"/>
    </row>
    <row r="236" spans="2:22" x14ac:dyDescent="0.25">
      <c r="B236" s="75">
        <v>2023</v>
      </c>
      <c r="C236" s="75">
        <v>8</v>
      </c>
      <c r="D236" s="75">
        <v>15</v>
      </c>
      <c r="E236" s="71">
        <v>369</v>
      </c>
      <c r="F236" s="71"/>
      <c r="G236" s="71"/>
      <c r="H236" s="71"/>
      <c r="I236" s="71"/>
      <c r="J236" s="71"/>
      <c r="K236" s="71">
        <v>866</v>
      </c>
      <c r="L236" s="71">
        <v>1307</v>
      </c>
      <c r="M236" s="71"/>
      <c r="N236" s="71"/>
      <c r="O236" s="71"/>
      <c r="P236" s="71"/>
      <c r="Q236" s="71"/>
      <c r="R236" s="71"/>
      <c r="S236" s="71"/>
      <c r="T236" s="71"/>
      <c r="U236" s="71">
        <f t="shared" si="3"/>
        <v>2542</v>
      </c>
      <c r="V236" s="58"/>
    </row>
    <row r="237" spans="2:22" x14ac:dyDescent="0.25">
      <c r="B237" s="75">
        <v>2023</v>
      </c>
      <c r="C237" s="75">
        <v>8</v>
      </c>
      <c r="D237" s="75">
        <v>16</v>
      </c>
      <c r="E237" s="71">
        <v>396</v>
      </c>
      <c r="F237" s="71"/>
      <c r="G237" s="71"/>
      <c r="H237" s="71"/>
      <c r="I237" s="71"/>
      <c r="J237" s="71"/>
      <c r="K237" s="71">
        <v>869</v>
      </c>
      <c r="L237" s="71">
        <v>1362</v>
      </c>
      <c r="M237" s="71"/>
      <c r="N237" s="71"/>
      <c r="O237" s="71"/>
      <c r="P237" s="71"/>
      <c r="Q237" s="71"/>
      <c r="R237" s="71"/>
      <c r="S237" s="71"/>
      <c r="T237" s="71"/>
      <c r="U237" s="71">
        <f t="shared" si="3"/>
        <v>2627</v>
      </c>
      <c r="V237" s="58"/>
    </row>
    <row r="238" spans="2:22" x14ac:dyDescent="0.25">
      <c r="B238" s="75">
        <v>2023</v>
      </c>
      <c r="C238" s="75">
        <v>8</v>
      </c>
      <c r="D238" s="75">
        <v>17</v>
      </c>
      <c r="E238" s="71">
        <v>341</v>
      </c>
      <c r="F238" s="71"/>
      <c r="G238" s="71"/>
      <c r="H238" s="71"/>
      <c r="I238" s="71"/>
      <c r="J238" s="71"/>
      <c r="K238" s="71">
        <v>862</v>
      </c>
      <c r="L238" s="71">
        <v>1059</v>
      </c>
      <c r="M238" s="71"/>
      <c r="N238" s="71"/>
      <c r="O238" s="71"/>
      <c r="P238" s="71"/>
      <c r="Q238" s="71"/>
      <c r="R238" s="71"/>
      <c r="S238" s="71"/>
      <c r="T238" s="71"/>
      <c r="U238" s="71">
        <f t="shared" si="3"/>
        <v>2262</v>
      </c>
      <c r="V238" s="58"/>
    </row>
    <row r="239" spans="2:22" x14ac:dyDescent="0.25">
      <c r="B239" s="75">
        <v>2023</v>
      </c>
      <c r="C239" s="75">
        <v>8</v>
      </c>
      <c r="D239" s="75">
        <v>18</v>
      </c>
      <c r="E239" s="71">
        <v>321</v>
      </c>
      <c r="F239" s="71"/>
      <c r="G239" s="71"/>
      <c r="H239" s="71"/>
      <c r="I239" s="71"/>
      <c r="J239" s="71"/>
      <c r="K239" s="71">
        <v>841</v>
      </c>
      <c r="L239" s="71">
        <v>751</v>
      </c>
      <c r="M239" s="71"/>
      <c r="N239" s="71"/>
      <c r="O239" s="71"/>
      <c r="P239" s="71"/>
      <c r="Q239" s="71"/>
      <c r="R239" s="71"/>
      <c r="S239" s="71"/>
      <c r="T239" s="71"/>
      <c r="U239" s="71">
        <f t="shared" si="3"/>
        <v>1913</v>
      </c>
      <c r="V239" s="58"/>
    </row>
    <row r="240" spans="2:22" x14ac:dyDescent="0.25">
      <c r="B240" s="75">
        <v>2023</v>
      </c>
      <c r="C240" s="75">
        <v>8</v>
      </c>
      <c r="D240" s="75">
        <v>19</v>
      </c>
      <c r="E240" s="71">
        <v>311</v>
      </c>
      <c r="F240" s="71"/>
      <c r="G240" s="71"/>
      <c r="H240" s="71"/>
      <c r="I240" s="71"/>
      <c r="J240" s="71"/>
      <c r="K240" s="71">
        <v>797</v>
      </c>
      <c r="L240" s="71">
        <v>687</v>
      </c>
      <c r="M240" s="71"/>
      <c r="N240" s="71"/>
      <c r="O240" s="71"/>
      <c r="P240" s="71"/>
      <c r="Q240" s="71"/>
      <c r="R240" s="71"/>
      <c r="S240" s="71"/>
      <c r="T240" s="71"/>
      <c r="U240" s="71">
        <f t="shared" si="3"/>
        <v>1795</v>
      </c>
      <c r="V240" s="58"/>
    </row>
    <row r="241" spans="2:22" x14ac:dyDescent="0.25">
      <c r="B241" s="75">
        <v>2023</v>
      </c>
      <c r="C241" s="75">
        <v>8</v>
      </c>
      <c r="D241" s="75">
        <v>20</v>
      </c>
      <c r="E241" s="71">
        <v>347</v>
      </c>
      <c r="F241" s="71"/>
      <c r="G241" s="71"/>
      <c r="H241" s="71"/>
      <c r="I241" s="71"/>
      <c r="J241" s="71"/>
      <c r="K241" s="71">
        <v>721</v>
      </c>
      <c r="L241" s="71">
        <v>758</v>
      </c>
      <c r="M241" s="71"/>
      <c r="N241" s="71"/>
      <c r="O241" s="71"/>
      <c r="P241" s="71"/>
      <c r="Q241" s="71"/>
      <c r="R241" s="71"/>
      <c r="S241" s="71"/>
      <c r="T241" s="71"/>
      <c r="U241" s="71">
        <f t="shared" si="3"/>
        <v>1826</v>
      </c>
      <c r="V241" s="58"/>
    </row>
    <row r="242" spans="2:22" x14ac:dyDescent="0.25">
      <c r="B242" s="75">
        <v>2023</v>
      </c>
      <c r="C242" s="75">
        <v>8</v>
      </c>
      <c r="D242" s="75">
        <v>21</v>
      </c>
      <c r="E242" s="71">
        <v>380</v>
      </c>
      <c r="F242" s="71"/>
      <c r="G242" s="71"/>
      <c r="H242" s="71"/>
      <c r="I242" s="71"/>
      <c r="J242" s="71"/>
      <c r="K242" s="71">
        <v>781</v>
      </c>
      <c r="L242" s="71">
        <v>749</v>
      </c>
      <c r="M242" s="71"/>
      <c r="N242" s="71"/>
      <c r="O242" s="71"/>
      <c r="P242" s="71"/>
      <c r="Q242" s="71"/>
      <c r="R242" s="71"/>
      <c r="S242" s="71"/>
      <c r="T242" s="71"/>
      <c r="U242" s="71">
        <f t="shared" si="3"/>
        <v>1910</v>
      </c>
      <c r="V242" s="58"/>
    </row>
    <row r="243" spans="2:22" x14ac:dyDescent="0.25">
      <c r="B243" s="75">
        <v>2023</v>
      </c>
      <c r="C243" s="75">
        <v>8</v>
      </c>
      <c r="D243" s="75">
        <v>22</v>
      </c>
      <c r="E243" s="71">
        <v>384</v>
      </c>
      <c r="F243" s="71"/>
      <c r="G243" s="71"/>
      <c r="H243" s="71"/>
      <c r="I243" s="71"/>
      <c r="J243" s="71"/>
      <c r="K243" s="71">
        <v>818</v>
      </c>
      <c r="L243" s="71">
        <v>783</v>
      </c>
      <c r="M243" s="71"/>
      <c r="N243" s="71"/>
      <c r="O243" s="71"/>
      <c r="P243" s="71"/>
      <c r="Q243" s="71"/>
      <c r="R243" s="71"/>
      <c r="S243" s="71"/>
      <c r="T243" s="71"/>
      <c r="U243" s="71">
        <f t="shared" si="3"/>
        <v>1985</v>
      </c>
      <c r="V243" s="58"/>
    </row>
    <row r="244" spans="2:22" x14ac:dyDescent="0.25">
      <c r="B244" s="75">
        <v>2023</v>
      </c>
      <c r="C244" s="75">
        <v>8</v>
      </c>
      <c r="D244" s="75">
        <v>23</v>
      </c>
      <c r="E244" s="71">
        <v>382</v>
      </c>
      <c r="F244" s="71"/>
      <c r="G244" s="71"/>
      <c r="H244" s="71"/>
      <c r="I244" s="71"/>
      <c r="J244" s="71"/>
      <c r="K244" s="71">
        <v>845</v>
      </c>
      <c r="L244" s="71">
        <v>901</v>
      </c>
      <c r="M244" s="71"/>
      <c r="N244" s="71"/>
      <c r="O244" s="71"/>
      <c r="P244" s="71"/>
      <c r="Q244" s="71"/>
      <c r="R244" s="71"/>
      <c r="S244" s="71"/>
      <c r="T244" s="71"/>
      <c r="U244" s="71">
        <f t="shared" si="3"/>
        <v>2128</v>
      </c>
      <c r="V244" s="58"/>
    </row>
    <row r="245" spans="2:22" x14ac:dyDescent="0.25">
      <c r="B245" s="75">
        <v>2023</v>
      </c>
      <c r="C245" s="75">
        <v>8</v>
      </c>
      <c r="D245" s="75">
        <v>24</v>
      </c>
      <c r="E245" s="71">
        <v>357</v>
      </c>
      <c r="F245" s="71"/>
      <c r="G245" s="71"/>
      <c r="H245" s="71"/>
      <c r="I245" s="71"/>
      <c r="J245" s="71"/>
      <c r="K245" s="71">
        <v>891</v>
      </c>
      <c r="L245" s="71">
        <v>909</v>
      </c>
      <c r="M245" s="71"/>
      <c r="N245" s="71"/>
      <c r="O245" s="71"/>
      <c r="P245" s="71"/>
      <c r="Q245" s="71"/>
      <c r="R245" s="71"/>
      <c r="S245" s="71"/>
      <c r="T245" s="71"/>
      <c r="U245" s="71">
        <f t="shared" si="3"/>
        <v>2157</v>
      </c>
      <c r="V245" s="58"/>
    </row>
    <row r="246" spans="2:22" x14ac:dyDescent="0.25">
      <c r="B246" s="75">
        <v>2023</v>
      </c>
      <c r="C246" s="75">
        <v>8</v>
      </c>
      <c r="D246" s="75">
        <v>25</v>
      </c>
      <c r="E246" s="71">
        <v>349</v>
      </c>
      <c r="F246" s="71"/>
      <c r="G246" s="71"/>
      <c r="H246" s="71"/>
      <c r="I246" s="71"/>
      <c r="J246" s="71"/>
      <c r="K246" s="71">
        <v>880</v>
      </c>
      <c r="L246" s="71">
        <v>829</v>
      </c>
      <c r="M246" s="71"/>
      <c r="N246" s="71"/>
      <c r="O246" s="71"/>
      <c r="P246" s="71"/>
      <c r="Q246" s="71"/>
      <c r="R246" s="71"/>
      <c r="S246" s="71"/>
      <c r="T246" s="71"/>
      <c r="U246" s="71">
        <f t="shared" si="3"/>
        <v>2058</v>
      </c>
      <c r="V246" s="58"/>
    </row>
    <row r="247" spans="2:22" x14ac:dyDescent="0.25">
      <c r="B247" s="75">
        <v>2023</v>
      </c>
      <c r="C247" s="75">
        <v>8</v>
      </c>
      <c r="D247" s="75">
        <v>26</v>
      </c>
      <c r="E247" s="71">
        <v>378</v>
      </c>
      <c r="F247" s="71"/>
      <c r="G247" s="71"/>
      <c r="H247" s="71"/>
      <c r="I247" s="71"/>
      <c r="J247" s="71"/>
      <c r="K247" s="71">
        <v>845</v>
      </c>
      <c r="L247" s="71">
        <v>714</v>
      </c>
      <c r="M247" s="71"/>
      <c r="N247" s="71"/>
      <c r="O247" s="71"/>
      <c r="P247" s="71"/>
      <c r="Q247" s="71"/>
      <c r="R247" s="71"/>
      <c r="S247" s="71"/>
      <c r="T247" s="71"/>
      <c r="U247" s="71">
        <f t="shared" si="3"/>
        <v>1937</v>
      </c>
      <c r="V247" s="58"/>
    </row>
    <row r="248" spans="2:22" x14ac:dyDescent="0.25">
      <c r="B248" s="75">
        <v>2023</v>
      </c>
      <c r="C248" s="75">
        <v>8</v>
      </c>
      <c r="D248" s="75">
        <v>27</v>
      </c>
      <c r="E248" s="71">
        <v>420</v>
      </c>
      <c r="F248" s="71"/>
      <c r="G248" s="71"/>
      <c r="H248" s="71"/>
      <c r="I248" s="71"/>
      <c r="J248" s="71"/>
      <c r="K248" s="71">
        <v>818</v>
      </c>
      <c r="L248" s="71">
        <v>795</v>
      </c>
      <c r="M248" s="71"/>
      <c r="N248" s="71"/>
      <c r="O248" s="71"/>
      <c r="P248" s="71"/>
      <c r="Q248" s="71"/>
      <c r="R248" s="71"/>
      <c r="S248" s="71"/>
      <c r="T248" s="71"/>
      <c r="U248" s="71">
        <f t="shared" si="3"/>
        <v>2033</v>
      </c>
      <c r="V248" s="58"/>
    </row>
    <row r="249" spans="2:22" x14ac:dyDescent="0.25">
      <c r="B249" s="75">
        <v>2023</v>
      </c>
      <c r="C249" s="75">
        <v>8</v>
      </c>
      <c r="D249" s="75">
        <v>28</v>
      </c>
      <c r="E249" s="71">
        <v>362</v>
      </c>
      <c r="F249" s="71"/>
      <c r="G249" s="71"/>
      <c r="H249" s="71"/>
      <c r="I249" s="71"/>
      <c r="J249" s="71"/>
      <c r="K249" s="71">
        <v>883</v>
      </c>
      <c r="L249" s="71">
        <v>882</v>
      </c>
      <c r="M249" s="71"/>
      <c r="N249" s="71"/>
      <c r="O249" s="71"/>
      <c r="P249" s="71"/>
      <c r="Q249" s="71"/>
      <c r="R249" s="71"/>
      <c r="S249" s="71"/>
      <c r="T249" s="71"/>
      <c r="U249" s="71">
        <f t="shared" si="3"/>
        <v>2127</v>
      </c>
      <c r="V249" s="58"/>
    </row>
    <row r="250" spans="2:22" x14ac:dyDescent="0.25">
      <c r="B250" s="75">
        <v>2023</v>
      </c>
      <c r="C250" s="75">
        <v>8</v>
      </c>
      <c r="D250" s="75">
        <v>29</v>
      </c>
      <c r="E250" s="71">
        <v>400</v>
      </c>
      <c r="F250" s="71"/>
      <c r="G250" s="71"/>
      <c r="H250" s="71"/>
      <c r="I250" s="71"/>
      <c r="J250" s="71"/>
      <c r="K250" s="71">
        <v>883</v>
      </c>
      <c r="L250" s="71">
        <v>735</v>
      </c>
      <c r="M250" s="71"/>
      <c r="N250" s="71"/>
      <c r="O250" s="71"/>
      <c r="P250" s="71"/>
      <c r="Q250" s="71"/>
      <c r="R250" s="71"/>
      <c r="S250" s="71"/>
      <c r="T250" s="71"/>
      <c r="U250" s="71">
        <f t="shared" si="3"/>
        <v>2018</v>
      </c>
      <c r="V250" s="58"/>
    </row>
    <row r="251" spans="2:22" x14ac:dyDescent="0.25">
      <c r="B251" s="75">
        <v>2023</v>
      </c>
      <c r="C251" s="75">
        <v>8</v>
      </c>
      <c r="D251" s="75">
        <v>30</v>
      </c>
      <c r="E251" s="71">
        <v>393</v>
      </c>
      <c r="F251" s="71"/>
      <c r="G251" s="71"/>
      <c r="H251" s="71"/>
      <c r="I251" s="71"/>
      <c r="J251" s="71"/>
      <c r="K251" s="71">
        <v>882</v>
      </c>
      <c r="L251" s="71">
        <v>767</v>
      </c>
      <c r="M251" s="71"/>
      <c r="N251" s="71"/>
      <c r="O251" s="71"/>
      <c r="P251" s="71"/>
      <c r="Q251" s="71"/>
      <c r="R251" s="71"/>
      <c r="S251" s="71"/>
      <c r="T251" s="71"/>
      <c r="U251" s="71">
        <f t="shared" si="3"/>
        <v>2042</v>
      </c>
      <c r="V251" s="58"/>
    </row>
    <row r="252" spans="2:22" x14ac:dyDescent="0.25">
      <c r="B252" s="75">
        <v>2023</v>
      </c>
      <c r="C252" s="75">
        <v>8</v>
      </c>
      <c r="D252" s="75">
        <v>31</v>
      </c>
      <c r="E252" s="71">
        <v>411</v>
      </c>
      <c r="F252" s="71"/>
      <c r="G252" s="71"/>
      <c r="H252" s="71"/>
      <c r="I252" s="71"/>
      <c r="J252" s="71"/>
      <c r="K252" s="71">
        <v>908</v>
      </c>
      <c r="L252" s="71">
        <v>671</v>
      </c>
      <c r="M252" s="71"/>
      <c r="N252" s="71"/>
      <c r="O252" s="71"/>
      <c r="P252" s="71"/>
      <c r="Q252" s="71"/>
      <c r="R252" s="71"/>
      <c r="S252" s="71"/>
      <c r="T252" s="71"/>
      <c r="U252" s="71">
        <f t="shared" si="3"/>
        <v>1990</v>
      </c>
      <c r="V252" s="58"/>
    </row>
    <row r="253" spans="2:22" x14ac:dyDescent="0.25">
      <c r="B253" s="75">
        <v>2023</v>
      </c>
      <c r="C253" s="75">
        <v>9</v>
      </c>
      <c r="D253" s="75">
        <v>1</v>
      </c>
      <c r="E253" s="71">
        <v>436</v>
      </c>
      <c r="F253" s="71"/>
      <c r="G253" s="71"/>
      <c r="H253" s="71"/>
      <c r="I253" s="71"/>
      <c r="J253" s="71"/>
      <c r="K253" s="71">
        <v>861</v>
      </c>
      <c r="L253" s="71">
        <v>694</v>
      </c>
      <c r="M253" s="71"/>
      <c r="N253" s="71"/>
      <c r="O253" s="71"/>
      <c r="P253" s="71"/>
      <c r="Q253" s="71"/>
      <c r="R253" s="71"/>
      <c r="S253" s="71"/>
      <c r="T253" s="71"/>
      <c r="U253" s="71">
        <f t="shared" si="3"/>
        <v>1991</v>
      </c>
      <c r="V253" s="58"/>
    </row>
    <row r="254" spans="2:22" x14ac:dyDescent="0.25">
      <c r="B254" s="75">
        <v>2023</v>
      </c>
      <c r="C254" s="75">
        <v>9</v>
      </c>
      <c r="D254" s="75">
        <v>2</v>
      </c>
      <c r="E254" s="71">
        <v>384</v>
      </c>
      <c r="F254" s="71"/>
      <c r="G254" s="71"/>
      <c r="H254" s="71"/>
      <c r="I254" s="71"/>
      <c r="J254" s="71"/>
      <c r="K254" s="71">
        <v>821</v>
      </c>
      <c r="L254" s="71">
        <v>507</v>
      </c>
      <c r="M254" s="71"/>
      <c r="N254" s="71"/>
      <c r="O254" s="71"/>
      <c r="P254" s="71"/>
      <c r="Q254" s="71"/>
      <c r="R254" s="71"/>
      <c r="S254" s="71"/>
      <c r="T254" s="71"/>
      <c r="U254" s="71">
        <f t="shared" si="3"/>
        <v>1712</v>
      </c>
      <c r="V254" s="58"/>
    </row>
    <row r="255" spans="2:22" x14ac:dyDescent="0.25">
      <c r="B255" s="75">
        <v>2023</v>
      </c>
      <c r="C255" s="75">
        <v>9</v>
      </c>
      <c r="D255" s="75">
        <v>3</v>
      </c>
      <c r="E255" s="71">
        <v>347</v>
      </c>
      <c r="F255" s="71"/>
      <c r="G255" s="71"/>
      <c r="H255" s="71"/>
      <c r="I255" s="71"/>
      <c r="J255" s="71"/>
      <c r="K255" s="71">
        <v>810</v>
      </c>
      <c r="L255" s="71">
        <v>320</v>
      </c>
      <c r="M255" s="71"/>
      <c r="N255" s="71"/>
      <c r="O255" s="71"/>
      <c r="P255" s="71"/>
      <c r="Q255" s="71"/>
      <c r="R255" s="71"/>
      <c r="S255" s="71"/>
      <c r="T255" s="71"/>
      <c r="U255" s="71">
        <f t="shared" si="3"/>
        <v>1477</v>
      </c>
      <c r="V255" s="58"/>
    </row>
    <row r="256" spans="2:22" x14ac:dyDescent="0.25">
      <c r="B256" s="75">
        <v>2023</v>
      </c>
      <c r="C256" s="75">
        <v>9</v>
      </c>
      <c r="D256" s="75">
        <v>4</v>
      </c>
      <c r="E256" s="71">
        <v>417</v>
      </c>
      <c r="F256" s="71"/>
      <c r="G256" s="71"/>
      <c r="H256" s="71"/>
      <c r="I256" s="71"/>
      <c r="J256" s="71"/>
      <c r="K256" s="71">
        <v>815</v>
      </c>
      <c r="L256" s="71">
        <v>356</v>
      </c>
      <c r="M256" s="71"/>
      <c r="N256" s="71"/>
      <c r="O256" s="71"/>
      <c r="P256" s="71"/>
      <c r="Q256" s="71"/>
      <c r="R256" s="71"/>
      <c r="S256" s="71"/>
      <c r="T256" s="71"/>
      <c r="U256" s="71">
        <f t="shared" si="3"/>
        <v>1588</v>
      </c>
      <c r="V256" s="58"/>
    </row>
    <row r="257" spans="2:22" x14ac:dyDescent="0.25">
      <c r="B257" s="75">
        <v>2023</v>
      </c>
      <c r="C257" s="75">
        <v>9</v>
      </c>
      <c r="D257" s="75">
        <v>5</v>
      </c>
      <c r="E257" s="71">
        <v>410</v>
      </c>
      <c r="F257" s="71"/>
      <c r="G257" s="71"/>
      <c r="H257" s="71"/>
      <c r="I257" s="71"/>
      <c r="J257" s="71"/>
      <c r="K257" s="71">
        <v>933</v>
      </c>
      <c r="L257" s="71">
        <v>722</v>
      </c>
      <c r="M257" s="71"/>
      <c r="N257" s="71"/>
      <c r="O257" s="71"/>
      <c r="P257" s="71"/>
      <c r="Q257" s="71"/>
      <c r="R257" s="71"/>
      <c r="S257" s="71"/>
      <c r="T257" s="71"/>
      <c r="U257" s="71">
        <f t="shared" si="3"/>
        <v>2065</v>
      </c>
      <c r="V257" s="58"/>
    </row>
    <row r="258" spans="2:22" x14ac:dyDescent="0.25">
      <c r="B258" s="75">
        <v>2023</v>
      </c>
      <c r="C258" s="75">
        <v>9</v>
      </c>
      <c r="D258" s="75">
        <v>6</v>
      </c>
      <c r="E258" s="71">
        <v>373</v>
      </c>
      <c r="F258" s="71"/>
      <c r="G258" s="71"/>
      <c r="H258" s="71"/>
      <c r="I258" s="71"/>
      <c r="J258" s="71"/>
      <c r="K258" s="71">
        <v>953</v>
      </c>
      <c r="L258" s="71">
        <v>731</v>
      </c>
      <c r="M258" s="71"/>
      <c r="N258" s="71"/>
      <c r="O258" s="71"/>
      <c r="P258" s="71"/>
      <c r="Q258" s="71"/>
      <c r="R258" s="71"/>
      <c r="S258" s="71"/>
      <c r="T258" s="71"/>
      <c r="U258" s="71">
        <f t="shared" si="3"/>
        <v>2057</v>
      </c>
      <c r="V258" s="58"/>
    </row>
    <row r="259" spans="2:22" x14ac:dyDescent="0.25">
      <c r="B259" s="75">
        <v>2023</v>
      </c>
      <c r="C259" s="75">
        <v>9</v>
      </c>
      <c r="D259" s="75">
        <v>7</v>
      </c>
      <c r="E259" s="71">
        <v>423</v>
      </c>
      <c r="F259" s="71"/>
      <c r="G259" s="71"/>
      <c r="H259" s="71"/>
      <c r="I259" s="71"/>
      <c r="J259" s="71"/>
      <c r="K259" s="71">
        <v>944</v>
      </c>
      <c r="L259" s="71">
        <v>775</v>
      </c>
      <c r="M259" s="71"/>
      <c r="N259" s="71"/>
      <c r="O259" s="71"/>
      <c r="P259" s="71"/>
      <c r="Q259" s="71"/>
      <c r="R259" s="71"/>
      <c r="S259" s="71"/>
      <c r="T259" s="71"/>
      <c r="U259" s="71">
        <f t="shared" si="3"/>
        <v>2142</v>
      </c>
      <c r="V259" s="58"/>
    </row>
    <row r="260" spans="2:22" x14ac:dyDescent="0.25">
      <c r="B260" s="75">
        <v>2023</v>
      </c>
      <c r="C260" s="75">
        <v>9</v>
      </c>
      <c r="D260" s="75">
        <v>8</v>
      </c>
      <c r="E260" s="71">
        <v>410</v>
      </c>
      <c r="F260" s="71"/>
      <c r="G260" s="71"/>
      <c r="H260" s="71"/>
      <c r="I260" s="71"/>
      <c r="J260" s="71"/>
      <c r="K260" s="71">
        <v>929</v>
      </c>
      <c r="L260" s="71">
        <v>912</v>
      </c>
      <c r="M260" s="71"/>
      <c r="N260" s="71"/>
      <c r="O260" s="71"/>
      <c r="P260" s="71"/>
      <c r="Q260" s="71"/>
      <c r="R260" s="71"/>
      <c r="S260" s="71"/>
      <c r="T260" s="71"/>
      <c r="U260" s="71">
        <f t="shared" si="3"/>
        <v>2251</v>
      </c>
      <c r="V260" s="58"/>
    </row>
    <row r="261" spans="2:22" x14ac:dyDescent="0.25">
      <c r="B261" s="75">
        <v>2023</v>
      </c>
      <c r="C261" s="75">
        <v>9</v>
      </c>
      <c r="D261" s="75">
        <v>9</v>
      </c>
      <c r="E261" s="71">
        <v>401</v>
      </c>
      <c r="F261" s="71"/>
      <c r="G261" s="71"/>
      <c r="H261" s="71"/>
      <c r="I261" s="71"/>
      <c r="J261" s="71"/>
      <c r="K261" s="71">
        <v>874</v>
      </c>
      <c r="L261" s="71">
        <v>803</v>
      </c>
      <c r="M261" s="71"/>
      <c r="N261" s="71"/>
      <c r="O261" s="71"/>
      <c r="P261" s="71"/>
      <c r="Q261" s="71"/>
      <c r="R261" s="71"/>
      <c r="S261" s="71"/>
      <c r="T261" s="71"/>
      <c r="U261" s="71">
        <f t="shared" si="3"/>
        <v>2078</v>
      </c>
      <c r="V261" s="58"/>
    </row>
    <row r="262" spans="2:22" x14ac:dyDescent="0.25">
      <c r="B262" s="75">
        <v>2023</v>
      </c>
      <c r="C262" s="75">
        <v>9</v>
      </c>
      <c r="D262" s="75">
        <v>10</v>
      </c>
      <c r="E262" s="71">
        <v>408</v>
      </c>
      <c r="F262" s="71"/>
      <c r="G262" s="71"/>
      <c r="H262" s="71"/>
      <c r="I262" s="71"/>
      <c r="J262" s="71"/>
      <c r="K262" s="71">
        <v>883</v>
      </c>
      <c r="L262" s="71">
        <v>784</v>
      </c>
      <c r="M262" s="71"/>
      <c r="N262" s="71"/>
      <c r="O262" s="71"/>
      <c r="P262" s="71"/>
      <c r="Q262" s="71"/>
      <c r="R262" s="71"/>
      <c r="S262" s="71"/>
      <c r="T262" s="71"/>
      <c r="U262" s="71">
        <f t="shared" si="3"/>
        <v>2075</v>
      </c>
      <c r="V262" s="58"/>
    </row>
    <row r="263" spans="2:22" x14ac:dyDescent="0.25">
      <c r="B263" s="75">
        <v>2023</v>
      </c>
      <c r="C263" s="75">
        <v>9</v>
      </c>
      <c r="D263" s="75">
        <v>11</v>
      </c>
      <c r="E263" s="71">
        <v>412</v>
      </c>
      <c r="F263" s="71"/>
      <c r="G263" s="71"/>
      <c r="H263" s="71"/>
      <c r="I263" s="71"/>
      <c r="J263" s="71"/>
      <c r="K263" s="71">
        <v>912</v>
      </c>
      <c r="L263" s="71">
        <v>886</v>
      </c>
      <c r="M263" s="71"/>
      <c r="N263" s="71"/>
      <c r="O263" s="71"/>
      <c r="P263" s="71"/>
      <c r="Q263" s="71"/>
      <c r="R263" s="71"/>
      <c r="S263" s="71"/>
      <c r="T263" s="71"/>
      <c r="U263" s="71">
        <f t="shared" si="3"/>
        <v>2210</v>
      </c>
      <c r="V263" s="58"/>
    </row>
    <row r="264" spans="2:22" x14ac:dyDescent="0.25">
      <c r="B264" s="75">
        <v>2023</v>
      </c>
      <c r="C264" s="75">
        <v>9</v>
      </c>
      <c r="D264" s="75">
        <v>12</v>
      </c>
      <c r="E264" s="71">
        <v>393</v>
      </c>
      <c r="F264" s="71"/>
      <c r="G264" s="71"/>
      <c r="H264" s="71"/>
      <c r="I264" s="71"/>
      <c r="J264" s="71"/>
      <c r="K264" s="71">
        <v>923</v>
      </c>
      <c r="L264" s="71">
        <v>725</v>
      </c>
      <c r="M264" s="71"/>
      <c r="N264" s="71"/>
      <c r="O264" s="71"/>
      <c r="P264" s="71"/>
      <c r="Q264" s="71"/>
      <c r="R264" s="71"/>
      <c r="S264" s="71"/>
      <c r="T264" s="71"/>
      <c r="U264" s="71">
        <f t="shared" si="3"/>
        <v>2041</v>
      </c>
      <c r="V264" s="58"/>
    </row>
    <row r="265" spans="2:22" x14ac:dyDescent="0.25">
      <c r="B265" s="75">
        <v>2023</v>
      </c>
      <c r="C265" s="75">
        <v>9</v>
      </c>
      <c r="D265" s="75">
        <v>13</v>
      </c>
      <c r="E265" s="71">
        <v>416</v>
      </c>
      <c r="F265" s="71"/>
      <c r="G265" s="71"/>
      <c r="H265" s="71"/>
      <c r="I265" s="71"/>
      <c r="J265" s="71"/>
      <c r="K265" s="71">
        <v>919</v>
      </c>
      <c r="L265" s="71">
        <v>874</v>
      </c>
      <c r="M265" s="71"/>
      <c r="N265" s="71"/>
      <c r="O265" s="71"/>
      <c r="P265" s="71"/>
      <c r="Q265" s="71"/>
      <c r="R265" s="71"/>
      <c r="S265" s="71"/>
      <c r="T265" s="71"/>
      <c r="U265" s="71">
        <f t="shared" si="3"/>
        <v>2209</v>
      </c>
      <c r="V265" s="58"/>
    </row>
    <row r="266" spans="2:22" x14ac:dyDescent="0.25">
      <c r="B266" s="75">
        <v>2023</v>
      </c>
      <c r="C266" s="75">
        <v>9</v>
      </c>
      <c r="D266" s="75">
        <v>14</v>
      </c>
      <c r="E266" s="71">
        <v>392</v>
      </c>
      <c r="F266" s="71"/>
      <c r="G266" s="71"/>
      <c r="H266" s="71"/>
      <c r="I266" s="71"/>
      <c r="J266" s="71"/>
      <c r="K266" s="71">
        <v>931</v>
      </c>
      <c r="L266" s="71">
        <v>954</v>
      </c>
      <c r="M266" s="71"/>
      <c r="N266" s="71"/>
      <c r="O266" s="71"/>
      <c r="P266" s="71"/>
      <c r="Q266" s="71"/>
      <c r="R266" s="71"/>
      <c r="S266" s="71"/>
      <c r="T266" s="71"/>
      <c r="U266" s="71">
        <f t="shared" ref="U266:U329" si="4">SUM(E266:T266)</f>
        <v>2277</v>
      </c>
      <c r="V266" s="58"/>
    </row>
    <row r="267" spans="2:22" x14ac:dyDescent="0.25">
      <c r="B267" s="75">
        <v>2023</v>
      </c>
      <c r="C267" s="75">
        <v>9</v>
      </c>
      <c r="D267" s="75">
        <v>15</v>
      </c>
      <c r="E267" s="71">
        <v>382</v>
      </c>
      <c r="F267" s="71"/>
      <c r="G267" s="71"/>
      <c r="H267" s="71"/>
      <c r="I267" s="71"/>
      <c r="J267" s="71"/>
      <c r="K267" s="71">
        <v>929</v>
      </c>
      <c r="L267" s="71">
        <v>813</v>
      </c>
      <c r="M267" s="71"/>
      <c r="N267" s="71"/>
      <c r="O267" s="71"/>
      <c r="P267" s="71"/>
      <c r="Q267" s="71"/>
      <c r="R267" s="71"/>
      <c r="S267" s="71"/>
      <c r="T267" s="71"/>
      <c r="U267" s="71">
        <f t="shared" si="4"/>
        <v>2124</v>
      </c>
      <c r="V267" s="58"/>
    </row>
    <row r="268" spans="2:22" x14ac:dyDescent="0.25">
      <c r="B268" s="75">
        <v>2023</v>
      </c>
      <c r="C268" s="75">
        <v>9</v>
      </c>
      <c r="D268" s="75">
        <v>16</v>
      </c>
      <c r="E268" s="71">
        <v>386</v>
      </c>
      <c r="F268" s="71"/>
      <c r="G268" s="71"/>
      <c r="H268" s="71"/>
      <c r="I268" s="71"/>
      <c r="J268" s="71"/>
      <c r="K268" s="71">
        <v>894</v>
      </c>
      <c r="L268" s="71">
        <v>523</v>
      </c>
      <c r="M268" s="71"/>
      <c r="N268" s="71"/>
      <c r="O268" s="71"/>
      <c r="P268" s="71"/>
      <c r="Q268" s="71"/>
      <c r="R268" s="71"/>
      <c r="S268" s="71"/>
      <c r="T268" s="71"/>
      <c r="U268" s="71">
        <f t="shared" si="4"/>
        <v>1803</v>
      </c>
      <c r="V268" s="58"/>
    </row>
    <row r="269" spans="2:22" x14ac:dyDescent="0.25">
      <c r="B269" s="75">
        <v>2023</v>
      </c>
      <c r="C269" s="75">
        <v>9</v>
      </c>
      <c r="D269" s="75">
        <v>17</v>
      </c>
      <c r="E269" s="71">
        <v>370</v>
      </c>
      <c r="F269" s="71"/>
      <c r="G269" s="71"/>
      <c r="H269" s="71"/>
      <c r="I269" s="71"/>
      <c r="J269" s="71"/>
      <c r="K269" s="71">
        <v>835</v>
      </c>
      <c r="L269" s="71">
        <v>387</v>
      </c>
      <c r="M269" s="71"/>
      <c r="N269" s="71"/>
      <c r="O269" s="71"/>
      <c r="P269" s="71"/>
      <c r="Q269" s="71"/>
      <c r="R269" s="71"/>
      <c r="S269" s="71"/>
      <c r="T269" s="71"/>
      <c r="U269" s="71">
        <f t="shared" si="4"/>
        <v>1592</v>
      </c>
      <c r="V269" s="58"/>
    </row>
    <row r="270" spans="2:22" x14ac:dyDescent="0.25">
      <c r="B270" s="75">
        <v>2023</v>
      </c>
      <c r="C270" s="75">
        <v>9</v>
      </c>
      <c r="D270" s="75">
        <v>18</v>
      </c>
      <c r="E270" s="71">
        <v>434</v>
      </c>
      <c r="F270" s="71"/>
      <c r="G270" s="71"/>
      <c r="H270" s="71"/>
      <c r="I270" s="71"/>
      <c r="J270" s="71"/>
      <c r="K270" s="71">
        <v>871</v>
      </c>
      <c r="L270" s="71">
        <v>467</v>
      </c>
      <c r="M270" s="71"/>
      <c r="N270" s="71"/>
      <c r="O270" s="71"/>
      <c r="P270" s="71"/>
      <c r="Q270" s="71"/>
      <c r="R270" s="71"/>
      <c r="S270" s="71"/>
      <c r="T270" s="71"/>
      <c r="U270" s="71">
        <f t="shared" si="4"/>
        <v>1772</v>
      </c>
      <c r="V270" s="58"/>
    </row>
    <row r="271" spans="2:22" x14ac:dyDescent="0.25">
      <c r="B271" s="75">
        <v>2023</v>
      </c>
      <c r="C271" s="75">
        <v>9</v>
      </c>
      <c r="D271" s="75">
        <v>19</v>
      </c>
      <c r="E271" s="71">
        <v>423</v>
      </c>
      <c r="F271" s="71"/>
      <c r="G271" s="71"/>
      <c r="H271" s="71"/>
      <c r="I271" s="71"/>
      <c r="J271" s="71"/>
      <c r="K271" s="71">
        <v>885</v>
      </c>
      <c r="L271" s="71">
        <v>556</v>
      </c>
      <c r="M271" s="71"/>
      <c r="N271" s="71"/>
      <c r="O271" s="71"/>
      <c r="P271" s="71"/>
      <c r="Q271" s="71"/>
      <c r="R271" s="71"/>
      <c r="S271" s="71"/>
      <c r="T271" s="71"/>
      <c r="U271" s="71">
        <f t="shared" si="4"/>
        <v>1864</v>
      </c>
      <c r="V271" s="58"/>
    </row>
    <row r="272" spans="2:22" x14ac:dyDescent="0.25">
      <c r="B272" s="75">
        <v>2023</v>
      </c>
      <c r="C272" s="75">
        <v>9</v>
      </c>
      <c r="D272" s="75">
        <v>20</v>
      </c>
      <c r="E272" s="71">
        <v>423</v>
      </c>
      <c r="F272" s="71"/>
      <c r="G272" s="71"/>
      <c r="H272" s="71"/>
      <c r="I272" s="71"/>
      <c r="J272" s="71"/>
      <c r="K272" s="71">
        <v>898</v>
      </c>
      <c r="L272" s="71">
        <v>612</v>
      </c>
      <c r="M272" s="71"/>
      <c r="N272" s="71"/>
      <c r="O272" s="71"/>
      <c r="P272" s="71"/>
      <c r="Q272" s="71"/>
      <c r="R272" s="71"/>
      <c r="S272" s="71"/>
      <c r="T272" s="71"/>
      <c r="U272" s="71">
        <f t="shared" si="4"/>
        <v>1933</v>
      </c>
      <c r="V272" s="58"/>
    </row>
    <row r="273" spans="2:22" x14ac:dyDescent="0.25">
      <c r="B273" s="75">
        <v>2023</v>
      </c>
      <c r="C273" s="75">
        <v>9</v>
      </c>
      <c r="D273" s="75">
        <v>21</v>
      </c>
      <c r="E273" s="71">
        <v>463</v>
      </c>
      <c r="F273" s="71"/>
      <c r="G273" s="71"/>
      <c r="H273" s="71"/>
      <c r="I273" s="71"/>
      <c r="J273" s="71"/>
      <c r="K273" s="71">
        <v>879</v>
      </c>
      <c r="L273" s="71">
        <v>635</v>
      </c>
      <c r="M273" s="71"/>
      <c r="N273" s="71"/>
      <c r="O273" s="71"/>
      <c r="P273" s="71"/>
      <c r="Q273" s="71"/>
      <c r="R273" s="71"/>
      <c r="S273" s="71"/>
      <c r="T273" s="71"/>
      <c r="U273" s="71">
        <f t="shared" si="4"/>
        <v>1977</v>
      </c>
      <c r="V273" s="58"/>
    </row>
    <row r="274" spans="2:22" x14ac:dyDescent="0.25">
      <c r="B274" s="75">
        <v>2023</v>
      </c>
      <c r="C274" s="75">
        <v>9</v>
      </c>
      <c r="D274" s="75">
        <v>22</v>
      </c>
      <c r="E274" s="71">
        <v>438</v>
      </c>
      <c r="F274" s="71"/>
      <c r="G274" s="71"/>
      <c r="H274" s="71"/>
      <c r="I274" s="71"/>
      <c r="J274" s="71"/>
      <c r="K274" s="71">
        <v>886</v>
      </c>
      <c r="L274" s="71">
        <v>682</v>
      </c>
      <c r="M274" s="71"/>
      <c r="N274" s="71"/>
      <c r="O274" s="71"/>
      <c r="P274" s="71"/>
      <c r="Q274" s="71"/>
      <c r="R274" s="71"/>
      <c r="S274" s="71"/>
      <c r="T274" s="71"/>
      <c r="U274" s="71">
        <f t="shared" si="4"/>
        <v>2006</v>
      </c>
      <c r="V274" s="58"/>
    </row>
    <row r="275" spans="2:22" x14ac:dyDescent="0.25">
      <c r="B275" s="75">
        <v>2023</v>
      </c>
      <c r="C275" s="75">
        <v>9</v>
      </c>
      <c r="D275" s="75">
        <v>23</v>
      </c>
      <c r="E275" s="71">
        <v>427</v>
      </c>
      <c r="F275" s="71"/>
      <c r="G275" s="71"/>
      <c r="H275" s="71"/>
      <c r="I275" s="71"/>
      <c r="J275" s="71"/>
      <c r="K275" s="71">
        <v>845</v>
      </c>
      <c r="L275" s="71">
        <v>472</v>
      </c>
      <c r="M275" s="71"/>
      <c r="N275" s="71"/>
      <c r="O275" s="71"/>
      <c r="P275" s="71"/>
      <c r="Q275" s="71"/>
      <c r="R275" s="71"/>
      <c r="S275" s="71"/>
      <c r="T275" s="71"/>
      <c r="U275" s="71">
        <f t="shared" si="4"/>
        <v>1744</v>
      </c>
      <c r="V275" s="58"/>
    </row>
    <row r="276" spans="2:22" x14ac:dyDescent="0.25">
      <c r="B276" s="75">
        <v>2023</v>
      </c>
      <c r="C276" s="75">
        <v>9</v>
      </c>
      <c r="D276" s="75">
        <v>24</v>
      </c>
      <c r="E276" s="71">
        <v>420</v>
      </c>
      <c r="F276" s="71"/>
      <c r="G276" s="71"/>
      <c r="H276" s="71"/>
      <c r="I276" s="71"/>
      <c r="J276" s="71"/>
      <c r="K276" s="71">
        <v>817</v>
      </c>
      <c r="L276" s="71">
        <v>564</v>
      </c>
      <c r="M276" s="71"/>
      <c r="N276" s="71"/>
      <c r="O276" s="71"/>
      <c r="P276" s="71"/>
      <c r="Q276" s="71"/>
      <c r="R276" s="71"/>
      <c r="S276" s="71"/>
      <c r="T276" s="71"/>
      <c r="U276" s="71">
        <f t="shared" si="4"/>
        <v>1801</v>
      </c>
      <c r="V276" s="58"/>
    </row>
    <row r="277" spans="2:22" x14ac:dyDescent="0.25">
      <c r="B277" s="75">
        <v>2023</v>
      </c>
      <c r="C277" s="75">
        <v>9</v>
      </c>
      <c r="D277" s="75">
        <v>25</v>
      </c>
      <c r="E277" s="71">
        <v>380</v>
      </c>
      <c r="F277" s="71"/>
      <c r="G277" s="71"/>
      <c r="H277" s="71"/>
      <c r="I277" s="71"/>
      <c r="J277" s="71"/>
      <c r="K277" s="71">
        <v>854</v>
      </c>
      <c r="L277" s="71">
        <v>653</v>
      </c>
      <c r="M277" s="71"/>
      <c r="N277" s="71"/>
      <c r="O277" s="71"/>
      <c r="P277" s="71"/>
      <c r="Q277" s="71"/>
      <c r="R277" s="71"/>
      <c r="S277" s="71"/>
      <c r="T277" s="71"/>
      <c r="U277" s="71">
        <f t="shared" si="4"/>
        <v>1887</v>
      </c>
      <c r="V277" s="58"/>
    </row>
    <row r="278" spans="2:22" x14ac:dyDescent="0.25">
      <c r="B278" s="75">
        <v>2023</v>
      </c>
      <c r="C278" s="75">
        <v>9</v>
      </c>
      <c r="D278" s="75">
        <v>26</v>
      </c>
      <c r="E278" s="71">
        <v>457</v>
      </c>
      <c r="F278" s="71"/>
      <c r="G278" s="71"/>
      <c r="H278" s="71"/>
      <c r="I278" s="71"/>
      <c r="J278" s="71"/>
      <c r="K278" s="71">
        <v>826</v>
      </c>
      <c r="L278" s="71">
        <v>625</v>
      </c>
      <c r="M278" s="71"/>
      <c r="N278" s="71"/>
      <c r="O278" s="71"/>
      <c r="P278" s="71"/>
      <c r="Q278" s="71"/>
      <c r="R278" s="71"/>
      <c r="S278" s="71"/>
      <c r="T278" s="71"/>
      <c r="U278" s="71">
        <f t="shared" si="4"/>
        <v>1908</v>
      </c>
      <c r="V278" s="58"/>
    </row>
    <row r="279" spans="2:22" x14ac:dyDescent="0.25">
      <c r="B279" s="75">
        <v>2023</v>
      </c>
      <c r="C279" s="75">
        <v>9</v>
      </c>
      <c r="D279" s="75">
        <v>27</v>
      </c>
      <c r="E279" s="71">
        <v>477</v>
      </c>
      <c r="F279" s="71"/>
      <c r="G279" s="71"/>
      <c r="H279" s="71"/>
      <c r="I279" s="71"/>
      <c r="J279" s="71"/>
      <c r="K279" s="71">
        <v>835</v>
      </c>
      <c r="L279" s="71">
        <v>435</v>
      </c>
      <c r="M279" s="71"/>
      <c r="N279" s="71"/>
      <c r="O279" s="71"/>
      <c r="P279" s="71"/>
      <c r="Q279" s="71"/>
      <c r="R279" s="71"/>
      <c r="S279" s="71"/>
      <c r="T279" s="71"/>
      <c r="U279" s="71">
        <f t="shared" si="4"/>
        <v>1747</v>
      </c>
      <c r="V279" s="58"/>
    </row>
    <row r="280" spans="2:22" x14ac:dyDescent="0.25">
      <c r="B280" s="75">
        <v>2023</v>
      </c>
      <c r="C280" s="75">
        <v>9</v>
      </c>
      <c r="D280" s="75">
        <v>28</v>
      </c>
      <c r="E280" s="71">
        <v>441</v>
      </c>
      <c r="F280" s="71"/>
      <c r="G280" s="71"/>
      <c r="H280" s="71"/>
      <c r="I280" s="71"/>
      <c r="J280" s="71"/>
      <c r="K280" s="71">
        <v>851</v>
      </c>
      <c r="L280" s="71">
        <v>532</v>
      </c>
      <c r="M280" s="71"/>
      <c r="N280" s="71"/>
      <c r="O280" s="71"/>
      <c r="P280" s="71"/>
      <c r="Q280" s="71"/>
      <c r="R280" s="71"/>
      <c r="S280" s="71"/>
      <c r="T280" s="71"/>
      <c r="U280" s="71">
        <f t="shared" si="4"/>
        <v>1824</v>
      </c>
      <c r="V280" s="58"/>
    </row>
    <row r="281" spans="2:22" x14ac:dyDescent="0.25">
      <c r="B281" s="75">
        <v>2023</v>
      </c>
      <c r="C281" s="75">
        <v>9</v>
      </c>
      <c r="D281" s="75">
        <v>29</v>
      </c>
      <c r="E281" s="71">
        <v>474</v>
      </c>
      <c r="F281" s="71"/>
      <c r="G281" s="71"/>
      <c r="H281" s="71"/>
      <c r="I281" s="71"/>
      <c r="J281" s="71"/>
      <c r="K281" s="71">
        <v>870</v>
      </c>
      <c r="L281" s="71">
        <v>555</v>
      </c>
      <c r="M281" s="71"/>
      <c r="N281" s="71"/>
      <c r="O281" s="71"/>
      <c r="P281" s="71"/>
      <c r="Q281" s="71"/>
      <c r="R281" s="71"/>
      <c r="S281" s="71"/>
      <c r="T281" s="71"/>
      <c r="U281" s="71">
        <f t="shared" si="4"/>
        <v>1899</v>
      </c>
      <c r="V281" s="58"/>
    </row>
    <row r="282" spans="2:22" x14ac:dyDescent="0.25">
      <c r="B282" s="75">
        <v>2023</v>
      </c>
      <c r="C282" s="75">
        <v>9</v>
      </c>
      <c r="D282" s="75">
        <v>30</v>
      </c>
      <c r="E282" s="71">
        <v>479</v>
      </c>
      <c r="F282" s="71"/>
      <c r="G282" s="71"/>
      <c r="H282" s="71"/>
      <c r="I282" s="71"/>
      <c r="J282" s="71"/>
      <c r="K282" s="71">
        <v>834</v>
      </c>
      <c r="L282" s="71">
        <v>497</v>
      </c>
      <c r="M282" s="71"/>
      <c r="N282" s="71"/>
      <c r="O282" s="71"/>
      <c r="P282" s="71"/>
      <c r="Q282" s="71"/>
      <c r="R282" s="71"/>
      <c r="S282" s="71"/>
      <c r="T282" s="71"/>
      <c r="U282" s="71">
        <f t="shared" si="4"/>
        <v>1810</v>
      </c>
      <c r="V282" s="58"/>
    </row>
    <row r="283" spans="2:22" x14ac:dyDescent="0.25">
      <c r="B283" s="75">
        <v>2023</v>
      </c>
      <c r="C283" s="75">
        <v>10</v>
      </c>
      <c r="D283" s="75">
        <v>1</v>
      </c>
      <c r="E283" s="71">
        <v>486</v>
      </c>
      <c r="F283" s="71"/>
      <c r="G283" s="71"/>
      <c r="H283" s="71"/>
      <c r="I283" s="71"/>
      <c r="J283" s="71"/>
      <c r="K283" s="71">
        <v>802</v>
      </c>
      <c r="L283" s="71">
        <v>598</v>
      </c>
      <c r="M283" s="71"/>
      <c r="N283" s="71"/>
      <c r="O283" s="71"/>
      <c r="P283" s="71"/>
      <c r="Q283" s="71"/>
      <c r="R283" s="71"/>
      <c r="S283" s="71"/>
      <c r="T283" s="71"/>
      <c r="U283" s="71">
        <f t="shared" si="4"/>
        <v>1886</v>
      </c>
      <c r="V283" s="58"/>
    </row>
    <row r="284" spans="2:22" x14ac:dyDescent="0.25">
      <c r="B284" s="75">
        <v>2023</v>
      </c>
      <c r="C284" s="75">
        <v>10</v>
      </c>
      <c r="D284" s="75">
        <v>2</v>
      </c>
      <c r="E284" s="71">
        <v>486</v>
      </c>
      <c r="F284" s="71"/>
      <c r="G284" s="71"/>
      <c r="H284" s="71"/>
      <c r="I284" s="71"/>
      <c r="J284" s="71"/>
      <c r="K284" s="71">
        <v>838</v>
      </c>
      <c r="L284" s="71">
        <v>801</v>
      </c>
      <c r="M284" s="71"/>
      <c r="N284" s="71"/>
      <c r="O284" s="71"/>
      <c r="P284" s="71"/>
      <c r="Q284" s="71"/>
      <c r="R284" s="71"/>
      <c r="S284" s="71"/>
      <c r="T284" s="71"/>
      <c r="U284" s="71">
        <f t="shared" si="4"/>
        <v>2125</v>
      </c>
      <c r="V284" s="58"/>
    </row>
    <row r="285" spans="2:22" x14ac:dyDescent="0.25">
      <c r="B285" s="75">
        <v>2023</v>
      </c>
      <c r="C285" s="75">
        <v>10</v>
      </c>
      <c r="D285" s="75">
        <v>3</v>
      </c>
      <c r="E285" s="71">
        <v>467</v>
      </c>
      <c r="F285" s="71"/>
      <c r="G285" s="71"/>
      <c r="H285" s="71"/>
      <c r="I285" s="71"/>
      <c r="J285" s="71"/>
      <c r="K285" s="71">
        <v>846</v>
      </c>
      <c r="L285" s="71">
        <v>842</v>
      </c>
      <c r="M285" s="71"/>
      <c r="N285" s="71"/>
      <c r="O285" s="71"/>
      <c r="P285" s="71"/>
      <c r="Q285" s="71"/>
      <c r="R285" s="71"/>
      <c r="S285" s="71"/>
      <c r="T285" s="71"/>
      <c r="U285" s="71">
        <f t="shared" si="4"/>
        <v>2155</v>
      </c>
      <c r="V285" s="58"/>
    </row>
    <row r="286" spans="2:22" x14ac:dyDescent="0.25">
      <c r="B286" s="75">
        <v>2023</v>
      </c>
      <c r="C286" s="75">
        <v>10</v>
      </c>
      <c r="D286" s="75">
        <v>4</v>
      </c>
      <c r="E286" s="71">
        <v>393</v>
      </c>
      <c r="F286" s="71"/>
      <c r="G286" s="71"/>
      <c r="H286" s="71"/>
      <c r="I286" s="71"/>
      <c r="J286" s="71"/>
      <c r="K286" s="71">
        <v>856</v>
      </c>
      <c r="L286" s="71">
        <v>996</v>
      </c>
      <c r="M286" s="71"/>
      <c r="N286" s="71"/>
      <c r="O286" s="71"/>
      <c r="P286" s="71"/>
      <c r="Q286" s="71"/>
      <c r="R286" s="71"/>
      <c r="S286" s="71"/>
      <c r="T286" s="71"/>
      <c r="U286" s="71">
        <f t="shared" si="4"/>
        <v>2245</v>
      </c>
      <c r="V286" s="58"/>
    </row>
    <row r="287" spans="2:22" x14ac:dyDescent="0.25">
      <c r="B287" s="75">
        <v>2023</v>
      </c>
      <c r="C287" s="75">
        <v>10</v>
      </c>
      <c r="D287" s="75">
        <v>5</v>
      </c>
      <c r="E287" s="71">
        <v>384</v>
      </c>
      <c r="F287" s="71"/>
      <c r="G287" s="71"/>
      <c r="H287" s="71"/>
      <c r="I287" s="71"/>
      <c r="J287" s="71"/>
      <c r="K287" s="71">
        <v>883</v>
      </c>
      <c r="L287" s="71">
        <v>1136</v>
      </c>
      <c r="M287" s="71"/>
      <c r="N287" s="71"/>
      <c r="O287" s="71"/>
      <c r="P287" s="71"/>
      <c r="Q287" s="71"/>
      <c r="R287" s="71"/>
      <c r="S287" s="71"/>
      <c r="T287" s="71"/>
      <c r="U287" s="71">
        <f t="shared" si="4"/>
        <v>2403</v>
      </c>
      <c r="V287" s="58"/>
    </row>
    <row r="288" spans="2:22" x14ac:dyDescent="0.25">
      <c r="B288" s="75">
        <v>2023</v>
      </c>
      <c r="C288" s="75">
        <v>10</v>
      </c>
      <c r="D288" s="75">
        <v>6</v>
      </c>
      <c r="E288" s="71">
        <v>396</v>
      </c>
      <c r="F288" s="71"/>
      <c r="G288" s="71"/>
      <c r="H288" s="71"/>
      <c r="I288" s="71"/>
      <c r="J288" s="71"/>
      <c r="K288" s="71">
        <v>882</v>
      </c>
      <c r="L288" s="71">
        <v>1088</v>
      </c>
      <c r="M288" s="71"/>
      <c r="N288" s="71"/>
      <c r="O288" s="71"/>
      <c r="P288" s="71"/>
      <c r="Q288" s="71"/>
      <c r="R288" s="71"/>
      <c r="S288" s="71"/>
      <c r="T288" s="71"/>
      <c r="U288" s="71">
        <f t="shared" si="4"/>
        <v>2366</v>
      </c>
      <c r="V288" s="58"/>
    </row>
    <row r="289" spans="2:22" x14ac:dyDescent="0.25">
      <c r="B289" s="75">
        <v>2023</v>
      </c>
      <c r="C289" s="75">
        <v>10</v>
      </c>
      <c r="D289" s="75">
        <v>7</v>
      </c>
      <c r="E289" s="71">
        <v>343</v>
      </c>
      <c r="F289" s="71"/>
      <c r="G289" s="71"/>
      <c r="H289" s="71"/>
      <c r="I289" s="71"/>
      <c r="J289" s="71"/>
      <c r="K289" s="71">
        <v>841</v>
      </c>
      <c r="L289" s="71">
        <v>934</v>
      </c>
      <c r="M289" s="71"/>
      <c r="N289" s="71"/>
      <c r="O289" s="71"/>
      <c r="P289" s="71"/>
      <c r="Q289" s="71"/>
      <c r="R289" s="71"/>
      <c r="S289" s="71"/>
      <c r="T289" s="71"/>
      <c r="U289" s="71">
        <f t="shared" si="4"/>
        <v>2118</v>
      </c>
      <c r="V289" s="58"/>
    </row>
    <row r="290" spans="2:22" x14ac:dyDescent="0.25">
      <c r="B290" s="75">
        <v>2023</v>
      </c>
      <c r="C290" s="75">
        <v>10</v>
      </c>
      <c r="D290" s="75">
        <v>8</v>
      </c>
      <c r="E290" s="71">
        <v>415</v>
      </c>
      <c r="F290" s="71"/>
      <c r="G290" s="71"/>
      <c r="H290" s="71"/>
      <c r="I290" s="71"/>
      <c r="J290" s="71"/>
      <c r="K290" s="71">
        <v>803</v>
      </c>
      <c r="L290" s="71">
        <v>839</v>
      </c>
      <c r="M290" s="71"/>
      <c r="N290" s="71"/>
      <c r="O290" s="71"/>
      <c r="P290" s="71"/>
      <c r="Q290" s="71"/>
      <c r="R290" s="71"/>
      <c r="S290" s="71"/>
      <c r="T290" s="71"/>
      <c r="U290" s="71">
        <f t="shared" si="4"/>
        <v>2057</v>
      </c>
      <c r="V290" s="58"/>
    </row>
    <row r="291" spans="2:22" x14ac:dyDescent="0.25">
      <c r="B291" s="75">
        <v>2023</v>
      </c>
      <c r="C291" s="75">
        <v>10</v>
      </c>
      <c r="D291" s="75">
        <v>9</v>
      </c>
      <c r="E291" s="71">
        <v>465</v>
      </c>
      <c r="F291" s="71"/>
      <c r="G291" s="71"/>
      <c r="H291" s="71"/>
      <c r="I291" s="71"/>
      <c r="J291" s="71"/>
      <c r="K291" s="71">
        <v>851</v>
      </c>
      <c r="L291" s="71">
        <v>818</v>
      </c>
      <c r="M291" s="71"/>
      <c r="N291" s="71"/>
      <c r="O291" s="71"/>
      <c r="P291" s="71"/>
      <c r="Q291" s="71"/>
      <c r="R291" s="71"/>
      <c r="S291" s="71"/>
      <c r="T291" s="71"/>
      <c r="U291" s="71">
        <f t="shared" si="4"/>
        <v>2134</v>
      </c>
      <c r="V291" s="58"/>
    </row>
    <row r="292" spans="2:22" x14ac:dyDescent="0.25">
      <c r="B292" s="75">
        <v>2023</v>
      </c>
      <c r="C292" s="75">
        <v>10</v>
      </c>
      <c r="D292" s="75">
        <v>10</v>
      </c>
      <c r="E292" s="71">
        <v>490</v>
      </c>
      <c r="F292" s="71"/>
      <c r="G292" s="71"/>
      <c r="H292" s="71"/>
      <c r="I292" s="71"/>
      <c r="J292" s="71"/>
      <c r="K292" s="71">
        <v>861</v>
      </c>
      <c r="L292" s="71">
        <v>677</v>
      </c>
      <c r="M292" s="71"/>
      <c r="N292" s="71"/>
      <c r="O292" s="71"/>
      <c r="P292" s="71"/>
      <c r="Q292" s="71"/>
      <c r="R292" s="71"/>
      <c r="S292" s="71"/>
      <c r="T292" s="71"/>
      <c r="U292" s="71">
        <f t="shared" si="4"/>
        <v>2028</v>
      </c>
      <c r="V292" s="58"/>
    </row>
    <row r="293" spans="2:22" x14ac:dyDescent="0.25">
      <c r="B293" s="75">
        <v>2023</v>
      </c>
      <c r="C293" s="75">
        <v>10</v>
      </c>
      <c r="D293" s="75">
        <v>11</v>
      </c>
      <c r="E293" s="71">
        <v>534</v>
      </c>
      <c r="F293" s="71"/>
      <c r="G293" s="71"/>
      <c r="H293" s="71"/>
      <c r="I293" s="71"/>
      <c r="J293" s="71"/>
      <c r="K293" s="71">
        <v>895</v>
      </c>
      <c r="L293" s="71">
        <v>583</v>
      </c>
      <c r="M293" s="71"/>
      <c r="N293" s="71"/>
      <c r="O293" s="71"/>
      <c r="P293" s="71"/>
      <c r="Q293" s="71"/>
      <c r="R293" s="71"/>
      <c r="S293" s="71"/>
      <c r="T293" s="71"/>
      <c r="U293" s="71">
        <f t="shared" si="4"/>
        <v>2012</v>
      </c>
      <c r="V293" s="58"/>
    </row>
    <row r="294" spans="2:22" x14ac:dyDescent="0.25">
      <c r="B294" s="75">
        <v>2023</v>
      </c>
      <c r="C294" s="75">
        <v>10</v>
      </c>
      <c r="D294" s="75">
        <v>12</v>
      </c>
      <c r="E294" s="71">
        <v>493</v>
      </c>
      <c r="F294" s="71"/>
      <c r="G294" s="71"/>
      <c r="H294" s="71"/>
      <c r="I294" s="71"/>
      <c r="J294" s="71"/>
      <c r="K294" s="71">
        <v>882</v>
      </c>
      <c r="L294" s="71">
        <v>859</v>
      </c>
      <c r="M294" s="71"/>
      <c r="N294" s="71"/>
      <c r="O294" s="71"/>
      <c r="P294" s="71"/>
      <c r="Q294" s="71"/>
      <c r="R294" s="71"/>
      <c r="S294" s="71"/>
      <c r="T294" s="71"/>
      <c r="U294" s="71">
        <f t="shared" si="4"/>
        <v>2234</v>
      </c>
      <c r="V294" s="58"/>
    </row>
    <row r="295" spans="2:22" x14ac:dyDescent="0.25">
      <c r="B295" s="75">
        <v>2023</v>
      </c>
      <c r="C295" s="75">
        <v>10</v>
      </c>
      <c r="D295" s="75">
        <v>13</v>
      </c>
      <c r="E295" s="71">
        <v>493</v>
      </c>
      <c r="F295" s="71"/>
      <c r="G295" s="71"/>
      <c r="H295" s="71"/>
      <c r="I295" s="71"/>
      <c r="J295" s="71"/>
      <c r="K295" s="71">
        <v>863</v>
      </c>
      <c r="L295" s="71">
        <v>968</v>
      </c>
      <c r="M295" s="71"/>
      <c r="N295" s="71"/>
      <c r="O295" s="71"/>
      <c r="P295" s="71"/>
      <c r="Q295" s="71"/>
      <c r="R295" s="71"/>
      <c r="S295" s="71"/>
      <c r="T295" s="71"/>
      <c r="U295" s="71">
        <f t="shared" si="4"/>
        <v>2324</v>
      </c>
      <c r="V295" s="58"/>
    </row>
    <row r="296" spans="2:22" x14ac:dyDescent="0.25">
      <c r="B296" s="75">
        <v>2023</v>
      </c>
      <c r="C296" s="75">
        <v>10</v>
      </c>
      <c r="D296" s="75">
        <v>14</v>
      </c>
      <c r="E296" s="71">
        <v>417</v>
      </c>
      <c r="F296" s="71"/>
      <c r="G296" s="71"/>
      <c r="H296" s="71"/>
      <c r="I296" s="71"/>
      <c r="J296" s="71"/>
      <c r="K296" s="71">
        <v>801</v>
      </c>
      <c r="L296" s="71">
        <v>912</v>
      </c>
      <c r="M296" s="71"/>
      <c r="N296" s="71"/>
      <c r="O296" s="71"/>
      <c r="P296" s="71"/>
      <c r="Q296" s="71"/>
      <c r="R296" s="71"/>
      <c r="S296" s="71"/>
      <c r="T296" s="71"/>
      <c r="U296" s="71">
        <f t="shared" si="4"/>
        <v>2130</v>
      </c>
      <c r="V296" s="58"/>
    </row>
    <row r="297" spans="2:22" x14ac:dyDescent="0.25">
      <c r="B297" s="75">
        <v>2023</v>
      </c>
      <c r="C297" s="75">
        <v>10</v>
      </c>
      <c r="D297" s="75">
        <v>15</v>
      </c>
      <c r="E297" s="71">
        <v>446</v>
      </c>
      <c r="F297" s="71"/>
      <c r="G297" s="71"/>
      <c r="H297" s="71"/>
      <c r="I297" s="71"/>
      <c r="J297" s="71"/>
      <c r="K297" s="71">
        <v>800</v>
      </c>
      <c r="L297" s="71">
        <v>928</v>
      </c>
      <c r="M297" s="71"/>
      <c r="N297" s="71"/>
      <c r="O297" s="71"/>
      <c r="P297" s="71"/>
      <c r="Q297" s="71"/>
      <c r="R297" s="71"/>
      <c r="S297" s="71"/>
      <c r="T297" s="71"/>
      <c r="U297" s="71">
        <f t="shared" si="4"/>
        <v>2174</v>
      </c>
      <c r="V297" s="58"/>
    </row>
    <row r="298" spans="2:22" x14ac:dyDescent="0.25">
      <c r="B298" s="75">
        <v>2023</v>
      </c>
      <c r="C298" s="75">
        <v>10</v>
      </c>
      <c r="D298" s="75">
        <v>16</v>
      </c>
      <c r="E298" s="71">
        <v>496</v>
      </c>
      <c r="F298" s="71"/>
      <c r="G298" s="71"/>
      <c r="H298" s="71"/>
      <c r="I298" s="71"/>
      <c r="J298" s="71"/>
      <c r="K298" s="71">
        <v>806</v>
      </c>
      <c r="L298" s="71">
        <v>931</v>
      </c>
      <c r="M298" s="71"/>
      <c r="N298" s="71"/>
      <c r="O298" s="71"/>
      <c r="P298" s="71"/>
      <c r="Q298" s="71"/>
      <c r="R298" s="71"/>
      <c r="S298" s="71"/>
      <c r="T298" s="71"/>
      <c r="U298" s="71">
        <f t="shared" si="4"/>
        <v>2233</v>
      </c>
      <c r="V298" s="58"/>
    </row>
    <row r="299" spans="2:22" x14ac:dyDescent="0.25">
      <c r="B299" s="75">
        <v>2023</v>
      </c>
      <c r="C299" s="75">
        <v>10</v>
      </c>
      <c r="D299" s="75">
        <v>17</v>
      </c>
      <c r="E299" s="71">
        <v>483</v>
      </c>
      <c r="F299" s="71"/>
      <c r="G299" s="71"/>
      <c r="H299" s="71"/>
      <c r="I299" s="71"/>
      <c r="J299" s="71"/>
      <c r="K299" s="71">
        <v>818</v>
      </c>
      <c r="L299" s="71">
        <v>964</v>
      </c>
      <c r="M299" s="71"/>
      <c r="N299" s="71"/>
      <c r="O299" s="71"/>
      <c r="P299" s="71"/>
      <c r="Q299" s="71"/>
      <c r="R299" s="71"/>
      <c r="S299" s="71"/>
      <c r="T299" s="71"/>
      <c r="U299" s="71">
        <f t="shared" si="4"/>
        <v>2265</v>
      </c>
      <c r="V299" s="58"/>
    </row>
    <row r="300" spans="2:22" x14ac:dyDescent="0.25">
      <c r="B300" s="75">
        <v>2023</v>
      </c>
      <c r="C300" s="75">
        <v>10</v>
      </c>
      <c r="D300" s="75">
        <v>18</v>
      </c>
      <c r="E300" s="71">
        <v>496</v>
      </c>
      <c r="F300" s="71"/>
      <c r="G300" s="71"/>
      <c r="H300" s="71"/>
      <c r="I300" s="71"/>
      <c r="J300" s="71"/>
      <c r="K300" s="71">
        <v>835</v>
      </c>
      <c r="L300" s="71">
        <v>1008</v>
      </c>
      <c r="M300" s="71"/>
      <c r="N300" s="71"/>
      <c r="O300" s="71"/>
      <c r="P300" s="71"/>
      <c r="Q300" s="71"/>
      <c r="R300" s="71"/>
      <c r="S300" s="71"/>
      <c r="T300" s="71"/>
      <c r="U300" s="71">
        <f t="shared" si="4"/>
        <v>2339</v>
      </c>
      <c r="V300" s="58"/>
    </row>
    <row r="301" spans="2:22" x14ac:dyDescent="0.25">
      <c r="B301" s="75">
        <v>2023</v>
      </c>
      <c r="C301" s="75">
        <v>10</v>
      </c>
      <c r="D301" s="75">
        <v>19</v>
      </c>
      <c r="E301" s="71">
        <v>460</v>
      </c>
      <c r="F301" s="71"/>
      <c r="G301" s="71"/>
      <c r="H301" s="71"/>
      <c r="I301" s="71"/>
      <c r="J301" s="71"/>
      <c r="K301" s="71">
        <v>830</v>
      </c>
      <c r="L301" s="71">
        <v>1011</v>
      </c>
      <c r="M301" s="71"/>
      <c r="N301" s="71"/>
      <c r="O301" s="71"/>
      <c r="P301" s="71"/>
      <c r="Q301" s="71"/>
      <c r="R301" s="71"/>
      <c r="S301" s="71"/>
      <c r="T301" s="71"/>
      <c r="U301" s="71">
        <f t="shared" si="4"/>
        <v>2301</v>
      </c>
      <c r="V301" s="58"/>
    </row>
    <row r="302" spans="2:22" x14ac:dyDescent="0.25">
      <c r="B302" s="75">
        <v>2023</v>
      </c>
      <c r="C302" s="75">
        <v>10</v>
      </c>
      <c r="D302" s="75">
        <v>20</v>
      </c>
      <c r="E302" s="71">
        <v>417</v>
      </c>
      <c r="F302" s="71"/>
      <c r="G302" s="71"/>
      <c r="H302" s="71"/>
      <c r="I302" s="71"/>
      <c r="J302" s="71"/>
      <c r="K302" s="71">
        <v>823</v>
      </c>
      <c r="L302" s="71">
        <v>952</v>
      </c>
      <c r="M302" s="71"/>
      <c r="N302" s="71"/>
      <c r="O302" s="71"/>
      <c r="P302" s="71"/>
      <c r="Q302" s="71"/>
      <c r="R302" s="71"/>
      <c r="S302" s="71"/>
      <c r="T302" s="71"/>
      <c r="U302" s="71">
        <f t="shared" si="4"/>
        <v>2192</v>
      </c>
      <c r="V302" s="58"/>
    </row>
    <row r="303" spans="2:22" x14ac:dyDescent="0.25">
      <c r="B303" s="75">
        <v>2023</v>
      </c>
      <c r="C303" s="75">
        <v>10</v>
      </c>
      <c r="D303" s="75">
        <v>21</v>
      </c>
      <c r="E303" s="71">
        <v>387</v>
      </c>
      <c r="F303" s="71"/>
      <c r="G303" s="71"/>
      <c r="H303" s="71"/>
      <c r="I303" s="71"/>
      <c r="J303" s="71"/>
      <c r="K303" s="71">
        <v>795</v>
      </c>
      <c r="L303" s="71">
        <v>654</v>
      </c>
      <c r="M303" s="71"/>
      <c r="N303" s="71"/>
      <c r="O303" s="71"/>
      <c r="P303" s="71"/>
      <c r="Q303" s="71"/>
      <c r="R303" s="71"/>
      <c r="S303" s="71"/>
      <c r="T303" s="71"/>
      <c r="U303" s="71">
        <f t="shared" si="4"/>
        <v>1836</v>
      </c>
      <c r="V303" s="58"/>
    </row>
    <row r="304" spans="2:22" x14ac:dyDescent="0.25">
      <c r="B304" s="75">
        <v>2023</v>
      </c>
      <c r="C304" s="75">
        <v>10</v>
      </c>
      <c r="D304" s="75">
        <v>22</v>
      </c>
      <c r="E304" s="71">
        <v>448</v>
      </c>
      <c r="F304" s="71"/>
      <c r="G304" s="71"/>
      <c r="H304" s="71"/>
      <c r="I304" s="71"/>
      <c r="J304" s="71"/>
      <c r="K304" s="71">
        <v>753</v>
      </c>
      <c r="L304" s="71">
        <v>556</v>
      </c>
      <c r="M304" s="71"/>
      <c r="N304" s="71"/>
      <c r="O304" s="71"/>
      <c r="P304" s="71"/>
      <c r="Q304" s="71"/>
      <c r="R304" s="71"/>
      <c r="S304" s="71"/>
      <c r="T304" s="71"/>
      <c r="U304" s="71">
        <f t="shared" si="4"/>
        <v>1757</v>
      </c>
      <c r="V304" s="58"/>
    </row>
    <row r="305" spans="2:22" x14ac:dyDescent="0.25">
      <c r="B305" s="75">
        <v>2023</v>
      </c>
      <c r="C305" s="75">
        <v>10</v>
      </c>
      <c r="D305" s="75">
        <v>23</v>
      </c>
      <c r="E305" s="71">
        <v>467</v>
      </c>
      <c r="F305" s="71"/>
      <c r="G305" s="71"/>
      <c r="H305" s="71"/>
      <c r="I305" s="71"/>
      <c r="J305" s="71"/>
      <c r="K305" s="71">
        <v>780</v>
      </c>
      <c r="L305" s="71">
        <v>450</v>
      </c>
      <c r="M305" s="71"/>
      <c r="N305" s="71"/>
      <c r="O305" s="71"/>
      <c r="P305" s="71"/>
      <c r="Q305" s="71"/>
      <c r="R305" s="71"/>
      <c r="S305" s="71"/>
      <c r="T305" s="71"/>
      <c r="U305" s="71">
        <f t="shared" si="4"/>
        <v>1697</v>
      </c>
      <c r="V305" s="58"/>
    </row>
    <row r="306" spans="2:22" x14ac:dyDescent="0.25">
      <c r="B306" s="75">
        <v>2023</v>
      </c>
      <c r="C306" s="75">
        <v>10</v>
      </c>
      <c r="D306" s="75">
        <v>24</v>
      </c>
      <c r="E306" s="71">
        <v>545</v>
      </c>
      <c r="F306" s="71"/>
      <c r="G306" s="71"/>
      <c r="H306" s="71"/>
      <c r="I306" s="71"/>
      <c r="J306" s="71"/>
      <c r="K306" s="71">
        <v>818</v>
      </c>
      <c r="L306" s="71">
        <v>725</v>
      </c>
      <c r="M306" s="71"/>
      <c r="N306" s="71"/>
      <c r="O306" s="71"/>
      <c r="P306" s="71"/>
      <c r="Q306" s="71"/>
      <c r="R306" s="71"/>
      <c r="S306" s="71"/>
      <c r="T306" s="71"/>
      <c r="U306" s="71">
        <f t="shared" si="4"/>
        <v>2088</v>
      </c>
      <c r="V306" s="58"/>
    </row>
    <row r="307" spans="2:22" x14ac:dyDescent="0.25">
      <c r="B307" s="75">
        <v>2023</v>
      </c>
      <c r="C307" s="75">
        <v>10</v>
      </c>
      <c r="D307" s="75">
        <v>25</v>
      </c>
      <c r="E307" s="71">
        <v>572</v>
      </c>
      <c r="F307" s="71"/>
      <c r="G307" s="71"/>
      <c r="H307" s="71"/>
      <c r="I307" s="71"/>
      <c r="J307" s="71"/>
      <c r="K307" s="71">
        <v>845</v>
      </c>
      <c r="L307" s="71">
        <v>714</v>
      </c>
      <c r="M307" s="71"/>
      <c r="N307" s="71"/>
      <c r="O307" s="71"/>
      <c r="P307" s="71"/>
      <c r="Q307" s="71"/>
      <c r="R307" s="71"/>
      <c r="S307" s="71"/>
      <c r="T307" s="71"/>
      <c r="U307" s="71">
        <f t="shared" si="4"/>
        <v>2131</v>
      </c>
      <c r="V307" s="58"/>
    </row>
    <row r="308" spans="2:22" x14ac:dyDescent="0.25">
      <c r="B308" s="75">
        <v>2023</v>
      </c>
      <c r="C308" s="75">
        <v>10</v>
      </c>
      <c r="D308" s="75">
        <v>26</v>
      </c>
      <c r="E308" s="71">
        <v>691</v>
      </c>
      <c r="F308" s="71"/>
      <c r="G308" s="71"/>
      <c r="H308" s="71"/>
      <c r="I308" s="71"/>
      <c r="J308" s="71"/>
      <c r="K308" s="71">
        <v>862</v>
      </c>
      <c r="L308" s="71">
        <v>779</v>
      </c>
      <c r="M308" s="71"/>
      <c r="N308" s="71"/>
      <c r="O308" s="71"/>
      <c r="P308" s="71"/>
      <c r="Q308" s="71"/>
      <c r="R308" s="71"/>
      <c r="S308" s="71"/>
      <c r="T308" s="71"/>
      <c r="U308" s="71">
        <f t="shared" si="4"/>
        <v>2332</v>
      </c>
      <c r="V308" s="58"/>
    </row>
    <row r="309" spans="2:22" x14ac:dyDescent="0.25">
      <c r="B309" s="75">
        <v>2023</v>
      </c>
      <c r="C309" s="75">
        <v>10</v>
      </c>
      <c r="D309" s="75">
        <v>27</v>
      </c>
      <c r="E309" s="71">
        <v>748</v>
      </c>
      <c r="F309" s="71"/>
      <c r="G309" s="71"/>
      <c r="H309" s="71"/>
      <c r="I309" s="71"/>
      <c r="J309" s="71"/>
      <c r="K309" s="71">
        <v>867</v>
      </c>
      <c r="L309" s="71">
        <v>783</v>
      </c>
      <c r="M309" s="71"/>
      <c r="N309" s="71"/>
      <c r="O309" s="71"/>
      <c r="P309" s="71"/>
      <c r="Q309" s="71"/>
      <c r="R309" s="71"/>
      <c r="S309" s="71"/>
      <c r="T309" s="71"/>
      <c r="U309" s="71">
        <f t="shared" si="4"/>
        <v>2398</v>
      </c>
      <c r="V309" s="58"/>
    </row>
    <row r="310" spans="2:22" x14ac:dyDescent="0.25">
      <c r="B310" s="75">
        <v>2023</v>
      </c>
      <c r="C310" s="75">
        <v>10</v>
      </c>
      <c r="D310" s="75">
        <v>28</v>
      </c>
      <c r="E310" s="71">
        <v>726</v>
      </c>
      <c r="F310" s="71"/>
      <c r="G310" s="71"/>
      <c r="H310" s="71"/>
      <c r="I310" s="71"/>
      <c r="J310" s="71"/>
      <c r="K310" s="71">
        <v>827</v>
      </c>
      <c r="L310" s="71">
        <v>596</v>
      </c>
      <c r="M310" s="71"/>
      <c r="N310" s="71"/>
      <c r="O310" s="71"/>
      <c r="P310" s="71"/>
      <c r="Q310" s="71"/>
      <c r="R310" s="71"/>
      <c r="S310" s="71"/>
      <c r="T310" s="71"/>
      <c r="U310" s="71">
        <f t="shared" si="4"/>
        <v>2149</v>
      </c>
      <c r="V310" s="58"/>
    </row>
    <row r="311" spans="2:22" x14ac:dyDescent="0.25">
      <c r="B311" s="75">
        <v>2023</v>
      </c>
      <c r="C311" s="75">
        <v>10</v>
      </c>
      <c r="D311" s="75">
        <v>29</v>
      </c>
      <c r="E311" s="71">
        <v>738</v>
      </c>
      <c r="F311" s="71"/>
      <c r="G311" s="71"/>
      <c r="H311" s="71"/>
      <c r="I311" s="71"/>
      <c r="J311" s="71"/>
      <c r="K311" s="71">
        <v>786</v>
      </c>
      <c r="L311" s="71">
        <v>660</v>
      </c>
      <c r="M311" s="71"/>
      <c r="N311" s="71"/>
      <c r="O311" s="71"/>
      <c r="P311" s="71"/>
      <c r="Q311" s="71"/>
      <c r="R311" s="71"/>
      <c r="S311" s="71"/>
      <c r="T311" s="71"/>
      <c r="U311" s="71">
        <f t="shared" si="4"/>
        <v>2184</v>
      </c>
      <c r="V311" s="58"/>
    </row>
    <row r="312" spans="2:22" x14ac:dyDescent="0.25">
      <c r="B312" s="75">
        <v>2023</v>
      </c>
      <c r="C312" s="75">
        <v>10</v>
      </c>
      <c r="D312" s="75">
        <v>30</v>
      </c>
      <c r="E312" s="71">
        <v>776</v>
      </c>
      <c r="F312" s="71"/>
      <c r="G312" s="71"/>
      <c r="H312" s="71"/>
      <c r="I312" s="71"/>
      <c r="J312" s="71"/>
      <c r="K312" s="71">
        <v>852</v>
      </c>
      <c r="L312" s="71">
        <v>903</v>
      </c>
      <c r="M312" s="71"/>
      <c r="N312" s="71"/>
      <c r="O312" s="71"/>
      <c r="P312" s="71"/>
      <c r="Q312" s="71"/>
      <c r="R312" s="71"/>
      <c r="S312" s="71"/>
      <c r="T312" s="71"/>
      <c r="U312" s="71">
        <f t="shared" si="4"/>
        <v>2531</v>
      </c>
      <c r="V312" s="58"/>
    </row>
    <row r="313" spans="2:22" x14ac:dyDescent="0.25">
      <c r="B313" s="75">
        <v>2023</v>
      </c>
      <c r="C313" s="75">
        <v>10</v>
      </c>
      <c r="D313" s="75">
        <v>31</v>
      </c>
      <c r="E313" s="71">
        <v>712</v>
      </c>
      <c r="F313" s="71"/>
      <c r="G313" s="71"/>
      <c r="H313" s="71"/>
      <c r="I313" s="71"/>
      <c r="J313" s="71"/>
      <c r="K313" s="71">
        <v>844</v>
      </c>
      <c r="L313" s="71">
        <v>948</v>
      </c>
      <c r="M313" s="71"/>
      <c r="N313" s="71"/>
      <c r="O313" s="71"/>
      <c r="P313" s="71"/>
      <c r="Q313" s="71"/>
      <c r="R313" s="71"/>
      <c r="S313" s="71"/>
      <c r="T313" s="71"/>
      <c r="U313" s="71">
        <f t="shared" si="4"/>
        <v>2504</v>
      </c>
      <c r="V313" s="58"/>
    </row>
    <row r="314" spans="2:22" x14ac:dyDescent="0.25">
      <c r="B314" s="75">
        <v>2023</v>
      </c>
      <c r="C314" s="75">
        <v>11</v>
      </c>
      <c r="D314" s="75">
        <v>1</v>
      </c>
      <c r="E314" s="71">
        <v>660</v>
      </c>
      <c r="F314" s="71"/>
      <c r="G314" s="71"/>
      <c r="H314" s="71"/>
      <c r="I314" s="71"/>
      <c r="J314" s="71"/>
      <c r="K314" s="71">
        <v>833</v>
      </c>
      <c r="L314" s="71">
        <v>907</v>
      </c>
      <c r="M314" s="71"/>
      <c r="N314" s="71"/>
      <c r="O314" s="71"/>
      <c r="P314" s="71"/>
      <c r="Q314" s="71"/>
      <c r="R314" s="71"/>
      <c r="S314" s="71"/>
      <c r="T314" s="71"/>
      <c r="U314" s="71">
        <f t="shared" si="4"/>
        <v>2400</v>
      </c>
      <c r="V314" s="58"/>
    </row>
    <row r="315" spans="2:22" x14ac:dyDescent="0.25">
      <c r="B315" s="75">
        <v>2023</v>
      </c>
      <c r="C315" s="75">
        <v>11</v>
      </c>
      <c r="D315" s="75">
        <v>2</v>
      </c>
      <c r="E315" s="71">
        <v>594</v>
      </c>
      <c r="F315" s="71"/>
      <c r="G315" s="71"/>
      <c r="H315" s="71"/>
      <c r="I315" s="71"/>
      <c r="J315" s="71"/>
      <c r="K315" s="71">
        <v>779</v>
      </c>
      <c r="L315" s="71">
        <v>840</v>
      </c>
      <c r="M315" s="71"/>
      <c r="N315" s="71"/>
      <c r="O315" s="71"/>
      <c r="P315" s="71"/>
      <c r="Q315" s="71"/>
      <c r="R315" s="71"/>
      <c r="S315" s="71"/>
      <c r="T315" s="71"/>
      <c r="U315" s="71">
        <f t="shared" si="4"/>
        <v>2213</v>
      </c>
      <c r="V315" s="58"/>
    </row>
    <row r="316" spans="2:22" x14ac:dyDescent="0.25">
      <c r="B316" s="75">
        <v>2023</v>
      </c>
      <c r="C316" s="75">
        <v>11</v>
      </c>
      <c r="D316" s="75">
        <v>3</v>
      </c>
      <c r="E316" s="71">
        <v>470</v>
      </c>
      <c r="F316" s="71"/>
      <c r="G316" s="71"/>
      <c r="H316" s="71"/>
      <c r="I316" s="71"/>
      <c r="J316" s="71"/>
      <c r="K316" s="71">
        <v>770</v>
      </c>
      <c r="L316" s="71">
        <v>792</v>
      </c>
      <c r="M316" s="71"/>
      <c r="N316" s="71"/>
      <c r="O316" s="71"/>
      <c r="P316" s="71"/>
      <c r="Q316" s="71"/>
      <c r="R316" s="71"/>
      <c r="S316" s="71"/>
      <c r="T316" s="71"/>
      <c r="U316" s="71">
        <f t="shared" si="4"/>
        <v>2032</v>
      </c>
      <c r="V316" s="58"/>
    </row>
    <row r="317" spans="2:22" x14ac:dyDescent="0.25">
      <c r="B317" s="75">
        <v>2023</v>
      </c>
      <c r="C317" s="75">
        <v>11</v>
      </c>
      <c r="D317" s="75">
        <v>4</v>
      </c>
      <c r="E317" s="71">
        <v>464</v>
      </c>
      <c r="F317" s="71"/>
      <c r="G317" s="71"/>
      <c r="H317" s="71"/>
      <c r="I317" s="71"/>
      <c r="J317" s="71"/>
      <c r="K317" s="71">
        <v>768</v>
      </c>
      <c r="L317" s="71">
        <v>657</v>
      </c>
      <c r="M317" s="71"/>
      <c r="N317" s="71"/>
      <c r="O317" s="71"/>
      <c r="P317" s="71"/>
      <c r="Q317" s="71"/>
      <c r="R317" s="71"/>
      <c r="S317" s="71"/>
      <c r="T317" s="71"/>
      <c r="U317" s="71">
        <f t="shared" si="4"/>
        <v>1889</v>
      </c>
      <c r="V317" s="58"/>
    </row>
    <row r="318" spans="2:22" x14ac:dyDescent="0.25">
      <c r="B318" s="75">
        <v>2023</v>
      </c>
      <c r="C318" s="75">
        <v>11</v>
      </c>
      <c r="D318" s="75">
        <v>5</v>
      </c>
      <c r="E318" s="71">
        <v>468</v>
      </c>
      <c r="F318" s="71"/>
      <c r="G318" s="71"/>
      <c r="H318" s="71"/>
      <c r="I318" s="71"/>
      <c r="J318" s="71"/>
      <c r="K318" s="71">
        <v>709</v>
      </c>
      <c r="L318" s="71">
        <v>614</v>
      </c>
      <c r="M318" s="71"/>
      <c r="N318" s="71"/>
      <c r="O318" s="71"/>
      <c r="P318" s="71"/>
      <c r="Q318" s="71"/>
      <c r="R318" s="71"/>
      <c r="S318" s="71"/>
      <c r="T318" s="71"/>
      <c r="U318" s="71">
        <f t="shared" si="4"/>
        <v>1791</v>
      </c>
      <c r="V318" s="58"/>
    </row>
    <row r="319" spans="2:22" x14ac:dyDescent="0.25">
      <c r="B319" s="75">
        <v>2023</v>
      </c>
      <c r="C319" s="75">
        <v>11</v>
      </c>
      <c r="D319" s="75">
        <v>6</v>
      </c>
      <c r="E319" s="71">
        <v>532</v>
      </c>
      <c r="F319" s="71"/>
      <c r="G319" s="71"/>
      <c r="H319" s="71"/>
      <c r="I319" s="71"/>
      <c r="J319" s="71"/>
      <c r="K319" s="71">
        <v>744</v>
      </c>
      <c r="L319" s="71">
        <v>713</v>
      </c>
      <c r="M319" s="71"/>
      <c r="N319" s="71"/>
      <c r="O319" s="71"/>
      <c r="P319" s="71"/>
      <c r="Q319" s="71"/>
      <c r="R319" s="71"/>
      <c r="S319" s="71"/>
      <c r="T319" s="71"/>
      <c r="U319" s="71">
        <f t="shared" si="4"/>
        <v>1989</v>
      </c>
      <c r="V319" s="58"/>
    </row>
    <row r="320" spans="2:22" x14ac:dyDescent="0.25">
      <c r="B320" s="75">
        <v>2023</v>
      </c>
      <c r="C320" s="75">
        <v>11</v>
      </c>
      <c r="D320" s="75">
        <v>7</v>
      </c>
      <c r="E320" s="71">
        <v>683</v>
      </c>
      <c r="F320" s="71"/>
      <c r="G320" s="71"/>
      <c r="H320" s="71"/>
      <c r="I320" s="71"/>
      <c r="J320" s="71"/>
      <c r="K320" s="71">
        <v>782</v>
      </c>
      <c r="L320" s="71">
        <v>584</v>
      </c>
      <c r="M320" s="71"/>
      <c r="N320" s="71"/>
      <c r="O320" s="71"/>
      <c r="P320" s="71"/>
      <c r="Q320" s="71"/>
      <c r="R320" s="71"/>
      <c r="S320" s="71"/>
      <c r="T320" s="71"/>
      <c r="U320" s="71">
        <f t="shared" si="4"/>
        <v>2049</v>
      </c>
      <c r="V320" s="58"/>
    </row>
    <row r="321" spans="2:22" x14ac:dyDescent="0.25">
      <c r="B321" s="75">
        <v>2023</v>
      </c>
      <c r="C321" s="75">
        <v>11</v>
      </c>
      <c r="D321" s="75">
        <v>8</v>
      </c>
      <c r="E321" s="71">
        <v>791</v>
      </c>
      <c r="F321" s="71"/>
      <c r="G321" s="71"/>
      <c r="H321" s="71"/>
      <c r="I321" s="71"/>
      <c r="J321" s="71"/>
      <c r="K321" s="71">
        <v>776</v>
      </c>
      <c r="L321" s="71">
        <v>769</v>
      </c>
      <c r="M321" s="71"/>
      <c r="N321" s="71"/>
      <c r="O321" s="71"/>
      <c r="P321" s="71"/>
      <c r="Q321" s="71"/>
      <c r="R321" s="71"/>
      <c r="S321" s="71"/>
      <c r="T321" s="71"/>
      <c r="U321" s="71">
        <f t="shared" si="4"/>
        <v>2336</v>
      </c>
      <c r="V321" s="58"/>
    </row>
    <row r="322" spans="2:22" x14ac:dyDescent="0.25">
      <c r="B322" s="75">
        <v>2023</v>
      </c>
      <c r="C322" s="75">
        <v>11</v>
      </c>
      <c r="D322" s="75">
        <v>9</v>
      </c>
      <c r="E322" s="71">
        <v>903</v>
      </c>
      <c r="F322" s="71"/>
      <c r="G322" s="71"/>
      <c r="H322" s="71"/>
      <c r="I322" s="71"/>
      <c r="J322" s="71"/>
      <c r="K322" s="71">
        <v>782</v>
      </c>
      <c r="L322" s="71">
        <v>881</v>
      </c>
      <c r="M322" s="71"/>
      <c r="N322" s="71"/>
      <c r="O322" s="71"/>
      <c r="P322" s="71"/>
      <c r="Q322" s="71"/>
      <c r="R322" s="71"/>
      <c r="S322" s="71"/>
      <c r="T322" s="71"/>
      <c r="U322" s="71">
        <f t="shared" si="4"/>
        <v>2566</v>
      </c>
      <c r="V322" s="58"/>
    </row>
    <row r="323" spans="2:22" x14ac:dyDescent="0.25">
      <c r="B323" s="75">
        <v>2023</v>
      </c>
      <c r="C323" s="75">
        <v>11</v>
      </c>
      <c r="D323" s="75">
        <v>10</v>
      </c>
      <c r="E323" s="71">
        <v>812</v>
      </c>
      <c r="F323" s="71"/>
      <c r="G323" s="71"/>
      <c r="H323" s="71"/>
      <c r="I323" s="71"/>
      <c r="J323" s="71"/>
      <c r="K323" s="71">
        <v>769</v>
      </c>
      <c r="L323" s="71">
        <v>763</v>
      </c>
      <c r="M323" s="71"/>
      <c r="N323" s="71"/>
      <c r="O323" s="71"/>
      <c r="P323" s="71"/>
      <c r="Q323" s="71"/>
      <c r="R323" s="71"/>
      <c r="S323" s="71"/>
      <c r="T323" s="71"/>
      <c r="U323" s="71">
        <f t="shared" si="4"/>
        <v>2344</v>
      </c>
      <c r="V323" s="58"/>
    </row>
    <row r="324" spans="2:22" x14ac:dyDescent="0.25">
      <c r="B324" s="75">
        <v>2023</v>
      </c>
      <c r="C324" s="75">
        <v>11</v>
      </c>
      <c r="D324" s="75">
        <v>11</v>
      </c>
      <c r="E324" s="71">
        <v>718</v>
      </c>
      <c r="F324" s="71"/>
      <c r="G324" s="71"/>
      <c r="H324" s="71"/>
      <c r="I324" s="71"/>
      <c r="J324" s="71"/>
      <c r="K324" s="71">
        <v>719</v>
      </c>
      <c r="L324" s="71">
        <v>609</v>
      </c>
      <c r="M324" s="71"/>
      <c r="N324" s="71"/>
      <c r="O324" s="71"/>
      <c r="P324" s="71"/>
      <c r="Q324" s="71"/>
      <c r="R324" s="71"/>
      <c r="S324" s="71"/>
      <c r="T324" s="71"/>
      <c r="U324" s="71">
        <f t="shared" si="4"/>
        <v>2046</v>
      </c>
      <c r="V324" s="58"/>
    </row>
    <row r="325" spans="2:22" x14ac:dyDescent="0.25">
      <c r="B325" s="75">
        <v>2023</v>
      </c>
      <c r="C325" s="75">
        <v>11</v>
      </c>
      <c r="D325" s="75">
        <v>12</v>
      </c>
      <c r="E325" s="71">
        <v>694</v>
      </c>
      <c r="F325" s="71"/>
      <c r="G325" s="71"/>
      <c r="H325" s="71"/>
      <c r="I325" s="71"/>
      <c r="J325" s="71"/>
      <c r="K325" s="71">
        <v>704</v>
      </c>
      <c r="L325" s="71">
        <v>666</v>
      </c>
      <c r="M325" s="71"/>
      <c r="N325" s="71"/>
      <c r="O325" s="71"/>
      <c r="P325" s="71"/>
      <c r="Q325" s="71"/>
      <c r="R325" s="71"/>
      <c r="S325" s="71"/>
      <c r="T325" s="71"/>
      <c r="U325" s="71">
        <f t="shared" si="4"/>
        <v>2064</v>
      </c>
      <c r="V325" s="58"/>
    </row>
    <row r="326" spans="2:22" x14ac:dyDescent="0.25">
      <c r="B326" s="75">
        <v>2023</v>
      </c>
      <c r="C326" s="75">
        <v>11</v>
      </c>
      <c r="D326" s="75">
        <v>13</v>
      </c>
      <c r="E326" s="71">
        <v>720</v>
      </c>
      <c r="F326" s="71"/>
      <c r="G326" s="71"/>
      <c r="H326" s="71"/>
      <c r="I326" s="71"/>
      <c r="J326" s="71"/>
      <c r="K326" s="71">
        <v>681</v>
      </c>
      <c r="L326" s="71">
        <v>858</v>
      </c>
      <c r="M326" s="71"/>
      <c r="N326" s="71"/>
      <c r="O326" s="71"/>
      <c r="P326" s="71"/>
      <c r="Q326" s="71"/>
      <c r="R326" s="71"/>
      <c r="S326" s="71"/>
      <c r="T326" s="71"/>
      <c r="U326" s="71">
        <f t="shared" si="4"/>
        <v>2259</v>
      </c>
      <c r="V326" s="58"/>
    </row>
    <row r="327" spans="2:22" x14ac:dyDescent="0.25">
      <c r="B327" s="75">
        <v>2023</v>
      </c>
      <c r="C327" s="75">
        <v>11</v>
      </c>
      <c r="D327" s="75">
        <v>14</v>
      </c>
      <c r="E327" s="71">
        <v>698</v>
      </c>
      <c r="F327" s="71"/>
      <c r="G327" s="71"/>
      <c r="H327" s="71"/>
      <c r="I327" s="71"/>
      <c r="J327" s="71"/>
      <c r="K327" s="71">
        <v>618</v>
      </c>
      <c r="L327" s="71">
        <v>933</v>
      </c>
      <c r="M327" s="71"/>
      <c r="N327" s="71"/>
      <c r="O327" s="71"/>
      <c r="P327" s="71"/>
      <c r="Q327" s="71"/>
      <c r="R327" s="71"/>
      <c r="S327" s="71"/>
      <c r="T327" s="71"/>
      <c r="U327" s="71">
        <f t="shared" si="4"/>
        <v>2249</v>
      </c>
      <c r="V327" s="58"/>
    </row>
    <row r="328" spans="2:22" x14ac:dyDescent="0.25">
      <c r="B328" s="75">
        <v>2023</v>
      </c>
      <c r="C328" s="75">
        <v>11</v>
      </c>
      <c r="D328" s="75">
        <v>15</v>
      </c>
      <c r="E328" s="71">
        <v>743</v>
      </c>
      <c r="F328" s="71"/>
      <c r="G328" s="71"/>
      <c r="H328" s="71"/>
      <c r="I328" s="71"/>
      <c r="J328" s="71"/>
      <c r="K328" s="71">
        <v>627</v>
      </c>
      <c r="L328" s="71">
        <v>1078</v>
      </c>
      <c r="M328" s="71"/>
      <c r="N328" s="71"/>
      <c r="O328" s="71"/>
      <c r="P328" s="71"/>
      <c r="Q328" s="71"/>
      <c r="R328" s="71"/>
      <c r="S328" s="71"/>
      <c r="T328" s="71"/>
      <c r="U328" s="71">
        <f t="shared" si="4"/>
        <v>2448</v>
      </c>
      <c r="V328" s="58"/>
    </row>
    <row r="329" spans="2:22" x14ac:dyDescent="0.25">
      <c r="B329" s="75">
        <v>2023</v>
      </c>
      <c r="C329" s="75">
        <v>11</v>
      </c>
      <c r="D329" s="75">
        <v>16</v>
      </c>
      <c r="E329" s="71">
        <v>615</v>
      </c>
      <c r="F329" s="71"/>
      <c r="G329" s="71"/>
      <c r="H329" s="71"/>
      <c r="I329" s="71"/>
      <c r="J329" s="71"/>
      <c r="K329" s="71">
        <v>644</v>
      </c>
      <c r="L329" s="71">
        <v>949</v>
      </c>
      <c r="M329" s="71"/>
      <c r="N329" s="71"/>
      <c r="O329" s="71"/>
      <c r="P329" s="71"/>
      <c r="Q329" s="71"/>
      <c r="R329" s="71"/>
      <c r="S329" s="71"/>
      <c r="T329" s="71"/>
      <c r="U329" s="71">
        <f t="shared" si="4"/>
        <v>2208</v>
      </c>
      <c r="V329" s="58"/>
    </row>
    <row r="330" spans="2:22" x14ac:dyDescent="0.25">
      <c r="B330" s="75">
        <v>2023</v>
      </c>
      <c r="C330" s="75">
        <v>11</v>
      </c>
      <c r="D330" s="75">
        <v>17</v>
      </c>
      <c r="E330" s="71">
        <v>579</v>
      </c>
      <c r="F330" s="71"/>
      <c r="G330" s="71"/>
      <c r="H330" s="71"/>
      <c r="I330" s="71"/>
      <c r="J330" s="71"/>
      <c r="K330" s="71">
        <v>646</v>
      </c>
      <c r="L330" s="71">
        <v>878</v>
      </c>
      <c r="M330" s="71"/>
      <c r="N330" s="71"/>
      <c r="O330" s="71"/>
      <c r="P330" s="71"/>
      <c r="Q330" s="71"/>
      <c r="R330" s="71"/>
      <c r="S330" s="71"/>
      <c r="T330" s="71"/>
      <c r="U330" s="71">
        <f t="shared" ref="U330:U393" si="5">SUM(E330:T330)</f>
        <v>2103</v>
      </c>
      <c r="V330" s="58"/>
    </row>
    <row r="331" spans="2:22" x14ac:dyDescent="0.25">
      <c r="B331" s="75">
        <v>2023</v>
      </c>
      <c r="C331" s="75">
        <v>11</v>
      </c>
      <c r="D331" s="75">
        <v>18</v>
      </c>
      <c r="E331" s="71">
        <v>610</v>
      </c>
      <c r="F331" s="71"/>
      <c r="G331" s="71"/>
      <c r="H331" s="71"/>
      <c r="I331" s="71"/>
      <c r="J331" s="71"/>
      <c r="K331" s="71">
        <v>631</v>
      </c>
      <c r="L331" s="71">
        <v>669</v>
      </c>
      <c r="M331" s="71"/>
      <c r="N331" s="71"/>
      <c r="O331" s="71"/>
      <c r="P331" s="71"/>
      <c r="Q331" s="71"/>
      <c r="R331" s="71"/>
      <c r="S331" s="71"/>
      <c r="T331" s="71"/>
      <c r="U331" s="71">
        <f t="shared" si="5"/>
        <v>1910</v>
      </c>
      <c r="V331" s="58"/>
    </row>
    <row r="332" spans="2:22" x14ac:dyDescent="0.25">
      <c r="B332" s="75">
        <v>2023</v>
      </c>
      <c r="C332" s="75">
        <v>11</v>
      </c>
      <c r="D332" s="75">
        <v>19</v>
      </c>
      <c r="E332" s="71">
        <v>861</v>
      </c>
      <c r="F332" s="71"/>
      <c r="G332" s="71"/>
      <c r="H332" s="71"/>
      <c r="I332" s="71"/>
      <c r="J332" s="71"/>
      <c r="K332" s="71">
        <v>634</v>
      </c>
      <c r="L332" s="71">
        <v>509</v>
      </c>
      <c r="M332" s="71"/>
      <c r="N332" s="71"/>
      <c r="O332" s="71"/>
      <c r="P332" s="71"/>
      <c r="Q332" s="71"/>
      <c r="R332" s="71"/>
      <c r="S332" s="71"/>
      <c r="T332" s="71"/>
      <c r="U332" s="71">
        <f t="shared" si="5"/>
        <v>2004</v>
      </c>
      <c r="V332" s="58"/>
    </row>
    <row r="333" spans="2:22" x14ac:dyDescent="0.25">
      <c r="B333" s="75">
        <v>2023</v>
      </c>
      <c r="C333" s="75">
        <v>11</v>
      </c>
      <c r="D333" s="75">
        <v>20</v>
      </c>
      <c r="E333" s="71">
        <v>943</v>
      </c>
      <c r="F333" s="71"/>
      <c r="G333" s="71"/>
      <c r="H333" s="71"/>
      <c r="I333" s="71"/>
      <c r="J333" s="71"/>
      <c r="K333" s="71">
        <v>681</v>
      </c>
      <c r="L333" s="71">
        <v>864</v>
      </c>
      <c r="M333" s="71"/>
      <c r="N333" s="71"/>
      <c r="O333" s="71"/>
      <c r="P333" s="71"/>
      <c r="Q333" s="71"/>
      <c r="R333" s="71"/>
      <c r="S333" s="71"/>
      <c r="T333" s="71"/>
      <c r="U333" s="71">
        <f t="shared" si="5"/>
        <v>2488</v>
      </c>
      <c r="V333" s="58"/>
    </row>
    <row r="334" spans="2:22" x14ac:dyDescent="0.25">
      <c r="B334" s="75">
        <v>2023</v>
      </c>
      <c r="C334" s="75">
        <v>11</v>
      </c>
      <c r="D334" s="75">
        <v>21</v>
      </c>
      <c r="E334" s="71">
        <v>994</v>
      </c>
      <c r="F334" s="71"/>
      <c r="G334" s="71"/>
      <c r="H334" s="71"/>
      <c r="I334" s="71"/>
      <c r="J334" s="71"/>
      <c r="K334" s="71">
        <v>721</v>
      </c>
      <c r="L334" s="71">
        <v>877</v>
      </c>
      <c r="M334" s="71"/>
      <c r="N334" s="71"/>
      <c r="O334" s="71"/>
      <c r="P334" s="71"/>
      <c r="Q334" s="71"/>
      <c r="R334" s="71"/>
      <c r="S334" s="71"/>
      <c r="T334" s="71"/>
      <c r="U334" s="71">
        <f t="shared" si="5"/>
        <v>2592</v>
      </c>
      <c r="V334" s="58"/>
    </row>
    <row r="335" spans="2:22" x14ac:dyDescent="0.25">
      <c r="B335" s="75">
        <v>2023</v>
      </c>
      <c r="C335" s="75">
        <v>11</v>
      </c>
      <c r="D335" s="75">
        <v>22</v>
      </c>
      <c r="E335" s="71">
        <v>858</v>
      </c>
      <c r="F335" s="71"/>
      <c r="G335" s="71"/>
      <c r="H335" s="71"/>
      <c r="I335" s="71"/>
      <c r="J335" s="71"/>
      <c r="K335" s="71">
        <v>749</v>
      </c>
      <c r="L335" s="71">
        <v>740</v>
      </c>
      <c r="M335" s="71"/>
      <c r="N335" s="71"/>
      <c r="O335" s="71"/>
      <c r="P335" s="71"/>
      <c r="Q335" s="71"/>
      <c r="R335" s="71"/>
      <c r="S335" s="71"/>
      <c r="T335" s="71"/>
      <c r="U335" s="71">
        <f t="shared" si="5"/>
        <v>2347</v>
      </c>
      <c r="V335" s="58"/>
    </row>
    <row r="336" spans="2:22" x14ac:dyDescent="0.25">
      <c r="B336" s="75">
        <v>2023</v>
      </c>
      <c r="C336" s="75">
        <v>11</v>
      </c>
      <c r="D336" s="75">
        <v>23</v>
      </c>
      <c r="E336" s="71">
        <v>799</v>
      </c>
      <c r="F336" s="71"/>
      <c r="G336" s="71"/>
      <c r="H336" s="71"/>
      <c r="I336" s="71"/>
      <c r="J336" s="71"/>
      <c r="K336" s="71">
        <v>667</v>
      </c>
      <c r="L336" s="71">
        <v>550</v>
      </c>
      <c r="M336" s="71"/>
      <c r="N336" s="71"/>
      <c r="O336" s="71"/>
      <c r="P336" s="71"/>
      <c r="Q336" s="71"/>
      <c r="R336" s="71"/>
      <c r="S336" s="71"/>
      <c r="T336" s="71"/>
      <c r="U336" s="71">
        <f t="shared" si="5"/>
        <v>2016</v>
      </c>
      <c r="V336" s="58"/>
    </row>
    <row r="337" spans="2:22" x14ac:dyDescent="0.25">
      <c r="B337" s="75">
        <v>2023</v>
      </c>
      <c r="C337" s="75">
        <v>11</v>
      </c>
      <c r="D337" s="75">
        <v>24</v>
      </c>
      <c r="E337" s="71">
        <v>1082</v>
      </c>
      <c r="F337" s="71"/>
      <c r="G337" s="71"/>
      <c r="H337" s="71"/>
      <c r="I337" s="71"/>
      <c r="J337" s="71"/>
      <c r="K337" s="71">
        <v>698</v>
      </c>
      <c r="L337" s="71">
        <v>730</v>
      </c>
      <c r="M337" s="71"/>
      <c r="N337" s="71"/>
      <c r="O337" s="71"/>
      <c r="P337" s="71"/>
      <c r="Q337" s="71"/>
      <c r="R337" s="71"/>
      <c r="S337" s="71"/>
      <c r="T337" s="71"/>
      <c r="U337" s="71">
        <f t="shared" si="5"/>
        <v>2510</v>
      </c>
      <c r="V337" s="58"/>
    </row>
    <row r="338" spans="2:22" x14ac:dyDescent="0.25">
      <c r="B338" s="75">
        <v>2023</v>
      </c>
      <c r="C338" s="75">
        <v>11</v>
      </c>
      <c r="D338" s="75">
        <v>25</v>
      </c>
      <c r="E338" s="71">
        <v>1150</v>
      </c>
      <c r="F338" s="71"/>
      <c r="G338" s="71"/>
      <c r="H338" s="71"/>
      <c r="I338" s="71"/>
      <c r="J338" s="71"/>
      <c r="K338" s="71">
        <v>707</v>
      </c>
      <c r="L338" s="71">
        <v>721</v>
      </c>
      <c r="M338" s="71"/>
      <c r="N338" s="71"/>
      <c r="O338" s="71"/>
      <c r="P338" s="71"/>
      <c r="Q338" s="71"/>
      <c r="R338" s="71"/>
      <c r="S338" s="71"/>
      <c r="T338" s="71"/>
      <c r="U338" s="71">
        <f t="shared" si="5"/>
        <v>2578</v>
      </c>
      <c r="V338" s="58"/>
    </row>
    <row r="339" spans="2:22" x14ac:dyDescent="0.25">
      <c r="B339" s="75">
        <v>2023</v>
      </c>
      <c r="C339" s="75">
        <v>11</v>
      </c>
      <c r="D339" s="75">
        <v>26</v>
      </c>
      <c r="E339" s="71">
        <v>1283</v>
      </c>
      <c r="F339" s="71"/>
      <c r="G339" s="71"/>
      <c r="H339" s="71"/>
      <c r="I339" s="71"/>
      <c r="J339" s="71"/>
      <c r="K339" s="71">
        <v>708</v>
      </c>
      <c r="L339" s="71">
        <v>843</v>
      </c>
      <c r="M339" s="71"/>
      <c r="N339" s="71"/>
      <c r="O339" s="71"/>
      <c r="P339" s="71"/>
      <c r="Q339" s="71"/>
      <c r="R339" s="71"/>
      <c r="S339" s="71"/>
      <c r="T339" s="71"/>
      <c r="U339" s="71">
        <f t="shared" si="5"/>
        <v>2834</v>
      </c>
      <c r="V339" s="58"/>
    </row>
    <row r="340" spans="2:22" x14ac:dyDescent="0.25">
      <c r="B340" s="75">
        <v>2023</v>
      </c>
      <c r="C340" s="75">
        <v>11</v>
      </c>
      <c r="D340" s="75">
        <v>27</v>
      </c>
      <c r="E340" s="71">
        <v>1328</v>
      </c>
      <c r="F340" s="71"/>
      <c r="G340" s="71"/>
      <c r="H340" s="71"/>
      <c r="I340" s="71"/>
      <c r="J340" s="71"/>
      <c r="K340" s="71">
        <v>695</v>
      </c>
      <c r="L340" s="71">
        <v>943</v>
      </c>
      <c r="M340" s="71"/>
      <c r="N340" s="71"/>
      <c r="O340" s="71"/>
      <c r="P340" s="71"/>
      <c r="Q340" s="71"/>
      <c r="R340" s="71"/>
      <c r="S340" s="71"/>
      <c r="T340" s="71"/>
      <c r="U340" s="71">
        <f t="shared" si="5"/>
        <v>2966</v>
      </c>
      <c r="V340" s="58"/>
    </row>
    <row r="341" spans="2:22" x14ac:dyDescent="0.25">
      <c r="B341" s="75">
        <v>2023</v>
      </c>
      <c r="C341" s="75">
        <v>11</v>
      </c>
      <c r="D341" s="75">
        <v>28</v>
      </c>
      <c r="E341" s="71">
        <v>1156</v>
      </c>
      <c r="F341" s="71"/>
      <c r="G341" s="71"/>
      <c r="H341" s="71"/>
      <c r="I341" s="71"/>
      <c r="J341" s="71"/>
      <c r="K341" s="71">
        <v>694</v>
      </c>
      <c r="L341" s="71">
        <v>961</v>
      </c>
      <c r="M341" s="71"/>
      <c r="N341" s="71"/>
      <c r="O341" s="71"/>
      <c r="P341" s="71"/>
      <c r="Q341" s="71"/>
      <c r="R341" s="71"/>
      <c r="S341" s="71"/>
      <c r="T341" s="71"/>
      <c r="U341" s="71">
        <f t="shared" si="5"/>
        <v>2811</v>
      </c>
      <c r="V341" s="58"/>
    </row>
    <row r="342" spans="2:22" x14ac:dyDescent="0.25">
      <c r="B342" s="75">
        <v>2023</v>
      </c>
      <c r="C342" s="75">
        <v>11</v>
      </c>
      <c r="D342" s="75">
        <v>29</v>
      </c>
      <c r="E342" s="71">
        <v>1058</v>
      </c>
      <c r="F342" s="71"/>
      <c r="G342" s="71"/>
      <c r="H342" s="71"/>
      <c r="I342" s="71"/>
      <c r="J342" s="71"/>
      <c r="K342" s="71">
        <v>707</v>
      </c>
      <c r="L342" s="71">
        <v>933</v>
      </c>
      <c r="M342" s="71"/>
      <c r="N342" s="71"/>
      <c r="O342" s="71"/>
      <c r="P342" s="71"/>
      <c r="Q342" s="71"/>
      <c r="R342" s="71"/>
      <c r="S342" s="71"/>
      <c r="T342" s="71"/>
      <c r="U342" s="71">
        <f t="shared" si="5"/>
        <v>2698</v>
      </c>
      <c r="V342" s="58"/>
    </row>
    <row r="343" spans="2:22" x14ac:dyDescent="0.25">
      <c r="B343" s="75">
        <v>2023</v>
      </c>
      <c r="C343" s="75">
        <v>11</v>
      </c>
      <c r="D343" s="75">
        <v>30</v>
      </c>
      <c r="E343" s="71">
        <v>1080</v>
      </c>
      <c r="F343" s="71"/>
      <c r="G343" s="71"/>
      <c r="H343" s="71"/>
      <c r="I343" s="71"/>
      <c r="J343" s="71"/>
      <c r="K343" s="71">
        <v>729</v>
      </c>
      <c r="L343" s="71">
        <v>954</v>
      </c>
      <c r="M343" s="71"/>
      <c r="N343" s="71"/>
      <c r="O343" s="71"/>
      <c r="P343" s="71"/>
      <c r="Q343" s="71"/>
      <c r="R343" s="71"/>
      <c r="S343" s="71"/>
      <c r="T343" s="71"/>
      <c r="U343" s="71">
        <f t="shared" si="5"/>
        <v>2763</v>
      </c>
      <c r="V343" s="58"/>
    </row>
    <row r="344" spans="2:22" x14ac:dyDescent="0.25">
      <c r="B344" s="75">
        <v>2023</v>
      </c>
      <c r="C344" s="75">
        <v>12</v>
      </c>
      <c r="D344" s="75">
        <v>1</v>
      </c>
      <c r="E344" s="71">
        <v>996</v>
      </c>
      <c r="F344" s="71"/>
      <c r="G344" s="71"/>
      <c r="H344" s="71"/>
      <c r="I344" s="71"/>
      <c r="J344" s="71"/>
      <c r="K344" s="71">
        <v>709</v>
      </c>
      <c r="L344" s="71">
        <v>822</v>
      </c>
      <c r="M344" s="71"/>
      <c r="N344" s="71"/>
      <c r="O344" s="71"/>
      <c r="P344" s="71"/>
      <c r="Q344" s="71"/>
      <c r="R344" s="71"/>
      <c r="S344" s="71"/>
      <c r="T344" s="71"/>
      <c r="U344" s="71">
        <f t="shared" si="5"/>
        <v>2527</v>
      </c>
      <c r="V344" s="58"/>
    </row>
    <row r="345" spans="2:22" x14ac:dyDescent="0.25">
      <c r="B345" s="75">
        <v>2023</v>
      </c>
      <c r="C345" s="75">
        <v>12</v>
      </c>
      <c r="D345" s="75">
        <v>2</v>
      </c>
      <c r="E345" s="71">
        <v>828</v>
      </c>
      <c r="F345" s="71"/>
      <c r="G345" s="71"/>
      <c r="H345" s="71"/>
      <c r="I345" s="71"/>
      <c r="J345" s="71"/>
      <c r="K345" s="71">
        <v>667</v>
      </c>
      <c r="L345" s="71">
        <v>763</v>
      </c>
      <c r="M345" s="71"/>
      <c r="N345" s="71"/>
      <c r="O345" s="71"/>
      <c r="P345" s="71"/>
      <c r="Q345" s="71"/>
      <c r="R345" s="71"/>
      <c r="S345" s="71"/>
      <c r="T345" s="71"/>
      <c r="U345" s="71">
        <f t="shared" si="5"/>
        <v>2258</v>
      </c>
      <c r="V345" s="58"/>
    </row>
    <row r="346" spans="2:22" x14ac:dyDescent="0.25">
      <c r="B346" s="75">
        <v>2023</v>
      </c>
      <c r="C346" s="75">
        <v>12</v>
      </c>
      <c r="D346" s="75">
        <v>3</v>
      </c>
      <c r="E346" s="71">
        <v>831</v>
      </c>
      <c r="F346" s="71"/>
      <c r="G346" s="71"/>
      <c r="H346" s="71"/>
      <c r="I346" s="71"/>
      <c r="J346" s="71"/>
      <c r="K346" s="71">
        <v>674</v>
      </c>
      <c r="L346" s="71">
        <v>857</v>
      </c>
      <c r="M346" s="71"/>
      <c r="N346" s="71"/>
      <c r="O346" s="71"/>
      <c r="P346" s="71"/>
      <c r="Q346" s="71"/>
      <c r="R346" s="71"/>
      <c r="S346" s="71"/>
      <c r="T346" s="71"/>
      <c r="U346" s="71">
        <f t="shared" si="5"/>
        <v>2362</v>
      </c>
      <c r="V346" s="58"/>
    </row>
    <row r="347" spans="2:22" x14ac:dyDescent="0.25">
      <c r="B347" s="75">
        <v>2023</v>
      </c>
      <c r="C347" s="75">
        <v>12</v>
      </c>
      <c r="D347" s="75">
        <v>4</v>
      </c>
      <c r="E347" s="71">
        <v>885</v>
      </c>
      <c r="F347" s="71"/>
      <c r="G347" s="71"/>
      <c r="H347" s="71"/>
      <c r="I347" s="71"/>
      <c r="J347" s="71"/>
      <c r="K347" s="71">
        <v>725</v>
      </c>
      <c r="L347" s="71">
        <v>1066</v>
      </c>
      <c r="M347" s="71"/>
      <c r="N347" s="71"/>
      <c r="O347" s="71"/>
      <c r="P347" s="71"/>
      <c r="Q347" s="71"/>
      <c r="R347" s="71"/>
      <c r="S347" s="71"/>
      <c r="T347" s="71"/>
      <c r="U347" s="71">
        <f t="shared" si="5"/>
        <v>2676</v>
      </c>
      <c r="V347" s="58"/>
    </row>
    <row r="348" spans="2:22" x14ac:dyDescent="0.25">
      <c r="B348" s="75">
        <v>2023</v>
      </c>
      <c r="C348" s="75">
        <v>12</v>
      </c>
      <c r="D348" s="75">
        <v>5</v>
      </c>
      <c r="E348" s="71">
        <v>872</v>
      </c>
      <c r="F348" s="71"/>
      <c r="G348" s="71"/>
      <c r="H348" s="71"/>
      <c r="I348" s="71"/>
      <c r="J348" s="71"/>
      <c r="K348" s="71">
        <v>733</v>
      </c>
      <c r="L348" s="71">
        <v>1013</v>
      </c>
      <c r="M348" s="71"/>
      <c r="N348" s="71"/>
      <c r="O348" s="71"/>
      <c r="P348" s="71"/>
      <c r="Q348" s="71"/>
      <c r="R348" s="71"/>
      <c r="S348" s="71"/>
      <c r="T348" s="71"/>
      <c r="U348" s="71">
        <f t="shared" si="5"/>
        <v>2618</v>
      </c>
      <c r="V348" s="58"/>
    </row>
    <row r="349" spans="2:22" x14ac:dyDescent="0.25">
      <c r="B349" s="75">
        <v>2023</v>
      </c>
      <c r="C349" s="75">
        <v>12</v>
      </c>
      <c r="D349" s="75">
        <v>6</v>
      </c>
      <c r="E349" s="71">
        <v>961</v>
      </c>
      <c r="F349" s="71"/>
      <c r="G349" s="71"/>
      <c r="H349" s="71"/>
      <c r="I349" s="71"/>
      <c r="J349" s="71"/>
      <c r="K349" s="71">
        <v>751</v>
      </c>
      <c r="L349" s="71">
        <v>957</v>
      </c>
      <c r="M349" s="71"/>
      <c r="N349" s="71"/>
      <c r="O349" s="71"/>
      <c r="P349" s="71"/>
      <c r="Q349" s="71"/>
      <c r="R349" s="71"/>
      <c r="S349" s="71"/>
      <c r="T349" s="71"/>
      <c r="U349" s="71">
        <f t="shared" si="5"/>
        <v>2669</v>
      </c>
      <c r="V349" s="58"/>
    </row>
    <row r="350" spans="2:22" x14ac:dyDescent="0.25">
      <c r="B350" s="75">
        <v>2023</v>
      </c>
      <c r="C350" s="75">
        <v>12</v>
      </c>
      <c r="D350" s="75">
        <v>7</v>
      </c>
      <c r="E350" s="71">
        <v>1145</v>
      </c>
      <c r="F350" s="71"/>
      <c r="G350" s="71"/>
      <c r="H350" s="71"/>
      <c r="I350" s="71"/>
      <c r="J350" s="71"/>
      <c r="K350" s="71">
        <v>760</v>
      </c>
      <c r="L350" s="71">
        <v>863</v>
      </c>
      <c r="M350" s="71"/>
      <c r="N350" s="71"/>
      <c r="O350" s="71"/>
      <c r="P350" s="71"/>
      <c r="Q350" s="71"/>
      <c r="R350" s="71"/>
      <c r="S350" s="71"/>
      <c r="T350" s="71"/>
      <c r="U350" s="71">
        <f t="shared" si="5"/>
        <v>2768</v>
      </c>
      <c r="V350" s="58"/>
    </row>
    <row r="351" spans="2:22" x14ac:dyDescent="0.25">
      <c r="B351" s="75">
        <v>2023</v>
      </c>
      <c r="C351" s="75">
        <v>12</v>
      </c>
      <c r="D351" s="75">
        <v>8</v>
      </c>
      <c r="E351" s="71">
        <v>1303</v>
      </c>
      <c r="F351" s="71"/>
      <c r="G351" s="71"/>
      <c r="H351" s="71"/>
      <c r="I351" s="71"/>
      <c r="J351" s="71"/>
      <c r="K351" s="71">
        <v>762</v>
      </c>
      <c r="L351" s="71">
        <v>1003</v>
      </c>
      <c r="M351" s="71"/>
      <c r="N351" s="71"/>
      <c r="O351" s="71"/>
      <c r="P351" s="71"/>
      <c r="Q351" s="71"/>
      <c r="R351" s="71"/>
      <c r="S351" s="71"/>
      <c r="T351" s="71"/>
      <c r="U351" s="71">
        <f t="shared" si="5"/>
        <v>3068</v>
      </c>
      <c r="V351" s="58"/>
    </row>
    <row r="352" spans="2:22" x14ac:dyDescent="0.25">
      <c r="B352" s="75">
        <v>2023</v>
      </c>
      <c r="C352" s="75">
        <v>12</v>
      </c>
      <c r="D352" s="75">
        <v>9</v>
      </c>
      <c r="E352" s="71">
        <v>1271</v>
      </c>
      <c r="F352" s="71"/>
      <c r="G352" s="71"/>
      <c r="H352" s="71"/>
      <c r="I352" s="71"/>
      <c r="J352" s="71"/>
      <c r="K352" s="71">
        <v>724</v>
      </c>
      <c r="L352" s="71">
        <v>940</v>
      </c>
      <c r="M352" s="71"/>
      <c r="N352" s="71"/>
      <c r="O352" s="71"/>
      <c r="P352" s="71"/>
      <c r="Q352" s="71"/>
      <c r="R352" s="71"/>
      <c r="S352" s="71"/>
      <c r="T352" s="71"/>
      <c r="U352" s="71">
        <f t="shared" si="5"/>
        <v>2935</v>
      </c>
      <c r="V352" s="58"/>
    </row>
    <row r="353" spans="2:22" x14ac:dyDescent="0.25">
      <c r="B353" s="75">
        <v>2023</v>
      </c>
      <c r="C353" s="75">
        <v>12</v>
      </c>
      <c r="D353" s="75">
        <v>10</v>
      </c>
      <c r="E353" s="71">
        <v>1363</v>
      </c>
      <c r="F353" s="71"/>
      <c r="G353" s="71"/>
      <c r="H353" s="71"/>
      <c r="I353" s="71"/>
      <c r="J353" s="71"/>
      <c r="K353" s="71">
        <v>697</v>
      </c>
      <c r="L353" s="71">
        <v>944</v>
      </c>
      <c r="M353" s="71"/>
      <c r="N353" s="71"/>
      <c r="O353" s="71"/>
      <c r="P353" s="71"/>
      <c r="Q353" s="71"/>
      <c r="R353" s="71"/>
      <c r="S353" s="71"/>
      <c r="T353" s="71"/>
      <c r="U353" s="71">
        <f t="shared" si="5"/>
        <v>3004</v>
      </c>
      <c r="V353" s="58"/>
    </row>
    <row r="354" spans="2:22" x14ac:dyDescent="0.25">
      <c r="B354" s="75">
        <v>2023</v>
      </c>
      <c r="C354" s="75">
        <v>12</v>
      </c>
      <c r="D354" s="75">
        <v>11</v>
      </c>
      <c r="E354" s="71">
        <v>1232</v>
      </c>
      <c r="F354" s="71"/>
      <c r="G354" s="71"/>
      <c r="H354" s="71"/>
      <c r="I354" s="71"/>
      <c r="J354" s="71"/>
      <c r="K354" s="71">
        <v>740</v>
      </c>
      <c r="L354" s="71">
        <v>1114</v>
      </c>
      <c r="M354" s="71"/>
      <c r="N354" s="71"/>
      <c r="O354" s="71"/>
      <c r="P354" s="71"/>
      <c r="Q354" s="71"/>
      <c r="R354" s="71"/>
      <c r="S354" s="71"/>
      <c r="T354" s="71"/>
      <c r="U354" s="71">
        <f t="shared" si="5"/>
        <v>3086</v>
      </c>
      <c r="V354" s="58"/>
    </row>
    <row r="355" spans="2:22" x14ac:dyDescent="0.25">
      <c r="B355" s="75">
        <v>2023</v>
      </c>
      <c r="C355" s="75">
        <v>12</v>
      </c>
      <c r="D355" s="75">
        <v>12</v>
      </c>
      <c r="E355" s="71">
        <v>1166</v>
      </c>
      <c r="F355" s="71"/>
      <c r="G355" s="71"/>
      <c r="H355" s="71"/>
      <c r="I355" s="71"/>
      <c r="J355" s="71"/>
      <c r="K355" s="71">
        <v>724</v>
      </c>
      <c r="L355" s="71">
        <v>1078</v>
      </c>
      <c r="M355" s="71"/>
      <c r="N355" s="71"/>
      <c r="O355" s="71"/>
      <c r="P355" s="71"/>
      <c r="Q355" s="71"/>
      <c r="R355" s="71"/>
      <c r="S355" s="71"/>
      <c r="T355" s="71"/>
      <c r="U355" s="71">
        <f t="shared" si="5"/>
        <v>2968</v>
      </c>
      <c r="V355" s="58"/>
    </row>
    <row r="356" spans="2:22" x14ac:dyDescent="0.25">
      <c r="B356" s="75">
        <v>2023</v>
      </c>
      <c r="C356" s="75">
        <v>12</v>
      </c>
      <c r="D356" s="75">
        <v>13</v>
      </c>
      <c r="E356" s="71">
        <v>1271</v>
      </c>
      <c r="F356" s="71"/>
      <c r="G356" s="71"/>
      <c r="H356" s="71"/>
      <c r="I356" s="71"/>
      <c r="J356" s="71"/>
      <c r="K356" s="71">
        <v>732</v>
      </c>
      <c r="L356" s="71">
        <v>1048</v>
      </c>
      <c r="M356" s="71"/>
      <c r="N356" s="71"/>
      <c r="O356" s="71"/>
      <c r="P356" s="71"/>
      <c r="Q356" s="71"/>
      <c r="R356" s="71"/>
      <c r="S356" s="71"/>
      <c r="T356" s="71"/>
      <c r="U356" s="71">
        <f t="shared" si="5"/>
        <v>3051</v>
      </c>
      <c r="V356" s="58"/>
    </row>
    <row r="357" spans="2:22" x14ac:dyDescent="0.25">
      <c r="B357" s="75">
        <v>2023</v>
      </c>
      <c r="C357" s="75">
        <v>12</v>
      </c>
      <c r="D357" s="75">
        <v>14</v>
      </c>
      <c r="E357" s="71">
        <v>1300</v>
      </c>
      <c r="F357" s="71"/>
      <c r="G357" s="71"/>
      <c r="H357" s="71"/>
      <c r="I357" s="71"/>
      <c r="J357" s="71"/>
      <c r="K357" s="71">
        <v>740</v>
      </c>
      <c r="L357" s="71">
        <v>1063</v>
      </c>
      <c r="M357" s="71"/>
      <c r="N357" s="71"/>
      <c r="O357" s="71"/>
      <c r="P357" s="71"/>
      <c r="Q357" s="71"/>
      <c r="R357" s="71"/>
      <c r="S357" s="71"/>
      <c r="T357" s="71"/>
      <c r="U357" s="71">
        <f t="shared" si="5"/>
        <v>3103</v>
      </c>
      <c r="V357" s="58"/>
    </row>
    <row r="358" spans="2:22" x14ac:dyDescent="0.25">
      <c r="B358" s="75">
        <v>2023</v>
      </c>
      <c r="C358" s="75">
        <v>12</v>
      </c>
      <c r="D358" s="75">
        <v>15</v>
      </c>
      <c r="E358" s="71">
        <v>1212</v>
      </c>
      <c r="F358" s="71"/>
      <c r="G358" s="71"/>
      <c r="H358" s="71"/>
      <c r="I358" s="71"/>
      <c r="J358" s="71"/>
      <c r="K358" s="71">
        <v>733</v>
      </c>
      <c r="L358" s="71">
        <v>1062</v>
      </c>
      <c r="M358" s="71"/>
      <c r="N358" s="71"/>
      <c r="O358" s="71"/>
      <c r="P358" s="71"/>
      <c r="Q358" s="71"/>
      <c r="R358" s="71"/>
      <c r="S358" s="71"/>
      <c r="T358" s="71"/>
      <c r="U358" s="71">
        <f t="shared" si="5"/>
        <v>3007</v>
      </c>
      <c r="V358" s="58"/>
    </row>
    <row r="359" spans="2:22" x14ac:dyDescent="0.25">
      <c r="B359" s="75">
        <v>2023</v>
      </c>
      <c r="C359" s="75">
        <v>12</v>
      </c>
      <c r="D359" s="75">
        <v>16</v>
      </c>
      <c r="E359" s="71">
        <v>1049</v>
      </c>
      <c r="F359" s="71"/>
      <c r="G359" s="71"/>
      <c r="H359" s="71"/>
      <c r="I359" s="71"/>
      <c r="J359" s="71"/>
      <c r="K359" s="71">
        <v>691</v>
      </c>
      <c r="L359" s="71">
        <v>947</v>
      </c>
      <c r="M359" s="71"/>
      <c r="N359" s="71"/>
      <c r="O359" s="71"/>
      <c r="P359" s="71"/>
      <c r="Q359" s="71"/>
      <c r="R359" s="71"/>
      <c r="S359" s="71"/>
      <c r="T359" s="71"/>
      <c r="U359" s="71">
        <f t="shared" si="5"/>
        <v>2687</v>
      </c>
      <c r="V359" s="58"/>
    </row>
    <row r="360" spans="2:22" x14ac:dyDescent="0.25">
      <c r="B360" s="75">
        <v>2023</v>
      </c>
      <c r="C360" s="75">
        <v>12</v>
      </c>
      <c r="D360" s="75">
        <v>17</v>
      </c>
      <c r="E360" s="71">
        <v>1115</v>
      </c>
      <c r="F360" s="71"/>
      <c r="G360" s="71"/>
      <c r="H360" s="71"/>
      <c r="I360" s="71"/>
      <c r="J360" s="71"/>
      <c r="K360" s="71">
        <v>685</v>
      </c>
      <c r="L360" s="71">
        <v>1049</v>
      </c>
      <c r="M360" s="71"/>
      <c r="N360" s="71"/>
      <c r="O360" s="71"/>
      <c r="P360" s="71"/>
      <c r="Q360" s="71"/>
      <c r="R360" s="71"/>
      <c r="S360" s="71"/>
      <c r="T360" s="71"/>
      <c r="U360" s="71">
        <f t="shared" si="5"/>
        <v>2849</v>
      </c>
      <c r="V360" s="58"/>
    </row>
    <row r="361" spans="2:22" x14ac:dyDescent="0.25">
      <c r="B361" s="75">
        <v>2023</v>
      </c>
      <c r="C361" s="75">
        <v>12</v>
      </c>
      <c r="D361" s="75">
        <v>18</v>
      </c>
      <c r="E361" s="71">
        <v>937</v>
      </c>
      <c r="F361" s="71"/>
      <c r="G361" s="71"/>
      <c r="H361" s="71"/>
      <c r="I361" s="71"/>
      <c r="J361" s="71"/>
      <c r="K361" s="71">
        <v>705</v>
      </c>
      <c r="L361" s="71">
        <v>1086</v>
      </c>
      <c r="M361" s="71"/>
      <c r="N361" s="71"/>
      <c r="O361" s="71"/>
      <c r="P361" s="71"/>
      <c r="Q361" s="71"/>
      <c r="R361" s="71"/>
      <c r="S361" s="71"/>
      <c r="T361" s="71"/>
      <c r="U361" s="71">
        <f t="shared" si="5"/>
        <v>2728</v>
      </c>
      <c r="V361" s="58"/>
    </row>
    <row r="362" spans="2:22" x14ac:dyDescent="0.25">
      <c r="B362" s="75">
        <v>2023</v>
      </c>
      <c r="C362" s="75">
        <v>12</v>
      </c>
      <c r="D362" s="75">
        <v>19</v>
      </c>
      <c r="E362" s="71">
        <v>726</v>
      </c>
      <c r="F362" s="71"/>
      <c r="G362" s="71"/>
      <c r="H362" s="71"/>
      <c r="I362" s="71"/>
      <c r="J362" s="71"/>
      <c r="K362" s="71">
        <v>683</v>
      </c>
      <c r="L362" s="71">
        <v>976</v>
      </c>
      <c r="M362" s="71"/>
      <c r="N362" s="71"/>
      <c r="O362" s="71"/>
      <c r="P362" s="71"/>
      <c r="Q362" s="71"/>
      <c r="R362" s="71"/>
      <c r="S362" s="71"/>
      <c r="T362" s="71"/>
      <c r="U362" s="71">
        <f t="shared" si="5"/>
        <v>2385</v>
      </c>
      <c r="V362" s="58"/>
    </row>
    <row r="363" spans="2:22" x14ac:dyDescent="0.25">
      <c r="B363" s="75">
        <v>2023</v>
      </c>
      <c r="C363" s="75">
        <v>12</v>
      </c>
      <c r="D363" s="75">
        <v>20</v>
      </c>
      <c r="E363" s="71">
        <v>938</v>
      </c>
      <c r="F363" s="71"/>
      <c r="G363" s="71"/>
      <c r="H363" s="71"/>
      <c r="I363" s="71"/>
      <c r="J363" s="71"/>
      <c r="K363" s="71">
        <v>702</v>
      </c>
      <c r="L363" s="71">
        <v>1014</v>
      </c>
      <c r="M363" s="71"/>
      <c r="N363" s="71"/>
      <c r="O363" s="71"/>
      <c r="P363" s="71"/>
      <c r="Q363" s="71"/>
      <c r="R363" s="71"/>
      <c r="S363" s="71"/>
      <c r="T363" s="71"/>
      <c r="U363" s="71">
        <f t="shared" si="5"/>
        <v>2654</v>
      </c>
      <c r="V363" s="58"/>
    </row>
    <row r="364" spans="2:22" x14ac:dyDescent="0.25">
      <c r="B364" s="75">
        <v>2023</v>
      </c>
      <c r="C364" s="75">
        <v>12</v>
      </c>
      <c r="D364" s="75">
        <v>21</v>
      </c>
      <c r="E364" s="71">
        <v>943</v>
      </c>
      <c r="F364" s="71"/>
      <c r="G364" s="71"/>
      <c r="H364" s="71"/>
      <c r="I364" s="71"/>
      <c r="J364" s="71"/>
      <c r="K364" s="71">
        <v>706</v>
      </c>
      <c r="L364" s="71">
        <v>929</v>
      </c>
      <c r="M364" s="71"/>
      <c r="N364" s="71"/>
      <c r="O364" s="71"/>
      <c r="P364" s="71"/>
      <c r="Q364" s="71"/>
      <c r="R364" s="71"/>
      <c r="S364" s="71"/>
      <c r="T364" s="71"/>
      <c r="U364" s="71">
        <f t="shared" si="5"/>
        <v>2578</v>
      </c>
      <c r="V364" s="58"/>
    </row>
    <row r="365" spans="2:22" x14ac:dyDescent="0.25">
      <c r="B365" s="75">
        <v>2023</v>
      </c>
      <c r="C365" s="75">
        <v>12</v>
      </c>
      <c r="D365" s="75">
        <v>22</v>
      </c>
      <c r="E365" s="71">
        <v>908</v>
      </c>
      <c r="F365" s="71"/>
      <c r="G365" s="71"/>
      <c r="H365" s="71"/>
      <c r="I365" s="71"/>
      <c r="J365" s="71"/>
      <c r="K365" s="71">
        <v>696</v>
      </c>
      <c r="L365" s="71">
        <v>681</v>
      </c>
      <c r="M365" s="71"/>
      <c r="N365" s="71"/>
      <c r="O365" s="71"/>
      <c r="P365" s="71"/>
      <c r="Q365" s="71"/>
      <c r="R365" s="71"/>
      <c r="S365" s="71"/>
      <c r="T365" s="71"/>
      <c r="U365" s="71">
        <f t="shared" si="5"/>
        <v>2285</v>
      </c>
      <c r="V365" s="58"/>
    </row>
    <row r="366" spans="2:22" x14ac:dyDescent="0.25">
      <c r="B366" s="75">
        <v>2023</v>
      </c>
      <c r="C366" s="75">
        <v>12</v>
      </c>
      <c r="D366" s="75">
        <v>23</v>
      </c>
      <c r="E366" s="71">
        <v>1105</v>
      </c>
      <c r="F366" s="71"/>
      <c r="G366" s="71"/>
      <c r="H366" s="71"/>
      <c r="I366" s="71"/>
      <c r="J366" s="71"/>
      <c r="K366" s="71">
        <v>679</v>
      </c>
      <c r="L366" s="71">
        <v>651</v>
      </c>
      <c r="M366" s="71"/>
      <c r="N366" s="71"/>
      <c r="O366" s="71"/>
      <c r="P366" s="71"/>
      <c r="Q366" s="71"/>
      <c r="R366" s="71"/>
      <c r="S366" s="71"/>
      <c r="T366" s="71"/>
      <c r="U366" s="71">
        <f t="shared" si="5"/>
        <v>2435</v>
      </c>
      <c r="V366" s="58"/>
    </row>
    <row r="367" spans="2:22" x14ac:dyDescent="0.25">
      <c r="B367" s="75">
        <v>2023</v>
      </c>
      <c r="C367" s="75">
        <v>12</v>
      </c>
      <c r="D367" s="75">
        <v>24</v>
      </c>
      <c r="E367" s="71">
        <v>1174</v>
      </c>
      <c r="F367" s="71"/>
      <c r="G367" s="71"/>
      <c r="H367" s="71"/>
      <c r="I367" s="71"/>
      <c r="J367" s="71"/>
      <c r="K367" s="71">
        <v>670</v>
      </c>
      <c r="L367" s="71">
        <v>596</v>
      </c>
      <c r="M367" s="71"/>
      <c r="N367" s="71"/>
      <c r="O367" s="71"/>
      <c r="P367" s="71"/>
      <c r="Q367" s="71"/>
      <c r="R367" s="71"/>
      <c r="S367" s="71"/>
      <c r="T367" s="71"/>
      <c r="U367" s="71">
        <f t="shared" si="5"/>
        <v>2440</v>
      </c>
      <c r="V367" s="58"/>
    </row>
    <row r="368" spans="2:22" x14ac:dyDescent="0.25">
      <c r="B368" s="75">
        <v>2023</v>
      </c>
      <c r="C368" s="75">
        <v>12</v>
      </c>
      <c r="D368" s="75">
        <v>25</v>
      </c>
      <c r="E368" s="71">
        <v>1058</v>
      </c>
      <c r="F368" s="71"/>
      <c r="G368" s="71"/>
      <c r="H368" s="71"/>
      <c r="I368" s="71"/>
      <c r="J368" s="71"/>
      <c r="K368" s="71">
        <v>654</v>
      </c>
      <c r="L368" s="71">
        <v>560</v>
      </c>
      <c r="M368" s="71"/>
      <c r="N368" s="71"/>
      <c r="O368" s="71"/>
      <c r="P368" s="71"/>
      <c r="Q368" s="71"/>
      <c r="R368" s="71"/>
      <c r="S368" s="71"/>
      <c r="T368" s="71"/>
      <c r="U368" s="71">
        <f t="shared" si="5"/>
        <v>2272</v>
      </c>
      <c r="V368" s="58"/>
    </row>
    <row r="369" spans="2:22" x14ac:dyDescent="0.25">
      <c r="B369" s="75">
        <v>2023</v>
      </c>
      <c r="C369" s="75">
        <v>12</v>
      </c>
      <c r="D369" s="75">
        <v>26</v>
      </c>
      <c r="E369" s="71">
        <v>1116</v>
      </c>
      <c r="F369" s="71"/>
      <c r="G369" s="71"/>
      <c r="H369" s="71"/>
      <c r="I369" s="71"/>
      <c r="J369" s="71"/>
      <c r="K369" s="71">
        <v>689</v>
      </c>
      <c r="L369" s="71">
        <v>734</v>
      </c>
      <c r="M369" s="71"/>
      <c r="N369" s="71"/>
      <c r="O369" s="71"/>
      <c r="P369" s="71"/>
      <c r="Q369" s="71"/>
      <c r="R369" s="71"/>
      <c r="S369" s="71"/>
      <c r="T369" s="71"/>
      <c r="U369" s="71">
        <f t="shared" si="5"/>
        <v>2539</v>
      </c>
      <c r="V369" s="58"/>
    </row>
    <row r="370" spans="2:22" x14ac:dyDescent="0.25">
      <c r="B370" s="75">
        <v>2023</v>
      </c>
      <c r="C370" s="75">
        <v>12</v>
      </c>
      <c r="D370" s="75">
        <v>27</v>
      </c>
      <c r="E370" s="71">
        <v>1024</v>
      </c>
      <c r="F370" s="71"/>
      <c r="G370" s="71"/>
      <c r="H370" s="71"/>
      <c r="I370" s="71"/>
      <c r="J370" s="71"/>
      <c r="K370" s="71">
        <v>694</v>
      </c>
      <c r="L370" s="71">
        <v>780</v>
      </c>
      <c r="M370" s="71"/>
      <c r="N370" s="71"/>
      <c r="O370" s="71"/>
      <c r="P370" s="71"/>
      <c r="Q370" s="71"/>
      <c r="R370" s="71"/>
      <c r="S370" s="71"/>
      <c r="T370" s="71"/>
      <c r="U370" s="71">
        <f t="shared" si="5"/>
        <v>2498</v>
      </c>
      <c r="V370" s="58"/>
    </row>
    <row r="371" spans="2:22" x14ac:dyDescent="0.25">
      <c r="B371" s="75">
        <v>2023</v>
      </c>
      <c r="C371" s="75">
        <v>12</v>
      </c>
      <c r="D371" s="75">
        <v>28</v>
      </c>
      <c r="E371" s="71">
        <v>776</v>
      </c>
      <c r="F371" s="71"/>
      <c r="G371" s="71"/>
      <c r="H371" s="71"/>
      <c r="I371" s="71"/>
      <c r="J371" s="71"/>
      <c r="K371" s="71">
        <v>683</v>
      </c>
      <c r="L371" s="71">
        <v>753</v>
      </c>
      <c r="M371" s="71"/>
      <c r="N371" s="71"/>
      <c r="O371" s="71"/>
      <c r="P371" s="71"/>
      <c r="Q371" s="71"/>
      <c r="R371" s="71"/>
      <c r="S371" s="71"/>
      <c r="T371" s="71"/>
      <c r="U371" s="71">
        <f t="shared" si="5"/>
        <v>2212</v>
      </c>
      <c r="V371" s="58"/>
    </row>
    <row r="372" spans="2:22" x14ac:dyDescent="0.25">
      <c r="B372" s="75">
        <v>2023</v>
      </c>
      <c r="C372" s="75">
        <v>12</v>
      </c>
      <c r="D372" s="75">
        <v>29</v>
      </c>
      <c r="E372" s="71">
        <v>784</v>
      </c>
      <c r="F372" s="71"/>
      <c r="G372" s="71"/>
      <c r="H372" s="71"/>
      <c r="I372" s="71"/>
      <c r="J372" s="71"/>
      <c r="K372" s="71">
        <v>665</v>
      </c>
      <c r="L372" s="71">
        <v>769</v>
      </c>
      <c r="M372" s="71"/>
      <c r="N372" s="71"/>
      <c r="O372" s="71"/>
      <c r="P372" s="71"/>
      <c r="Q372" s="71"/>
      <c r="R372" s="71"/>
      <c r="S372" s="71"/>
      <c r="T372" s="71"/>
      <c r="U372" s="71">
        <f t="shared" si="5"/>
        <v>2218</v>
      </c>
      <c r="V372" s="58"/>
    </row>
    <row r="373" spans="2:22" x14ac:dyDescent="0.25">
      <c r="B373" s="75">
        <v>2023</v>
      </c>
      <c r="C373" s="75">
        <v>12</v>
      </c>
      <c r="D373" s="75">
        <v>30</v>
      </c>
      <c r="E373" s="71">
        <v>853</v>
      </c>
      <c r="F373" s="71"/>
      <c r="G373" s="71"/>
      <c r="H373" s="71"/>
      <c r="I373" s="71"/>
      <c r="J373" s="71"/>
      <c r="K373" s="71">
        <v>646</v>
      </c>
      <c r="L373" s="71">
        <v>679</v>
      </c>
      <c r="M373" s="71"/>
      <c r="N373" s="71"/>
      <c r="O373" s="71"/>
      <c r="P373" s="71"/>
      <c r="Q373" s="71"/>
      <c r="R373" s="71"/>
      <c r="S373" s="71"/>
      <c r="T373" s="71"/>
      <c r="U373" s="71">
        <f t="shared" si="5"/>
        <v>2178</v>
      </c>
      <c r="V373" s="58"/>
    </row>
    <row r="374" spans="2:22" x14ac:dyDescent="0.25">
      <c r="B374" s="75">
        <v>2023</v>
      </c>
      <c r="C374" s="75">
        <v>12</v>
      </c>
      <c r="D374" s="75">
        <v>31</v>
      </c>
      <c r="E374" s="71">
        <v>1005</v>
      </c>
      <c r="F374" s="71"/>
      <c r="G374" s="71"/>
      <c r="H374" s="71"/>
      <c r="I374" s="71"/>
      <c r="J374" s="71"/>
      <c r="K374" s="71">
        <v>633</v>
      </c>
      <c r="L374" s="71">
        <v>721</v>
      </c>
      <c r="M374" s="71"/>
      <c r="N374" s="71"/>
      <c r="O374" s="71"/>
      <c r="P374" s="71"/>
      <c r="Q374" s="71"/>
      <c r="R374" s="71"/>
      <c r="S374" s="71"/>
      <c r="T374" s="71"/>
      <c r="U374" s="71">
        <f t="shared" si="5"/>
        <v>2359</v>
      </c>
      <c r="V374" s="58"/>
    </row>
    <row r="375" spans="2:22" x14ac:dyDescent="0.25">
      <c r="B375" s="75">
        <v>2024</v>
      </c>
      <c r="C375" s="75">
        <v>1</v>
      </c>
      <c r="D375" s="75">
        <v>1</v>
      </c>
      <c r="E375" s="71">
        <v>1071</v>
      </c>
      <c r="F375" s="71"/>
      <c r="G375" s="71"/>
      <c r="H375" s="71"/>
      <c r="I375" s="71"/>
      <c r="J375" s="71"/>
      <c r="K375" s="71">
        <v>647</v>
      </c>
      <c r="L375" s="71">
        <v>758</v>
      </c>
      <c r="M375" s="71"/>
      <c r="N375" s="71"/>
      <c r="O375" s="71"/>
      <c r="P375" s="71"/>
      <c r="Q375" s="71"/>
      <c r="R375" s="71"/>
      <c r="S375" s="71"/>
      <c r="T375" s="71"/>
      <c r="U375" s="71">
        <f t="shared" si="5"/>
        <v>2476</v>
      </c>
      <c r="V375" s="58"/>
    </row>
    <row r="376" spans="2:22" x14ac:dyDescent="0.25">
      <c r="B376" s="75">
        <v>2024</v>
      </c>
      <c r="C376" s="75">
        <v>1</v>
      </c>
      <c r="D376" s="75">
        <v>2</v>
      </c>
      <c r="E376" s="71">
        <v>1249</v>
      </c>
      <c r="F376" s="71"/>
      <c r="G376" s="71"/>
      <c r="H376" s="71"/>
      <c r="I376" s="71"/>
      <c r="J376" s="71"/>
      <c r="K376" s="71">
        <v>712</v>
      </c>
      <c r="L376" s="71">
        <v>959</v>
      </c>
      <c r="M376" s="71"/>
      <c r="N376" s="71"/>
      <c r="O376" s="71"/>
      <c r="P376" s="71"/>
      <c r="Q376" s="71"/>
      <c r="R376" s="71"/>
      <c r="S376" s="71"/>
      <c r="T376" s="71"/>
      <c r="U376" s="71">
        <f t="shared" si="5"/>
        <v>2920</v>
      </c>
      <c r="V376" s="58"/>
    </row>
    <row r="377" spans="2:22" x14ac:dyDescent="0.25">
      <c r="B377" s="75">
        <v>2024</v>
      </c>
      <c r="C377" s="75">
        <v>1</v>
      </c>
      <c r="D377" s="75">
        <v>3</v>
      </c>
      <c r="E377" s="71">
        <v>1299</v>
      </c>
      <c r="F377" s="71"/>
      <c r="G377" s="71"/>
      <c r="H377" s="71"/>
      <c r="I377" s="71"/>
      <c r="J377" s="71"/>
      <c r="K377" s="71">
        <v>738</v>
      </c>
      <c r="L377" s="71">
        <v>982</v>
      </c>
      <c r="M377" s="71"/>
      <c r="N377" s="71"/>
      <c r="O377" s="71"/>
      <c r="P377" s="71"/>
      <c r="Q377" s="71"/>
      <c r="R377" s="71"/>
      <c r="S377" s="71"/>
      <c r="T377" s="71"/>
      <c r="U377" s="71">
        <f t="shared" si="5"/>
        <v>3019</v>
      </c>
      <c r="V377" s="58"/>
    </row>
    <row r="378" spans="2:22" x14ac:dyDescent="0.25">
      <c r="B378" s="75">
        <v>2024</v>
      </c>
      <c r="C378" s="75">
        <v>1</v>
      </c>
      <c r="D378" s="75">
        <v>4</v>
      </c>
      <c r="E378" s="71">
        <v>1202</v>
      </c>
      <c r="F378" s="71"/>
      <c r="G378" s="71"/>
      <c r="H378" s="71"/>
      <c r="I378" s="71"/>
      <c r="J378" s="71"/>
      <c r="K378" s="71">
        <v>725</v>
      </c>
      <c r="L378" s="71">
        <v>945</v>
      </c>
      <c r="M378" s="71"/>
      <c r="N378" s="71"/>
      <c r="O378" s="71"/>
      <c r="P378" s="71"/>
      <c r="Q378" s="71"/>
      <c r="R378" s="71"/>
      <c r="S378" s="71"/>
      <c r="T378" s="71"/>
      <c r="U378" s="71">
        <f t="shared" si="5"/>
        <v>2872</v>
      </c>
      <c r="V378" s="58"/>
    </row>
    <row r="379" spans="2:22" x14ac:dyDescent="0.25">
      <c r="B379" s="75">
        <v>2024</v>
      </c>
      <c r="C379" s="75">
        <v>1</v>
      </c>
      <c r="D379" s="75">
        <v>5</v>
      </c>
      <c r="E379" s="71">
        <v>1172</v>
      </c>
      <c r="F379" s="71"/>
      <c r="G379" s="71"/>
      <c r="H379" s="71"/>
      <c r="I379" s="71"/>
      <c r="J379" s="71"/>
      <c r="K379" s="71">
        <v>734</v>
      </c>
      <c r="L379" s="71">
        <v>850</v>
      </c>
      <c r="M379" s="71"/>
      <c r="N379" s="71"/>
      <c r="O379" s="71"/>
      <c r="P379" s="71"/>
      <c r="Q379" s="71"/>
      <c r="R379" s="71"/>
      <c r="S379" s="71"/>
      <c r="T379" s="71"/>
      <c r="U379" s="71">
        <f t="shared" si="5"/>
        <v>2756</v>
      </c>
      <c r="V379" s="58"/>
    </row>
    <row r="380" spans="2:22" x14ac:dyDescent="0.25">
      <c r="B380" s="75">
        <v>2024</v>
      </c>
      <c r="C380" s="75">
        <v>1</v>
      </c>
      <c r="D380" s="75">
        <v>6</v>
      </c>
      <c r="E380" s="71">
        <v>1552</v>
      </c>
      <c r="F380" s="71"/>
      <c r="G380" s="71"/>
      <c r="H380" s="71"/>
      <c r="I380" s="71"/>
      <c r="J380" s="71"/>
      <c r="K380" s="71">
        <v>740</v>
      </c>
      <c r="L380" s="71">
        <v>696</v>
      </c>
      <c r="M380" s="71"/>
      <c r="N380" s="71"/>
      <c r="O380" s="71"/>
      <c r="P380" s="71"/>
      <c r="Q380" s="71"/>
      <c r="R380" s="71"/>
      <c r="S380" s="71"/>
      <c r="T380" s="71"/>
      <c r="U380" s="71">
        <f t="shared" si="5"/>
        <v>2988</v>
      </c>
      <c r="V380" s="58"/>
    </row>
    <row r="381" spans="2:22" x14ac:dyDescent="0.25">
      <c r="B381" s="75">
        <v>2024</v>
      </c>
      <c r="C381" s="75">
        <v>1</v>
      </c>
      <c r="D381" s="75">
        <v>7</v>
      </c>
      <c r="E381" s="71">
        <v>1675</v>
      </c>
      <c r="F381" s="71"/>
      <c r="G381" s="71"/>
      <c r="H381" s="71"/>
      <c r="I381" s="71"/>
      <c r="J381" s="71"/>
      <c r="K381" s="71">
        <v>720</v>
      </c>
      <c r="L381" s="71">
        <v>871</v>
      </c>
      <c r="M381" s="71"/>
      <c r="N381" s="71"/>
      <c r="O381" s="71"/>
      <c r="P381" s="71"/>
      <c r="Q381" s="71"/>
      <c r="R381" s="71"/>
      <c r="S381" s="71"/>
      <c r="T381" s="71"/>
      <c r="U381" s="71">
        <f t="shared" si="5"/>
        <v>3266</v>
      </c>
      <c r="V381" s="58"/>
    </row>
    <row r="382" spans="2:22" x14ac:dyDescent="0.25">
      <c r="B382" s="75">
        <v>2024</v>
      </c>
      <c r="C382" s="75">
        <v>1</v>
      </c>
      <c r="D382" s="75">
        <v>8</v>
      </c>
      <c r="E382" s="71">
        <v>1503</v>
      </c>
      <c r="F382" s="71"/>
      <c r="G382" s="71"/>
      <c r="H382" s="71"/>
      <c r="I382" s="71"/>
      <c r="J382" s="71"/>
      <c r="K382" s="71">
        <v>766</v>
      </c>
      <c r="L382" s="71">
        <v>1092</v>
      </c>
      <c r="M382" s="71"/>
      <c r="N382" s="71"/>
      <c r="O382" s="71"/>
      <c r="P382" s="71"/>
      <c r="Q382" s="71"/>
      <c r="R382" s="71"/>
      <c r="S382" s="71"/>
      <c r="T382" s="71"/>
      <c r="U382" s="71">
        <f t="shared" si="5"/>
        <v>3361</v>
      </c>
      <c r="V382" s="58"/>
    </row>
    <row r="383" spans="2:22" x14ac:dyDescent="0.25">
      <c r="B383" s="75">
        <v>2024</v>
      </c>
      <c r="C383" s="75">
        <v>1</v>
      </c>
      <c r="D383" s="75">
        <v>9</v>
      </c>
      <c r="E383" s="71">
        <v>1451</v>
      </c>
      <c r="F383" s="71"/>
      <c r="G383" s="71"/>
      <c r="H383" s="71"/>
      <c r="I383" s="71"/>
      <c r="J383" s="71"/>
      <c r="K383" s="71">
        <v>760</v>
      </c>
      <c r="L383" s="71">
        <v>895</v>
      </c>
      <c r="M383" s="71"/>
      <c r="N383" s="71"/>
      <c r="O383" s="71"/>
      <c r="P383" s="71"/>
      <c r="Q383" s="71"/>
      <c r="R383" s="71"/>
      <c r="S383" s="71"/>
      <c r="T383" s="71"/>
      <c r="U383" s="71">
        <f t="shared" si="5"/>
        <v>3106</v>
      </c>
      <c r="V383" s="58"/>
    </row>
    <row r="384" spans="2:22" x14ac:dyDescent="0.25">
      <c r="B384" s="75">
        <v>2024</v>
      </c>
      <c r="C384" s="75">
        <v>1</v>
      </c>
      <c r="D384" s="75">
        <v>10</v>
      </c>
      <c r="E384" s="71">
        <v>1555</v>
      </c>
      <c r="F384" s="71"/>
      <c r="G384" s="71"/>
      <c r="H384" s="71"/>
      <c r="I384" s="71"/>
      <c r="J384" s="71"/>
      <c r="K384" s="71">
        <v>750</v>
      </c>
      <c r="L384" s="71">
        <v>970</v>
      </c>
      <c r="M384" s="71"/>
      <c r="N384" s="71"/>
      <c r="O384" s="71"/>
      <c r="P384" s="71"/>
      <c r="Q384" s="71"/>
      <c r="R384" s="71"/>
      <c r="S384" s="71"/>
      <c r="T384" s="71"/>
      <c r="U384" s="71">
        <f t="shared" si="5"/>
        <v>3275</v>
      </c>
      <c r="V384" s="58"/>
    </row>
    <row r="385" spans="2:22" x14ac:dyDescent="0.25">
      <c r="B385" s="75">
        <v>2024</v>
      </c>
      <c r="C385" s="75">
        <v>1</v>
      </c>
      <c r="D385" s="75">
        <v>11</v>
      </c>
      <c r="E385" s="71">
        <v>1657</v>
      </c>
      <c r="F385" s="71"/>
      <c r="G385" s="71"/>
      <c r="H385" s="71"/>
      <c r="I385" s="71"/>
      <c r="J385" s="71"/>
      <c r="K385" s="71">
        <v>757</v>
      </c>
      <c r="L385" s="71">
        <v>1077</v>
      </c>
      <c r="M385" s="71"/>
      <c r="N385" s="71"/>
      <c r="O385" s="71"/>
      <c r="P385" s="71"/>
      <c r="Q385" s="71"/>
      <c r="R385" s="71"/>
      <c r="S385" s="71"/>
      <c r="T385" s="71"/>
      <c r="U385" s="71">
        <f t="shared" si="5"/>
        <v>3491</v>
      </c>
      <c r="V385" s="58"/>
    </row>
    <row r="386" spans="2:22" x14ac:dyDescent="0.25">
      <c r="B386" s="75">
        <v>2024</v>
      </c>
      <c r="C386" s="75">
        <v>1</v>
      </c>
      <c r="D386" s="75">
        <v>12</v>
      </c>
      <c r="E386" s="71">
        <v>1533</v>
      </c>
      <c r="F386" s="71"/>
      <c r="G386" s="71"/>
      <c r="H386" s="71"/>
      <c r="I386" s="71"/>
      <c r="J386" s="71"/>
      <c r="K386" s="71">
        <v>756</v>
      </c>
      <c r="L386" s="71">
        <v>1237</v>
      </c>
      <c r="M386" s="71"/>
      <c r="N386" s="71"/>
      <c r="O386" s="71"/>
      <c r="P386" s="71"/>
      <c r="Q386" s="71"/>
      <c r="R386" s="71"/>
      <c r="S386" s="71"/>
      <c r="T386" s="71"/>
      <c r="U386" s="71">
        <f t="shared" si="5"/>
        <v>3526</v>
      </c>
      <c r="V386" s="58"/>
    </row>
    <row r="387" spans="2:22" x14ac:dyDescent="0.25">
      <c r="B387" s="75">
        <v>2024</v>
      </c>
      <c r="C387" s="75">
        <v>1</v>
      </c>
      <c r="D387" s="75">
        <v>13</v>
      </c>
      <c r="E387" s="71">
        <v>1338</v>
      </c>
      <c r="F387" s="71"/>
      <c r="G387" s="71"/>
      <c r="H387" s="71"/>
      <c r="I387" s="71"/>
      <c r="J387" s="71"/>
      <c r="K387" s="71">
        <v>748</v>
      </c>
      <c r="L387" s="71">
        <v>1135</v>
      </c>
      <c r="M387" s="71"/>
      <c r="N387" s="71"/>
      <c r="O387" s="71"/>
      <c r="P387" s="71"/>
      <c r="Q387" s="71"/>
      <c r="R387" s="71"/>
      <c r="S387" s="71"/>
      <c r="T387" s="71"/>
      <c r="U387" s="71">
        <f t="shared" si="5"/>
        <v>3221</v>
      </c>
      <c r="V387" s="58"/>
    </row>
    <row r="388" spans="2:22" x14ac:dyDescent="0.25">
      <c r="B388" s="75">
        <v>2024</v>
      </c>
      <c r="C388" s="75">
        <v>1</v>
      </c>
      <c r="D388" s="75">
        <v>14</v>
      </c>
      <c r="E388" s="71">
        <v>1087</v>
      </c>
      <c r="F388" s="71"/>
      <c r="G388" s="71"/>
      <c r="H388" s="71"/>
      <c r="I388" s="71"/>
      <c r="J388" s="71"/>
      <c r="K388" s="71">
        <v>715</v>
      </c>
      <c r="L388" s="71">
        <v>1021</v>
      </c>
      <c r="M388" s="71"/>
      <c r="N388" s="71"/>
      <c r="O388" s="71"/>
      <c r="P388" s="71"/>
      <c r="Q388" s="71"/>
      <c r="R388" s="71"/>
      <c r="S388" s="71"/>
      <c r="T388" s="71"/>
      <c r="U388" s="71">
        <f t="shared" si="5"/>
        <v>2823</v>
      </c>
      <c r="V388" s="58"/>
    </row>
    <row r="389" spans="2:22" x14ac:dyDescent="0.25">
      <c r="B389" s="75">
        <v>2024</v>
      </c>
      <c r="C389" s="75">
        <v>1</v>
      </c>
      <c r="D389" s="75">
        <v>15</v>
      </c>
      <c r="E389" s="71">
        <v>1259</v>
      </c>
      <c r="F389" s="71"/>
      <c r="G389" s="71"/>
      <c r="H389" s="71"/>
      <c r="I389" s="71"/>
      <c r="J389" s="71"/>
      <c r="K389" s="71">
        <v>747</v>
      </c>
      <c r="L389" s="71">
        <v>1230</v>
      </c>
      <c r="M389" s="71"/>
      <c r="N389" s="71"/>
      <c r="O389" s="71"/>
      <c r="P389" s="71"/>
      <c r="Q389" s="71"/>
      <c r="R389" s="71"/>
      <c r="S389" s="71"/>
      <c r="T389" s="71"/>
      <c r="U389" s="71">
        <f t="shared" si="5"/>
        <v>3236</v>
      </c>
      <c r="V389" s="58"/>
    </row>
    <row r="390" spans="2:22" x14ac:dyDescent="0.25">
      <c r="B390" s="75">
        <v>2024</v>
      </c>
      <c r="C390" s="75">
        <v>1</v>
      </c>
      <c r="D390" s="75">
        <v>16</v>
      </c>
      <c r="E390" s="71">
        <v>1186</v>
      </c>
      <c r="F390" s="71"/>
      <c r="G390" s="71"/>
      <c r="H390" s="71"/>
      <c r="I390" s="71"/>
      <c r="J390" s="71"/>
      <c r="K390" s="71">
        <v>770</v>
      </c>
      <c r="L390" s="71">
        <v>1308</v>
      </c>
      <c r="M390" s="71"/>
      <c r="N390" s="71"/>
      <c r="O390" s="71"/>
      <c r="P390" s="71"/>
      <c r="Q390" s="71"/>
      <c r="R390" s="71"/>
      <c r="S390" s="71"/>
      <c r="T390" s="71"/>
      <c r="U390" s="71">
        <f t="shared" si="5"/>
        <v>3264</v>
      </c>
      <c r="V390" s="58"/>
    </row>
    <row r="391" spans="2:22" x14ac:dyDescent="0.25">
      <c r="B391" s="75">
        <v>2024</v>
      </c>
      <c r="C391" s="75">
        <v>1</v>
      </c>
      <c r="D391" s="75">
        <v>17</v>
      </c>
      <c r="E391" s="71">
        <v>1050</v>
      </c>
      <c r="F391" s="71"/>
      <c r="G391" s="71"/>
      <c r="H391" s="71"/>
      <c r="I391" s="71"/>
      <c r="J391" s="71"/>
      <c r="K391" s="71">
        <v>726</v>
      </c>
      <c r="L391" s="71">
        <v>1154</v>
      </c>
      <c r="M391" s="71"/>
      <c r="N391" s="71"/>
      <c r="O391" s="71"/>
      <c r="P391" s="71"/>
      <c r="Q391" s="71"/>
      <c r="R391" s="71"/>
      <c r="S391" s="71"/>
      <c r="T391" s="71"/>
      <c r="U391" s="71">
        <f t="shared" si="5"/>
        <v>2930</v>
      </c>
      <c r="V391" s="58"/>
    </row>
    <row r="392" spans="2:22" x14ac:dyDescent="0.25">
      <c r="B392" s="75">
        <v>2024</v>
      </c>
      <c r="C392" s="75">
        <v>1</v>
      </c>
      <c r="D392" s="75">
        <v>18</v>
      </c>
      <c r="E392" s="71">
        <v>1178</v>
      </c>
      <c r="F392" s="71"/>
      <c r="G392" s="71"/>
      <c r="H392" s="71"/>
      <c r="I392" s="71"/>
      <c r="J392" s="71"/>
      <c r="K392" s="71">
        <v>729</v>
      </c>
      <c r="L392" s="71">
        <v>1240</v>
      </c>
      <c r="M392" s="71"/>
      <c r="N392" s="71"/>
      <c r="O392" s="71"/>
      <c r="P392" s="71"/>
      <c r="Q392" s="71"/>
      <c r="R392" s="71"/>
      <c r="S392" s="71"/>
      <c r="T392" s="71"/>
      <c r="U392" s="71">
        <f t="shared" si="5"/>
        <v>3147</v>
      </c>
      <c r="V392" s="58"/>
    </row>
    <row r="393" spans="2:22" x14ac:dyDescent="0.25">
      <c r="B393" s="75">
        <v>2024</v>
      </c>
      <c r="C393" s="75">
        <v>1</v>
      </c>
      <c r="D393" s="75">
        <v>19</v>
      </c>
      <c r="E393" s="71">
        <v>1049</v>
      </c>
      <c r="F393" s="71"/>
      <c r="G393" s="71"/>
      <c r="H393" s="71"/>
      <c r="I393" s="71"/>
      <c r="J393" s="71"/>
      <c r="K393" s="71">
        <v>723</v>
      </c>
      <c r="L393" s="71">
        <v>1226</v>
      </c>
      <c r="M393" s="71"/>
      <c r="N393" s="71"/>
      <c r="O393" s="71"/>
      <c r="P393" s="71"/>
      <c r="Q393" s="71"/>
      <c r="R393" s="71"/>
      <c r="S393" s="71"/>
      <c r="T393" s="71"/>
      <c r="U393" s="71">
        <f t="shared" si="5"/>
        <v>2998</v>
      </c>
      <c r="V393" s="58"/>
    </row>
    <row r="394" spans="2:22" x14ac:dyDescent="0.25">
      <c r="B394" s="75">
        <v>2024</v>
      </c>
      <c r="C394" s="75">
        <v>1</v>
      </c>
      <c r="D394" s="75">
        <v>20</v>
      </c>
      <c r="E394" s="71">
        <v>917</v>
      </c>
      <c r="F394" s="71"/>
      <c r="G394" s="71"/>
      <c r="H394" s="71"/>
      <c r="I394" s="71"/>
      <c r="J394" s="71"/>
      <c r="K394" s="71">
        <v>682</v>
      </c>
      <c r="L394" s="71">
        <v>1062</v>
      </c>
      <c r="M394" s="71"/>
      <c r="N394" s="71"/>
      <c r="O394" s="71"/>
      <c r="P394" s="71"/>
      <c r="Q394" s="71"/>
      <c r="R394" s="71"/>
      <c r="S394" s="71"/>
      <c r="T394" s="71"/>
      <c r="U394" s="71">
        <f t="shared" ref="U394:U457" si="6">SUM(E394:T394)</f>
        <v>2661</v>
      </c>
      <c r="V394" s="58"/>
    </row>
    <row r="395" spans="2:22" x14ac:dyDescent="0.25">
      <c r="B395" s="75">
        <v>2024</v>
      </c>
      <c r="C395" s="75">
        <v>1</v>
      </c>
      <c r="D395" s="75">
        <v>21</v>
      </c>
      <c r="E395" s="71">
        <v>933</v>
      </c>
      <c r="F395" s="71"/>
      <c r="G395" s="71"/>
      <c r="H395" s="71"/>
      <c r="I395" s="71"/>
      <c r="J395" s="71"/>
      <c r="K395" s="71">
        <v>631</v>
      </c>
      <c r="L395" s="71">
        <v>930</v>
      </c>
      <c r="M395" s="71"/>
      <c r="N395" s="71"/>
      <c r="O395" s="71"/>
      <c r="P395" s="71"/>
      <c r="Q395" s="71"/>
      <c r="R395" s="71"/>
      <c r="S395" s="71"/>
      <c r="T395" s="71"/>
      <c r="U395" s="71">
        <f t="shared" si="6"/>
        <v>2494</v>
      </c>
      <c r="V395" s="58"/>
    </row>
    <row r="396" spans="2:22" x14ac:dyDescent="0.25">
      <c r="B396" s="75">
        <v>2024</v>
      </c>
      <c r="C396" s="75">
        <v>1</v>
      </c>
      <c r="D396" s="75">
        <v>22</v>
      </c>
      <c r="E396" s="71">
        <v>928</v>
      </c>
      <c r="F396" s="71"/>
      <c r="G396" s="71"/>
      <c r="H396" s="71"/>
      <c r="I396" s="71"/>
      <c r="J396" s="71"/>
      <c r="K396" s="71">
        <v>711</v>
      </c>
      <c r="L396" s="71">
        <v>1138</v>
      </c>
      <c r="M396" s="71"/>
      <c r="N396" s="71"/>
      <c r="O396" s="71"/>
      <c r="P396" s="71"/>
      <c r="Q396" s="71"/>
      <c r="R396" s="71"/>
      <c r="S396" s="71"/>
      <c r="T396" s="71"/>
      <c r="U396" s="71">
        <f t="shared" si="6"/>
        <v>2777</v>
      </c>
      <c r="V396" s="58"/>
    </row>
    <row r="397" spans="2:22" x14ac:dyDescent="0.25">
      <c r="B397" s="75">
        <v>2024</v>
      </c>
      <c r="C397" s="75">
        <v>1</v>
      </c>
      <c r="D397" s="75">
        <v>23</v>
      </c>
      <c r="E397" s="71">
        <v>907</v>
      </c>
      <c r="F397" s="71"/>
      <c r="G397" s="71"/>
      <c r="H397" s="71"/>
      <c r="I397" s="71"/>
      <c r="J397" s="71"/>
      <c r="K397" s="71">
        <v>710</v>
      </c>
      <c r="L397" s="71">
        <v>1047</v>
      </c>
      <c r="M397" s="71"/>
      <c r="N397" s="71"/>
      <c r="O397" s="71"/>
      <c r="P397" s="71"/>
      <c r="Q397" s="71"/>
      <c r="R397" s="71"/>
      <c r="S397" s="71"/>
      <c r="T397" s="71"/>
      <c r="U397" s="71">
        <f t="shared" si="6"/>
        <v>2664</v>
      </c>
      <c r="V397" s="58"/>
    </row>
    <row r="398" spans="2:22" x14ac:dyDescent="0.25">
      <c r="B398" s="75">
        <v>2024</v>
      </c>
      <c r="C398" s="75">
        <v>1</v>
      </c>
      <c r="D398" s="75">
        <v>24</v>
      </c>
      <c r="E398" s="71">
        <v>1020</v>
      </c>
      <c r="F398" s="71"/>
      <c r="G398" s="71"/>
      <c r="H398" s="71"/>
      <c r="I398" s="71"/>
      <c r="J398" s="71"/>
      <c r="K398" s="71">
        <v>707</v>
      </c>
      <c r="L398" s="71">
        <v>1067</v>
      </c>
      <c r="M398" s="71"/>
      <c r="N398" s="71"/>
      <c r="O398" s="71"/>
      <c r="P398" s="71"/>
      <c r="Q398" s="71"/>
      <c r="R398" s="71"/>
      <c r="S398" s="71"/>
      <c r="T398" s="71"/>
      <c r="U398" s="71">
        <f t="shared" si="6"/>
        <v>2794</v>
      </c>
      <c r="V398" s="58"/>
    </row>
    <row r="399" spans="2:22" x14ac:dyDescent="0.25">
      <c r="B399" s="75">
        <v>2024</v>
      </c>
      <c r="C399" s="75">
        <v>1</v>
      </c>
      <c r="D399" s="75">
        <v>25</v>
      </c>
      <c r="E399" s="71">
        <v>971</v>
      </c>
      <c r="F399" s="71"/>
      <c r="G399" s="71"/>
      <c r="H399" s="71"/>
      <c r="I399" s="71"/>
      <c r="J399" s="71"/>
      <c r="K399" s="71">
        <v>701</v>
      </c>
      <c r="L399" s="71">
        <v>868</v>
      </c>
      <c r="M399" s="71"/>
      <c r="N399" s="71"/>
      <c r="O399" s="71"/>
      <c r="P399" s="71"/>
      <c r="Q399" s="71"/>
      <c r="R399" s="71"/>
      <c r="S399" s="71"/>
      <c r="T399" s="71"/>
      <c r="U399" s="71">
        <f t="shared" si="6"/>
        <v>2540</v>
      </c>
      <c r="V399" s="58"/>
    </row>
    <row r="400" spans="2:22" x14ac:dyDescent="0.25">
      <c r="B400" s="75">
        <v>2024</v>
      </c>
      <c r="C400" s="75">
        <v>1</v>
      </c>
      <c r="D400" s="75">
        <v>26</v>
      </c>
      <c r="E400" s="71">
        <v>939</v>
      </c>
      <c r="F400" s="71"/>
      <c r="G400" s="71"/>
      <c r="H400" s="71"/>
      <c r="I400" s="71"/>
      <c r="J400" s="71"/>
      <c r="K400" s="71">
        <v>703</v>
      </c>
      <c r="L400" s="71">
        <v>876</v>
      </c>
      <c r="M400" s="71"/>
      <c r="N400" s="71"/>
      <c r="O400" s="71"/>
      <c r="P400" s="71"/>
      <c r="Q400" s="71"/>
      <c r="R400" s="71"/>
      <c r="S400" s="71"/>
      <c r="T400" s="71"/>
      <c r="U400" s="71">
        <f t="shared" si="6"/>
        <v>2518</v>
      </c>
      <c r="V400" s="58"/>
    </row>
    <row r="401" spans="2:22" x14ac:dyDescent="0.25">
      <c r="B401" s="75">
        <v>2024</v>
      </c>
      <c r="C401" s="75">
        <v>1</v>
      </c>
      <c r="D401" s="75">
        <v>27</v>
      </c>
      <c r="E401" s="71">
        <v>803</v>
      </c>
      <c r="F401" s="71"/>
      <c r="G401" s="71"/>
      <c r="H401" s="71"/>
      <c r="I401" s="71"/>
      <c r="J401" s="71"/>
      <c r="K401" s="71">
        <v>668</v>
      </c>
      <c r="L401" s="71">
        <v>656</v>
      </c>
      <c r="M401" s="71"/>
      <c r="N401" s="71"/>
      <c r="O401" s="71"/>
      <c r="P401" s="71"/>
      <c r="Q401" s="71"/>
      <c r="R401" s="71"/>
      <c r="S401" s="71"/>
      <c r="T401" s="71"/>
      <c r="U401" s="71">
        <f t="shared" si="6"/>
        <v>2127</v>
      </c>
      <c r="V401" s="58"/>
    </row>
    <row r="402" spans="2:22" x14ac:dyDescent="0.25">
      <c r="B402" s="75">
        <v>2024</v>
      </c>
      <c r="C402" s="75">
        <v>1</v>
      </c>
      <c r="D402" s="75">
        <v>28</v>
      </c>
      <c r="E402" s="71">
        <v>754</v>
      </c>
      <c r="F402" s="71"/>
      <c r="G402" s="71"/>
      <c r="H402" s="71"/>
      <c r="I402" s="71"/>
      <c r="J402" s="71"/>
      <c r="K402" s="71">
        <v>633</v>
      </c>
      <c r="L402" s="71">
        <v>566</v>
      </c>
      <c r="M402" s="71"/>
      <c r="N402" s="71"/>
      <c r="O402" s="71"/>
      <c r="P402" s="71"/>
      <c r="Q402" s="71"/>
      <c r="R402" s="71"/>
      <c r="S402" s="71"/>
      <c r="T402" s="71"/>
      <c r="U402" s="71">
        <f t="shared" si="6"/>
        <v>1953</v>
      </c>
      <c r="V402" s="58"/>
    </row>
    <row r="403" spans="2:22" x14ac:dyDescent="0.25">
      <c r="B403" s="75">
        <v>2024</v>
      </c>
      <c r="C403" s="75">
        <v>1</v>
      </c>
      <c r="D403" s="75">
        <v>29</v>
      </c>
      <c r="E403" s="71">
        <v>744</v>
      </c>
      <c r="F403" s="71"/>
      <c r="G403" s="71"/>
      <c r="H403" s="71"/>
      <c r="I403" s="71"/>
      <c r="J403" s="71"/>
      <c r="K403" s="71">
        <v>671</v>
      </c>
      <c r="L403" s="71">
        <v>689</v>
      </c>
      <c r="M403" s="71"/>
      <c r="N403" s="71"/>
      <c r="O403" s="71"/>
      <c r="P403" s="71"/>
      <c r="Q403" s="71"/>
      <c r="R403" s="71"/>
      <c r="S403" s="71"/>
      <c r="T403" s="71"/>
      <c r="U403" s="71">
        <f t="shared" si="6"/>
        <v>2104</v>
      </c>
      <c r="V403" s="58"/>
    </row>
    <row r="404" spans="2:22" x14ac:dyDescent="0.25">
      <c r="B404" s="75">
        <v>2024</v>
      </c>
      <c r="C404" s="75">
        <v>1</v>
      </c>
      <c r="D404" s="75">
        <v>30</v>
      </c>
      <c r="E404" s="71">
        <v>677</v>
      </c>
      <c r="F404" s="71"/>
      <c r="G404" s="71"/>
      <c r="H404" s="71"/>
      <c r="I404" s="71"/>
      <c r="J404" s="71"/>
      <c r="K404" s="71">
        <v>664</v>
      </c>
      <c r="L404" s="71">
        <v>668</v>
      </c>
      <c r="M404" s="71"/>
      <c r="N404" s="71"/>
      <c r="O404" s="71"/>
      <c r="P404" s="71"/>
      <c r="Q404" s="71"/>
      <c r="R404" s="71"/>
      <c r="S404" s="71"/>
      <c r="T404" s="71"/>
      <c r="U404" s="71">
        <f t="shared" si="6"/>
        <v>2009</v>
      </c>
      <c r="V404" s="58"/>
    </row>
    <row r="405" spans="2:22" x14ac:dyDescent="0.25">
      <c r="B405" s="75">
        <v>2024</v>
      </c>
      <c r="C405" s="75">
        <v>1</v>
      </c>
      <c r="D405" s="75">
        <v>31</v>
      </c>
      <c r="E405" s="71">
        <v>968</v>
      </c>
      <c r="F405" s="71"/>
      <c r="G405" s="71"/>
      <c r="H405" s="71"/>
      <c r="I405" s="71"/>
      <c r="J405" s="71"/>
      <c r="K405" s="71">
        <v>690</v>
      </c>
      <c r="L405" s="71">
        <v>637</v>
      </c>
      <c r="M405" s="71"/>
      <c r="N405" s="71"/>
      <c r="O405" s="71"/>
      <c r="P405" s="71"/>
      <c r="Q405" s="71"/>
      <c r="R405" s="71"/>
      <c r="S405" s="71"/>
      <c r="T405" s="71"/>
      <c r="U405" s="71">
        <f t="shared" si="6"/>
        <v>2295</v>
      </c>
      <c r="V405" s="58"/>
    </row>
    <row r="406" spans="2:22" x14ac:dyDescent="0.25">
      <c r="B406" s="75">
        <v>2024</v>
      </c>
      <c r="C406" s="75">
        <v>2</v>
      </c>
      <c r="D406" s="75">
        <v>1</v>
      </c>
      <c r="E406" s="71">
        <v>989</v>
      </c>
      <c r="F406" s="71"/>
      <c r="G406" s="71"/>
      <c r="H406" s="71"/>
      <c r="I406" s="71"/>
      <c r="J406" s="71"/>
      <c r="K406" s="71">
        <v>728</v>
      </c>
      <c r="L406" s="71">
        <v>789</v>
      </c>
      <c r="M406" s="71"/>
      <c r="N406" s="71"/>
      <c r="O406" s="71"/>
      <c r="P406" s="71"/>
      <c r="Q406" s="71"/>
      <c r="R406" s="71"/>
      <c r="S406" s="71"/>
      <c r="T406" s="71"/>
      <c r="U406" s="71">
        <f t="shared" si="6"/>
        <v>2506</v>
      </c>
      <c r="V406" s="58"/>
    </row>
    <row r="407" spans="2:22" x14ac:dyDescent="0.25">
      <c r="B407" s="75">
        <v>2024</v>
      </c>
      <c r="C407" s="75">
        <v>2</v>
      </c>
      <c r="D407" s="75">
        <v>2</v>
      </c>
      <c r="E407" s="71">
        <v>1118</v>
      </c>
      <c r="F407" s="71"/>
      <c r="G407" s="71"/>
      <c r="H407" s="71"/>
      <c r="I407" s="71"/>
      <c r="J407" s="71"/>
      <c r="K407" s="71">
        <v>702</v>
      </c>
      <c r="L407" s="71">
        <v>584</v>
      </c>
      <c r="M407" s="71"/>
      <c r="N407" s="71"/>
      <c r="O407" s="71"/>
      <c r="P407" s="71"/>
      <c r="Q407" s="71"/>
      <c r="R407" s="71"/>
      <c r="S407" s="71"/>
      <c r="T407" s="71"/>
      <c r="U407" s="71">
        <f t="shared" si="6"/>
        <v>2404</v>
      </c>
      <c r="V407" s="58"/>
    </row>
    <row r="408" spans="2:22" x14ac:dyDescent="0.25">
      <c r="B408" s="75">
        <v>2024</v>
      </c>
      <c r="C408" s="75">
        <v>2</v>
      </c>
      <c r="D408" s="75">
        <v>3</v>
      </c>
      <c r="E408" s="71">
        <v>1202</v>
      </c>
      <c r="F408" s="71"/>
      <c r="G408" s="71"/>
      <c r="H408" s="71"/>
      <c r="I408" s="71"/>
      <c r="J408" s="71"/>
      <c r="K408" s="71">
        <v>656</v>
      </c>
      <c r="L408" s="71">
        <v>537</v>
      </c>
      <c r="M408" s="71"/>
      <c r="N408" s="71"/>
      <c r="O408" s="71"/>
      <c r="P408" s="71"/>
      <c r="Q408" s="71"/>
      <c r="R408" s="71"/>
      <c r="S408" s="71"/>
      <c r="T408" s="71"/>
      <c r="U408" s="71">
        <f t="shared" si="6"/>
        <v>2395</v>
      </c>
      <c r="V408" s="58"/>
    </row>
    <row r="409" spans="2:22" x14ac:dyDescent="0.25">
      <c r="B409" s="75">
        <v>2024</v>
      </c>
      <c r="C409" s="75">
        <v>2</v>
      </c>
      <c r="D409" s="75">
        <v>4</v>
      </c>
      <c r="E409" s="71">
        <v>1178</v>
      </c>
      <c r="F409" s="71"/>
      <c r="G409" s="71"/>
      <c r="H409" s="71"/>
      <c r="I409" s="71"/>
      <c r="J409" s="71"/>
      <c r="K409" s="71">
        <v>665</v>
      </c>
      <c r="L409" s="71">
        <v>681</v>
      </c>
      <c r="M409" s="71"/>
      <c r="N409" s="71"/>
      <c r="O409" s="71"/>
      <c r="P409" s="71"/>
      <c r="Q409" s="71"/>
      <c r="R409" s="71"/>
      <c r="S409" s="71"/>
      <c r="T409" s="71"/>
      <c r="U409" s="71">
        <f t="shared" si="6"/>
        <v>2524</v>
      </c>
      <c r="V409" s="58"/>
    </row>
    <row r="410" spans="2:22" x14ac:dyDescent="0.25">
      <c r="B410" s="75">
        <v>2024</v>
      </c>
      <c r="C410" s="75">
        <v>2</v>
      </c>
      <c r="D410" s="75">
        <v>5</v>
      </c>
      <c r="E410" s="71">
        <v>1139</v>
      </c>
      <c r="F410" s="71"/>
      <c r="G410" s="71"/>
      <c r="H410" s="71"/>
      <c r="I410" s="71"/>
      <c r="J410" s="71"/>
      <c r="K410" s="71">
        <v>730</v>
      </c>
      <c r="L410" s="71">
        <v>890</v>
      </c>
      <c r="M410" s="71"/>
      <c r="N410" s="71"/>
      <c r="O410" s="71"/>
      <c r="P410" s="71"/>
      <c r="Q410" s="71"/>
      <c r="R410" s="71"/>
      <c r="S410" s="71"/>
      <c r="T410" s="71"/>
      <c r="U410" s="71">
        <f t="shared" si="6"/>
        <v>2759</v>
      </c>
      <c r="V410" s="58"/>
    </row>
    <row r="411" spans="2:22" x14ac:dyDescent="0.25">
      <c r="B411" s="75">
        <v>2024</v>
      </c>
      <c r="C411" s="75">
        <v>2</v>
      </c>
      <c r="D411" s="75">
        <v>6</v>
      </c>
      <c r="E411" s="71">
        <v>1196</v>
      </c>
      <c r="F411" s="71"/>
      <c r="G411" s="71"/>
      <c r="H411" s="71"/>
      <c r="I411" s="71"/>
      <c r="J411" s="71"/>
      <c r="K411" s="71">
        <v>759</v>
      </c>
      <c r="L411" s="71">
        <v>865</v>
      </c>
      <c r="M411" s="71"/>
      <c r="N411" s="71"/>
      <c r="O411" s="71"/>
      <c r="P411" s="71"/>
      <c r="Q411" s="71"/>
      <c r="R411" s="71"/>
      <c r="S411" s="71"/>
      <c r="T411" s="71"/>
      <c r="U411" s="71">
        <f t="shared" si="6"/>
        <v>2820</v>
      </c>
      <c r="V411" s="58"/>
    </row>
    <row r="412" spans="2:22" x14ac:dyDescent="0.25">
      <c r="B412" s="75">
        <v>2024</v>
      </c>
      <c r="C412" s="75">
        <v>2</v>
      </c>
      <c r="D412" s="75">
        <v>7</v>
      </c>
      <c r="E412" s="71">
        <v>1577</v>
      </c>
      <c r="F412" s="71"/>
      <c r="G412" s="71"/>
      <c r="H412" s="71"/>
      <c r="I412" s="71"/>
      <c r="J412" s="71"/>
      <c r="K412" s="71">
        <v>786</v>
      </c>
      <c r="L412" s="71">
        <v>817</v>
      </c>
      <c r="M412" s="71"/>
      <c r="N412" s="71"/>
      <c r="O412" s="71"/>
      <c r="P412" s="71"/>
      <c r="Q412" s="71"/>
      <c r="R412" s="71"/>
      <c r="S412" s="71"/>
      <c r="T412" s="71"/>
      <c r="U412" s="71">
        <f t="shared" si="6"/>
        <v>3180</v>
      </c>
      <c r="V412" s="58"/>
    </row>
    <row r="413" spans="2:22" x14ac:dyDescent="0.25">
      <c r="B413" s="75">
        <v>2024</v>
      </c>
      <c r="C413" s="75">
        <v>2</v>
      </c>
      <c r="D413" s="75">
        <v>8</v>
      </c>
      <c r="E413" s="71">
        <v>1512</v>
      </c>
      <c r="F413" s="71"/>
      <c r="G413" s="71"/>
      <c r="H413" s="71"/>
      <c r="I413" s="71"/>
      <c r="J413" s="71"/>
      <c r="K413" s="71">
        <v>773</v>
      </c>
      <c r="L413" s="71">
        <v>726</v>
      </c>
      <c r="M413" s="71"/>
      <c r="N413" s="71"/>
      <c r="O413" s="71"/>
      <c r="P413" s="71"/>
      <c r="Q413" s="71"/>
      <c r="R413" s="71"/>
      <c r="S413" s="71"/>
      <c r="T413" s="71"/>
      <c r="U413" s="71">
        <f t="shared" si="6"/>
        <v>3011</v>
      </c>
      <c r="V413" s="58"/>
    </row>
    <row r="414" spans="2:22" x14ac:dyDescent="0.25">
      <c r="B414" s="75">
        <v>2024</v>
      </c>
      <c r="C414" s="75">
        <v>2</v>
      </c>
      <c r="D414" s="75">
        <v>9</v>
      </c>
      <c r="E414" s="71">
        <v>1426</v>
      </c>
      <c r="F414" s="71"/>
      <c r="G414" s="71"/>
      <c r="H414" s="71"/>
      <c r="I414" s="71"/>
      <c r="J414" s="71"/>
      <c r="K414" s="71">
        <v>757</v>
      </c>
      <c r="L414" s="71">
        <v>804</v>
      </c>
      <c r="M414" s="71"/>
      <c r="N414" s="71"/>
      <c r="O414" s="71"/>
      <c r="P414" s="71"/>
      <c r="Q414" s="71"/>
      <c r="R414" s="71"/>
      <c r="S414" s="71"/>
      <c r="T414" s="71"/>
      <c r="U414" s="71">
        <f t="shared" si="6"/>
        <v>2987</v>
      </c>
      <c r="V414" s="58"/>
    </row>
    <row r="415" spans="2:22" x14ac:dyDescent="0.25">
      <c r="B415" s="75">
        <v>2024</v>
      </c>
      <c r="C415" s="75">
        <v>2</v>
      </c>
      <c r="D415" s="75">
        <v>10</v>
      </c>
      <c r="E415" s="71">
        <v>1193</v>
      </c>
      <c r="F415" s="71"/>
      <c r="G415" s="71"/>
      <c r="H415" s="71"/>
      <c r="I415" s="71"/>
      <c r="J415" s="71"/>
      <c r="K415" s="71">
        <v>704</v>
      </c>
      <c r="L415" s="71">
        <v>740</v>
      </c>
      <c r="M415" s="71"/>
      <c r="N415" s="71"/>
      <c r="O415" s="71"/>
      <c r="P415" s="71"/>
      <c r="Q415" s="71"/>
      <c r="R415" s="71"/>
      <c r="S415" s="71"/>
      <c r="T415" s="71"/>
      <c r="U415" s="71">
        <f t="shared" si="6"/>
        <v>2637</v>
      </c>
      <c r="V415" s="58"/>
    </row>
    <row r="416" spans="2:22" x14ac:dyDescent="0.25">
      <c r="B416" s="75">
        <v>2024</v>
      </c>
      <c r="C416" s="75">
        <v>2</v>
      </c>
      <c r="D416" s="75">
        <v>11</v>
      </c>
      <c r="E416" s="71">
        <v>1205</v>
      </c>
      <c r="F416" s="71"/>
      <c r="G416" s="71"/>
      <c r="H416" s="71"/>
      <c r="I416" s="71"/>
      <c r="J416" s="71"/>
      <c r="K416" s="71">
        <v>683</v>
      </c>
      <c r="L416" s="71">
        <v>688</v>
      </c>
      <c r="M416" s="71"/>
      <c r="N416" s="71"/>
      <c r="O416" s="71"/>
      <c r="P416" s="71"/>
      <c r="Q416" s="71"/>
      <c r="R416" s="71"/>
      <c r="S416" s="71"/>
      <c r="T416" s="71"/>
      <c r="U416" s="71">
        <f t="shared" si="6"/>
        <v>2576</v>
      </c>
      <c r="V416" s="58"/>
    </row>
    <row r="417" spans="2:22" x14ac:dyDescent="0.25">
      <c r="B417" s="75">
        <v>2024</v>
      </c>
      <c r="C417" s="75">
        <v>2</v>
      </c>
      <c r="D417" s="75">
        <v>12</v>
      </c>
      <c r="E417" s="71">
        <v>1237</v>
      </c>
      <c r="F417" s="71"/>
      <c r="G417" s="71"/>
      <c r="H417" s="71"/>
      <c r="I417" s="71"/>
      <c r="J417" s="71"/>
      <c r="K417" s="71">
        <v>703</v>
      </c>
      <c r="L417" s="71">
        <v>784</v>
      </c>
      <c r="M417" s="71"/>
      <c r="N417" s="71"/>
      <c r="O417" s="71"/>
      <c r="P417" s="71"/>
      <c r="Q417" s="71"/>
      <c r="R417" s="71"/>
      <c r="S417" s="71"/>
      <c r="T417" s="71"/>
      <c r="U417" s="71">
        <f t="shared" si="6"/>
        <v>2724</v>
      </c>
      <c r="V417" s="58"/>
    </row>
    <row r="418" spans="2:22" x14ac:dyDescent="0.25">
      <c r="B418" s="75">
        <v>2024</v>
      </c>
      <c r="C418" s="75">
        <v>2</v>
      </c>
      <c r="D418" s="75">
        <v>13</v>
      </c>
      <c r="E418" s="71">
        <v>1131</v>
      </c>
      <c r="F418" s="71"/>
      <c r="G418" s="71"/>
      <c r="H418" s="71"/>
      <c r="I418" s="71"/>
      <c r="J418" s="71"/>
      <c r="K418" s="71">
        <v>718</v>
      </c>
      <c r="L418" s="71">
        <v>831</v>
      </c>
      <c r="M418" s="71"/>
      <c r="N418" s="71"/>
      <c r="O418" s="71"/>
      <c r="P418" s="71"/>
      <c r="Q418" s="71"/>
      <c r="R418" s="71"/>
      <c r="S418" s="71"/>
      <c r="T418" s="71"/>
      <c r="U418" s="71">
        <f t="shared" si="6"/>
        <v>2680</v>
      </c>
      <c r="V418" s="58"/>
    </row>
    <row r="419" spans="2:22" x14ac:dyDescent="0.25">
      <c r="B419" s="75">
        <v>2024</v>
      </c>
      <c r="C419" s="75">
        <v>2</v>
      </c>
      <c r="D419" s="75">
        <v>14</v>
      </c>
      <c r="E419" s="71">
        <v>1172</v>
      </c>
      <c r="F419" s="71"/>
      <c r="G419" s="71"/>
      <c r="H419" s="71"/>
      <c r="I419" s="71"/>
      <c r="J419" s="71"/>
      <c r="K419" s="71">
        <v>722</v>
      </c>
      <c r="L419" s="71">
        <v>895</v>
      </c>
      <c r="M419" s="71"/>
      <c r="N419" s="71"/>
      <c r="O419" s="71"/>
      <c r="P419" s="71"/>
      <c r="Q419" s="71"/>
      <c r="R419" s="71"/>
      <c r="S419" s="71"/>
      <c r="T419" s="71"/>
      <c r="U419" s="71">
        <f t="shared" si="6"/>
        <v>2789</v>
      </c>
      <c r="V419" s="58"/>
    </row>
    <row r="420" spans="2:22" x14ac:dyDescent="0.25">
      <c r="B420" s="75">
        <v>2024</v>
      </c>
      <c r="C420" s="75">
        <v>2</v>
      </c>
      <c r="D420" s="75">
        <v>15</v>
      </c>
      <c r="E420" s="71">
        <v>996</v>
      </c>
      <c r="F420" s="71"/>
      <c r="G420" s="71"/>
      <c r="H420" s="71"/>
      <c r="I420" s="71"/>
      <c r="J420" s="71"/>
      <c r="K420" s="71">
        <v>717</v>
      </c>
      <c r="L420" s="71">
        <v>797</v>
      </c>
      <c r="M420" s="71"/>
      <c r="N420" s="71"/>
      <c r="O420" s="71"/>
      <c r="P420" s="71"/>
      <c r="Q420" s="71"/>
      <c r="R420" s="71"/>
      <c r="S420" s="71"/>
      <c r="T420" s="71"/>
      <c r="U420" s="71">
        <f t="shared" si="6"/>
        <v>2510</v>
      </c>
      <c r="V420" s="58"/>
    </row>
    <row r="421" spans="2:22" x14ac:dyDescent="0.25">
      <c r="B421" s="75">
        <v>2024</v>
      </c>
      <c r="C421" s="75">
        <v>2</v>
      </c>
      <c r="D421" s="75">
        <v>16</v>
      </c>
      <c r="E421" s="71">
        <v>1025</v>
      </c>
      <c r="F421" s="71"/>
      <c r="G421" s="71"/>
      <c r="H421" s="71"/>
      <c r="I421" s="71"/>
      <c r="J421" s="71"/>
      <c r="K421" s="71">
        <v>747</v>
      </c>
      <c r="L421" s="71">
        <v>849</v>
      </c>
      <c r="M421" s="71"/>
      <c r="N421" s="71"/>
      <c r="O421" s="71"/>
      <c r="P421" s="71"/>
      <c r="Q421" s="71"/>
      <c r="R421" s="71"/>
      <c r="S421" s="71"/>
      <c r="T421" s="71"/>
      <c r="U421" s="71">
        <f t="shared" si="6"/>
        <v>2621</v>
      </c>
      <c r="V421" s="58"/>
    </row>
    <row r="422" spans="2:22" x14ac:dyDescent="0.25">
      <c r="B422" s="75">
        <v>2024</v>
      </c>
      <c r="C422" s="75">
        <v>2</v>
      </c>
      <c r="D422" s="75">
        <v>17</v>
      </c>
      <c r="E422" s="71">
        <v>1076</v>
      </c>
      <c r="F422" s="71"/>
      <c r="G422" s="71"/>
      <c r="H422" s="71"/>
      <c r="I422" s="71"/>
      <c r="J422" s="71"/>
      <c r="K422" s="71">
        <v>708</v>
      </c>
      <c r="L422" s="71">
        <v>881</v>
      </c>
      <c r="M422" s="71"/>
      <c r="N422" s="71"/>
      <c r="O422" s="71"/>
      <c r="P422" s="71"/>
      <c r="Q422" s="71"/>
      <c r="R422" s="71"/>
      <c r="S422" s="71"/>
      <c r="T422" s="71"/>
      <c r="U422" s="71">
        <f t="shared" si="6"/>
        <v>2665</v>
      </c>
      <c r="V422" s="58"/>
    </row>
    <row r="423" spans="2:22" x14ac:dyDescent="0.25">
      <c r="B423" s="75">
        <v>2024</v>
      </c>
      <c r="C423" s="75">
        <v>2</v>
      </c>
      <c r="D423" s="75">
        <v>18</v>
      </c>
      <c r="E423" s="71">
        <v>791</v>
      </c>
      <c r="F423" s="71"/>
      <c r="G423" s="71"/>
      <c r="H423" s="71"/>
      <c r="I423" s="71"/>
      <c r="J423" s="71"/>
      <c r="K423" s="71">
        <v>688</v>
      </c>
      <c r="L423" s="71">
        <v>737</v>
      </c>
      <c r="M423" s="71"/>
      <c r="N423" s="71"/>
      <c r="O423" s="71"/>
      <c r="P423" s="71"/>
      <c r="Q423" s="71"/>
      <c r="R423" s="71"/>
      <c r="S423" s="71"/>
      <c r="T423" s="71"/>
      <c r="U423" s="71">
        <f t="shared" si="6"/>
        <v>2216</v>
      </c>
      <c r="V423" s="58"/>
    </row>
    <row r="424" spans="2:22" x14ac:dyDescent="0.25">
      <c r="B424" s="75">
        <v>2024</v>
      </c>
      <c r="C424" s="75">
        <v>2</v>
      </c>
      <c r="D424" s="75">
        <v>19</v>
      </c>
      <c r="E424" s="71">
        <v>939</v>
      </c>
      <c r="F424" s="71"/>
      <c r="G424" s="71"/>
      <c r="H424" s="71"/>
      <c r="I424" s="71"/>
      <c r="J424" s="71"/>
      <c r="K424" s="71">
        <v>686</v>
      </c>
      <c r="L424" s="71">
        <v>722</v>
      </c>
      <c r="M424" s="71"/>
      <c r="N424" s="71"/>
      <c r="O424" s="71"/>
      <c r="P424" s="71"/>
      <c r="Q424" s="71"/>
      <c r="R424" s="71"/>
      <c r="S424" s="71"/>
      <c r="T424" s="71"/>
      <c r="U424" s="71">
        <f t="shared" si="6"/>
        <v>2347</v>
      </c>
      <c r="V424" s="58"/>
    </row>
    <row r="425" spans="2:22" x14ac:dyDescent="0.25">
      <c r="B425" s="75">
        <v>2024</v>
      </c>
      <c r="C425" s="75">
        <v>2</v>
      </c>
      <c r="D425" s="75">
        <v>20</v>
      </c>
      <c r="E425" s="71">
        <v>1057</v>
      </c>
      <c r="F425" s="71"/>
      <c r="G425" s="71"/>
      <c r="H425" s="71"/>
      <c r="I425" s="71"/>
      <c r="J425" s="71"/>
      <c r="K425" s="71">
        <v>712</v>
      </c>
      <c r="L425" s="71">
        <v>809</v>
      </c>
      <c r="M425" s="71"/>
      <c r="N425" s="71"/>
      <c r="O425" s="71"/>
      <c r="P425" s="71"/>
      <c r="Q425" s="71"/>
      <c r="R425" s="71"/>
      <c r="S425" s="71"/>
      <c r="T425" s="71"/>
      <c r="U425" s="71">
        <f t="shared" si="6"/>
        <v>2578</v>
      </c>
      <c r="V425" s="58"/>
    </row>
    <row r="426" spans="2:22" x14ac:dyDescent="0.25">
      <c r="B426" s="75">
        <v>2024</v>
      </c>
      <c r="C426" s="75">
        <v>2</v>
      </c>
      <c r="D426" s="75">
        <v>21</v>
      </c>
      <c r="E426" s="71">
        <v>1011</v>
      </c>
      <c r="F426" s="71"/>
      <c r="G426" s="71"/>
      <c r="H426" s="71"/>
      <c r="I426" s="71"/>
      <c r="J426" s="71"/>
      <c r="K426" s="71">
        <v>695</v>
      </c>
      <c r="L426" s="71">
        <v>646</v>
      </c>
      <c r="M426" s="71"/>
      <c r="N426" s="71"/>
      <c r="O426" s="71"/>
      <c r="P426" s="71"/>
      <c r="Q426" s="71"/>
      <c r="R426" s="71"/>
      <c r="S426" s="71"/>
      <c r="T426" s="71"/>
      <c r="U426" s="71">
        <f t="shared" si="6"/>
        <v>2352</v>
      </c>
      <c r="V426" s="58"/>
    </row>
    <row r="427" spans="2:22" x14ac:dyDescent="0.25">
      <c r="B427" s="75">
        <v>2024</v>
      </c>
      <c r="C427" s="75">
        <v>2</v>
      </c>
      <c r="D427" s="75">
        <v>22</v>
      </c>
      <c r="E427" s="71">
        <v>1004</v>
      </c>
      <c r="F427" s="71"/>
      <c r="G427" s="71"/>
      <c r="H427" s="71"/>
      <c r="I427" s="71"/>
      <c r="J427" s="71"/>
      <c r="K427" s="71">
        <v>687</v>
      </c>
      <c r="L427" s="71">
        <v>635</v>
      </c>
      <c r="M427" s="71"/>
      <c r="N427" s="71"/>
      <c r="O427" s="71"/>
      <c r="P427" s="71"/>
      <c r="Q427" s="71"/>
      <c r="R427" s="71"/>
      <c r="S427" s="71"/>
      <c r="T427" s="71"/>
      <c r="U427" s="71">
        <f t="shared" si="6"/>
        <v>2326</v>
      </c>
      <c r="V427" s="58"/>
    </row>
    <row r="428" spans="2:22" x14ac:dyDescent="0.25">
      <c r="B428" s="75">
        <v>2024</v>
      </c>
      <c r="C428" s="75">
        <v>2</v>
      </c>
      <c r="D428" s="75">
        <v>23</v>
      </c>
      <c r="E428" s="71">
        <v>920</v>
      </c>
      <c r="F428" s="71"/>
      <c r="G428" s="71"/>
      <c r="H428" s="71"/>
      <c r="I428" s="71"/>
      <c r="J428" s="71"/>
      <c r="K428" s="71">
        <v>698</v>
      </c>
      <c r="L428" s="71">
        <v>583</v>
      </c>
      <c r="M428" s="71"/>
      <c r="N428" s="71"/>
      <c r="O428" s="71"/>
      <c r="P428" s="71"/>
      <c r="Q428" s="71"/>
      <c r="R428" s="71"/>
      <c r="S428" s="71"/>
      <c r="T428" s="71"/>
      <c r="U428" s="71">
        <f t="shared" si="6"/>
        <v>2201</v>
      </c>
      <c r="V428" s="58"/>
    </row>
    <row r="429" spans="2:22" x14ac:dyDescent="0.25">
      <c r="B429" s="75">
        <v>2024</v>
      </c>
      <c r="C429" s="75">
        <v>2</v>
      </c>
      <c r="D429" s="75">
        <v>24</v>
      </c>
      <c r="E429" s="71">
        <v>727</v>
      </c>
      <c r="F429" s="71"/>
      <c r="G429" s="71"/>
      <c r="H429" s="71"/>
      <c r="I429" s="71"/>
      <c r="J429" s="71"/>
      <c r="K429" s="71">
        <v>619</v>
      </c>
      <c r="L429" s="71">
        <v>340</v>
      </c>
      <c r="M429" s="71"/>
      <c r="N429" s="71"/>
      <c r="O429" s="71"/>
      <c r="P429" s="71"/>
      <c r="Q429" s="71"/>
      <c r="R429" s="71"/>
      <c r="S429" s="71"/>
      <c r="T429" s="71"/>
      <c r="U429" s="71">
        <f t="shared" si="6"/>
        <v>1686</v>
      </c>
      <c r="V429" s="58"/>
    </row>
    <row r="430" spans="2:22" x14ac:dyDescent="0.25">
      <c r="B430" s="75">
        <v>2024</v>
      </c>
      <c r="C430" s="75">
        <v>2</v>
      </c>
      <c r="D430" s="75">
        <v>25</v>
      </c>
      <c r="E430" s="71">
        <v>748</v>
      </c>
      <c r="F430" s="71"/>
      <c r="G430" s="71"/>
      <c r="H430" s="71"/>
      <c r="I430" s="71"/>
      <c r="J430" s="71"/>
      <c r="K430" s="71">
        <v>606</v>
      </c>
      <c r="L430" s="71">
        <v>293</v>
      </c>
      <c r="M430" s="71"/>
      <c r="N430" s="71"/>
      <c r="O430" s="71"/>
      <c r="P430" s="71"/>
      <c r="Q430" s="71"/>
      <c r="R430" s="71"/>
      <c r="S430" s="71"/>
      <c r="T430" s="71"/>
      <c r="U430" s="71">
        <f t="shared" si="6"/>
        <v>1647</v>
      </c>
      <c r="V430" s="58"/>
    </row>
    <row r="431" spans="2:22" x14ac:dyDescent="0.25">
      <c r="B431" s="75">
        <v>2024</v>
      </c>
      <c r="C431" s="75">
        <v>2</v>
      </c>
      <c r="D431" s="75">
        <v>26</v>
      </c>
      <c r="E431" s="71">
        <v>915</v>
      </c>
      <c r="F431" s="71"/>
      <c r="G431" s="71"/>
      <c r="H431" s="71"/>
      <c r="I431" s="71"/>
      <c r="J431" s="71"/>
      <c r="K431" s="71">
        <v>656</v>
      </c>
      <c r="L431" s="71">
        <v>418</v>
      </c>
      <c r="M431" s="71"/>
      <c r="N431" s="71"/>
      <c r="O431" s="71"/>
      <c r="P431" s="71"/>
      <c r="Q431" s="71"/>
      <c r="R431" s="71"/>
      <c r="S431" s="71"/>
      <c r="T431" s="71"/>
      <c r="U431" s="71">
        <f t="shared" si="6"/>
        <v>1989</v>
      </c>
      <c r="V431" s="58"/>
    </row>
    <row r="432" spans="2:22" x14ac:dyDescent="0.25">
      <c r="B432" s="75">
        <v>2024</v>
      </c>
      <c r="C432" s="75">
        <v>2</v>
      </c>
      <c r="D432" s="75">
        <v>27</v>
      </c>
      <c r="E432" s="71">
        <v>1004</v>
      </c>
      <c r="F432" s="71"/>
      <c r="G432" s="71"/>
      <c r="H432" s="71"/>
      <c r="I432" s="71"/>
      <c r="J432" s="71"/>
      <c r="K432" s="71">
        <v>681</v>
      </c>
      <c r="L432" s="71">
        <v>581</v>
      </c>
      <c r="M432" s="71"/>
      <c r="N432" s="71"/>
      <c r="O432" s="71"/>
      <c r="P432" s="71"/>
      <c r="Q432" s="71"/>
      <c r="R432" s="71"/>
      <c r="S432" s="71"/>
      <c r="T432" s="71"/>
      <c r="U432" s="71">
        <f t="shared" si="6"/>
        <v>2266</v>
      </c>
      <c r="V432" s="58"/>
    </row>
    <row r="433" spans="2:22" x14ac:dyDescent="0.25">
      <c r="B433" s="75">
        <v>2024</v>
      </c>
      <c r="C433" s="75">
        <v>2</v>
      </c>
      <c r="D433" s="75">
        <v>28</v>
      </c>
      <c r="E433" s="71">
        <v>856</v>
      </c>
      <c r="F433" s="71"/>
      <c r="G433" s="71"/>
      <c r="H433" s="71"/>
      <c r="I433" s="71"/>
      <c r="J433" s="71"/>
      <c r="K433" s="71">
        <v>671</v>
      </c>
      <c r="L433" s="71">
        <v>352</v>
      </c>
      <c r="M433" s="71"/>
      <c r="N433" s="71"/>
      <c r="O433" s="71"/>
      <c r="P433" s="71"/>
      <c r="Q433" s="71"/>
      <c r="R433" s="71"/>
      <c r="S433" s="71"/>
      <c r="T433" s="71"/>
      <c r="U433" s="71">
        <f t="shared" si="6"/>
        <v>1879</v>
      </c>
      <c r="V433" s="58"/>
    </row>
    <row r="434" spans="2:22" x14ac:dyDescent="0.25">
      <c r="B434" s="75">
        <v>2024</v>
      </c>
      <c r="C434" s="75">
        <v>2</v>
      </c>
      <c r="D434" s="75">
        <v>29</v>
      </c>
      <c r="E434" s="71">
        <v>986</v>
      </c>
      <c r="F434" s="71"/>
      <c r="G434" s="71"/>
      <c r="H434" s="71"/>
      <c r="I434" s="71"/>
      <c r="J434" s="71"/>
      <c r="K434" s="71">
        <v>666</v>
      </c>
      <c r="L434" s="71">
        <v>350</v>
      </c>
      <c r="M434" s="71"/>
      <c r="N434" s="71"/>
      <c r="O434" s="71"/>
      <c r="P434" s="71"/>
      <c r="Q434" s="71"/>
      <c r="R434" s="71"/>
      <c r="S434" s="71"/>
      <c r="T434" s="71"/>
      <c r="U434" s="71">
        <f t="shared" si="6"/>
        <v>2002</v>
      </c>
      <c r="V434" s="58"/>
    </row>
    <row r="435" spans="2:22" x14ac:dyDescent="0.25">
      <c r="B435" s="75">
        <v>2024</v>
      </c>
      <c r="C435" s="75">
        <v>3</v>
      </c>
      <c r="D435" s="75">
        <v>1</v>
      </c>
      <c r="E435" s="71">
        <v>1048</v>
      </c>
      <c r="F435" s="71"/>
      <c r="G435" s="71"/>
      <c r="H435" s="71"/>
      <c r="I435" s="71"/>
      <c r="J435" s="71"/>
      <c r="K435" s="71">
        <v>681</v>
      </c>
      <c r="L435" s="71">
        <v>452</v>
      </c>
      <c r="M435" s="71"/>
      <c r="N435" s="71"/>
      <c r="O435" s="71"/>
      <c r="P435" s="71"/>
      <c r="Q435" s="71"/>
      <c r="R435" s="71"/>
      <c r="S435" s="71"/>
      <c r="T435" s="71"/>
      <c r="U435" s="71">
        <f t="shared" si="6"/>
        <v>2181</v>
      </c>
      <c r="V435" s="58"/>
    </row>
    <row r="436" spans="2:22" x14ac:dyDescent="0.25">
      <c r="B436" s="75">
        <v>2024</v>
      </c>
      <c r="C436" s="75">
        <v>3</v>
      </c>
      <c r="D436" s="75">
        <v>2</v>
      </c>
      <c r="E436" s="71">
        <v>1271</v>
      </c>
      <c r="F436" s="71"/>
      <c r="G436" s="71"/>
      <c r="H436" s="71"/>
      <c r="I436" s="71"/>
      <c r="J436" s="71"/>
      <c r="K436" s="71">
        <v>653</v>
      </c>
      <c r="L436" s="71">
        <v>357</v>
      </c>
      <c r="M436" s="71"/>
      <c r="N436" s="71"/>
      <c r="O436" s="71"/>
      <c r="P436" s="71"/>
      <c r="Q436" s="71"/>
      <c r="R436" s="71"/>
      <c r="S436" s="71"/>
      <c r="T436" s="71"/>
      <c r="U436" s="71">
        <f t="shared" si="6"/>
        <v>2281</v>
      </c>
      <c r="V436" s="58"/>
    </row>
    <row r="437" spans="2:22" x14ac:dyDescent="0.25">
      <c r="B437" s="75">
        <v>2024</v>
      </c>
      <c r="C437" s="75">
        <v>3</v>
      </c>
      <c r="D437" s="75">
        <v>3</v>
      </c>
      <c r="E437" s="71">
        <v>1284</v>
      </c>
      <c r="F437" s="71"/>
      <c r="G437" s="71"/>
      <c r="H437" s="71"/>
      <c r="I437" s="71"/>
      <c r="J437" s="71"/>
      <c r="K437" s="71">
        <v>661</v>
      </c>
      <c r="L437" s="71">
        <v>451</v>
      </c>
      <c r="M437" s="71"/>
      <c r="N437" s="71"/>
      <c r="O437" s="71"/>
      <c r="P437" s="71"/>
      <c r="Q437" s="71"/>
      <c r="R437" s="71"/>
      <c r="S437" s="71"/>
      <c r="T437" s="71"/>
      <c r="U437" s="71">
        <f t="shared" si="6"/>
        <v>2396</v>
      </c>
      <c r="V437" s="58"/>
    </row>
    <row r="438" spans="2:22" x14ac:dyDescent="0.25">
      <c r="B438" s="75">
        <v>2024</v>
      </c>
      <c r="C438" s="75">
        <v>3</v>
      </c>
      <c r="D438" s="75">
        <v>4</v>
      </c>
      <c r="E438" s="71">
        <v>1159</v>
      </c>
      <c r="F438" s="71"/>
      <c r="G438" s="71"/>
      <c r="H438" s="71"/>
      <c r="I438" s="71"/>
      <c r="J438" s="71"/>
      <c r="K438" s="71">
        <v>704</v>
      </c>
      <c r="L438" s="71">
        <v>793</v>
      </c>
      <c r="M438" s="71"/>
      <c r="N438" s="71"/>
      <c r="O438" s="71"/>
      <c r="P438" s="71"/>
      <c r="Q438" s="71"/>
      <c r="R438" s="71"/>
      <c r="S438" s="71"/>
      <c r="T438" s="71"/>
      <c r="U438" s="71">
        <f t="shared" si="6"/>
        <v>2656</v>
      </c>
      <c r="V438" s="58"/>
    </row>
    <row r="439" spans="2:22" x14ac:dyDescent="0.25">
      <c r="B439" s="75">
        <v>2024</v>
      </c>
      <c r="C439" s="75">
        <v>3</v>
      </c>
      <c r="D439" s="75">
        <v>5</v>
      </c>
      <c r="E439" s="71">
        <v>977</v>
      </c>
      <c r="F439" s="71"/>
      <c r="G439" s="71"/>
      <c r="H439" s="71"/>
      <c r="I439" s="71"/>
      <c r="J439" s="71"/>
      <c r="K439" s="71">
        <v>712</v>
      </c>
      <c r="L439" s="71">
        <v>832</v>
      </c>
      <c r="M439" s="71"/>
      <c r="N439" s="71"/>
      <c r="O439" s="71"/>
      <c r="P439" s="71"/>
      <c r="Q439" s="71"/>
      <c r="R439" s="71"/>
      <c r="S439" s="71"/>
      <c r="T439" s="71"/>
      <c r="U439" s="71">
        <f t="shared" si="6"/>
        <v>2521</v>
      </c>
      <c r="V439" s="58"/>
    </row>
    <row r="440" spans="2:22" x14ac:dyDescent="0.25">
      <c r="B440" s="75">
        <v>2024</v>
      </c>
      <c r="C440" s="75">
        <v>3</v>
      </c>
      <c r="D440" s="75">
        <v>6</v>
      </c>
      <c r="E440" s="71">
        <v>957</v>
      </c>
      <c r="F440" s="71"/>
      <c r="G440" s="71"/>
      <c r="H440" s="71"/>
      <c r="I440" s="71"/>
      <c r="J440" s="71"/>
      <c r="K440" s="71">
        <v>686</v>
      </c>
      <c r="L440" s="71">
        <v>809</v>
      </c>
      <c r="M440" s="71"/>
      <c r="N440" s="71"/>
      <c r="O440" s="71"/>
      <c r="P440" s="71"/>
      <c r="Q440" s="71"/>
      <c r="R440" s="71"/>
      <c r="S440" s="71"/>
      <c r="T440" s="71"/>
      <c r="U440" s="71">
        <f t="shared" si="6"/>
        <v>2452</v>
      </c>
      <c r="V440" s="58"/>
    </row>
    <row r="441" spans="2:22" x14ac:dyDescent="0.25">
      <c r="B441" s="75">
        <v>2024</v>
      </c>
      <c r="C441" s="75">
        <v>3</v>
      </c>
      <c r="D441" s="75">
        <v>7</v>
      </c>
      <c r="E441" s="71">
        <v>1018</v>
      </c>
      <c r="F441" s="71"/>
      <c r="G441" s="71"/>
      <c r="H441" s="71"/>
      <c r="I441" s="71"/>
      <c r="J441" s="71"/>
      <c r="K441" s="71">
        <v>661</v>
      </c>
      <c r="L441" s="71">
        <v>681</v>
      </c>
      <c r="M441" s="71"/>
      <c r="N441" s="71"/>
      <c r="O441" s="71"/>
      <c r="P441" s="71"/>
      <c r="Q441" s="71"/>
      <c r="R441" s="71"/>
      <c r="S441" s="71"/>
      <c r="T441" s="71"/>
      <c r="U441" s="71">
        <f t="shared" si="6"/>
        <v>2360</v>
      </c>
      <c r="V441" s="58"/>
    </row>
    <row r="442" spans="2:22" x14ac:dyDescent="0.25">
      <c r="B442" s="75">
        <v>2024</v>
      </c>
      <c r="C442" s="75">
        <v>3</v>
      </c>
      <c r="D442" s="75">
        <v>8</v>
      </c>
      <c r="E442" s="71">
        <v>847</v>
      </c>
      <c r="F442" s="71"/>
      <c r="G442" s="71"/>
      <c r="H442" s="71"/>
      <c r="I442" s="71"/>
      <c r="J442" s="71"/>
      <c r="K442" s="71">
        <v>652</v>
      </c>
      <c r="L442" s="71">
        <v>687</v>
      </c>
      <c r="M442" s="71"/>
      <c r="N442" s="71"/>
      <c r="O442" s="71"/>
      <c r="P442" s="71"/>
      <c r="Q442" s="71"/>
      <c r="R442" s="71"/>
      <c r="S442" s="71"/>
      <c r="T442" s="71"/>
      <c r="U442" s="71">
        <f t="shared" si="6"/>
        <v>2186</v>
      </c>
      <c r="V442" s="58"/>
    </row>
    <row r="443" spans="2:22" x14ac:dyDescent="0.25">
      <c r="B443" s="75">
        <v>2024</v>
      </c>
      <c r="C443" s="75">
        <v>3</v>
      </c>
      <c r="D443" s="75">
        <v>9</v>
      </c>
      <c r="E443" s="71">
        <v>741</v>
      </c>
      <c r="F443" s="71"/>
      <c r="G443" s="71"/>
      <c r="H443" s="71"/>
      <c r="I443" s="71"/>
      <c r="J443" s="71"/>
      <c r="K443" s="71">
        <v>606</v>
      </c>
      <c r="L443" s="71">
        <v>400</v>
      </c>
      <c r="M443" s="71"/>
      <c r="N443" s="71"/>
      <c r="O443" s="71"/>
      <c r="P443" s="71"/>
      <c r="Q443" s="71"/>
      <c r="R443" s="71"/>
      <c r="S443" s="71"/>
      <c r="T443" s="71"/>
      <c r="U443" s="71">
        <f t="shared" si="6"/>
        <v>1747</v>
      </c>
      <c r="V443" s="58"/>
    </row>
    <row r="444" spans="2:22" x14ac:dyDescent="0.25">
      <c r="B444" s="75">
        <v>2024</v>
      </c>
      <c r="C444" s="75">
        <v>3</v>
      </c>
      <c r="D444" s="75">
        <v>10</v>
      </c>
      <c r="E444" s="71">
        <v>855</v>
      </c>
      <c r="F444" s="71"/>
      <c r="G444" s="71"/>
      <c r="H444" s="71"/>
      <c r="I444" s="71"/>
      <c r="J444" s="71"/>
      <c r="K444" s="71">
        <v>604</v>
      </c>
      <c r="L444" s="71">
        <v>329</v>
      </c>
      <c r="M444" s="71"/>
      <c r="N444" s="71"/>
      <c r="O444" s="71"/>
      <c r="P444" s="71"/>
      <c r="Q444" s="71"/>
      <c r="R444" s="71"/>
      <c r="S444" s="71"/>
      <c r="T444" s="71"/>
      <c r="U444" s="71">
        <f t="shared" si="6"/>
        <v>1788</v>
      </c>
      <c r="V444" s="58"/>
    </row>
    <row r="445" spans="2:22" x14ac:dyDescent="0.25">
      <c r="B445" s="75">
        <v>2024</v>
      </c>
      <c r="C445" s="75">
        <v>3</v>
      </c>
      <c r="D445" s="75">
        <v>11</v>
      </c>
      <c r="E445" s="71">
        <v>886</v>
      </c>
      <c r="F445" s="71"/>
      <c r="G445" s="71"/>
      <c r="H445" s="71"/>
      <c r="I445" s="71"/>
      <c r="J445" s="71"/>
      <c r="K445" s="71">
        <v>630</v>
      </c>
      <c r="L445" s="71">
        <v>424</v>
      </c>
      <c r="M445" s="71"/>
      <c r="N445" s="71"/>
      <c r="O445" s="71"/>
      <c r="P445" s="71"/>
      <c r="Q445" s="71"/>
      <c r="R445" s="71"/>
      <c r="S445" s="71"/>
      <c r="T445" s="71"/>
      <c r="U445" s="71">
        <f t="shared" si="6"/>
        <v>1940</v>
      </c>
      <c r="V445" s="58"/>
    </row>
    <row r="446" spans="2:22" x14ac:dyDescent="0.25">
      <c r="B446" s="75">
        <v>2024</v>
      </c>
      <c r="C446" s="75">
        <v>3</v>
      </c>
      <c r="D446" s="75">
        <v>12</v>
      </c>
      <c r="E446" s="71">
        <v>938</v>
      </c>
      <c r="F446" s="71"/>
      <c r="G446" s="71"/>
      <c r="H446" s="71"/>
      <c r="I446" s="71"/>
      <c r="J446" s="71"/>
      <c r="K446" s="71">
        <v>625</v>
      </c>
      <c r="L446" s="71">
        <v>339</v>
      </c>
      <c r="M446" s="71"/>
      <c r="N446" s="71"/>
      <c r="O446" s="71"/>
      <c r="P446" s="71"/>
      <c r="Q446" s="71"/>
      <c r="R446" s="71"/>
      <c r="S446" s="71"/>
      <c r="T446" s="71"/>
      <c r="U446" s="71">
        <f t="shared" si="6"/>
        <v>1902</v>
      </c>
      <c r="V446" s="58"/>
    </row>
    <row r="447" spans="2:22" x14ac:dyDescent="0.25">
      <c r="B447" s="75">
        <v>2024</v>
      </c>
      <c r="C447" s="75">
        <v>3</v>
      </c>
      <c r="D447" s="75">
        <v>13</v>
      </c>
      <c r="E447" s="71">
        <v>928</v>
      </c>
      <c r="F447" s="71"/>
      <c r="G447" s="71"/>
      <c r="H447" s="71"/>
      <c r="I447" s="71"/>
      <c r="J447" s="71"/>
      <c r="K447" s="71">
        <v>655</v>
      </c>
      <c r="L447" s="71">
        <v>351</v>
      </c>
      <c r="M447" s="71"/>
      <c r="N447" s="71"/>
      <c r="O447" s="71"/>
      <c r="P447" s="71"/>
      <c r="Q447" s="71"/>
      <c r="R447" s="71"/>
      <c r="S447" s="71"/>
      <c r="T447" s="71"/>
      <c r="U447" s="71">
        <f t="shared" si="6"/>
        <v>1934</v>
      </c>
      <c r="V447" s="58"/>
    </row>
    <row r="448" spans="2:22" x14ac:dyDescent="0.25">
      <c r="B448" s="75">
        <v>2024</v>
      </c>
      <c r="C448" s="75">
        <v>3</v>
      </c>
      <c r="D448" s="75">
        <v>14</v>
      </c>
      <c r="E448" s="71">
        <v>812</v>
      </c>
      <c r="F448" s="71"/>
      <c r="G448" s="71"/>
      <c r="H448" s="71"/>
      <c r="I448" s="71"/>
      <c r="J448" s="71"/>
      <c r="K448" s="71">
        <v>638</v>
      </c>
      <c r="L448" s="71">
        <v>357</v>
      </c>
      <c r="M448" s="71"/>
      <c r="N448" s="71"/>
      <c r="O448" s="71"/>
      <c r="P448" s="71"/>
      <c r="Q448" s="71"/>
      <c r="R448" s="71"/>
      <c r="S448" s="71"/>
      <c r="T448" s="71"/>
      <c r="U448" s="71">
        <f t="shared" si="6"/>
        <v>1807</v>
      </c>
      <c r="V448" s="58"/>
    </row>
    <row r="449" spans="2:22" x14ac:dyDescent="0.25">
      <c r="B449" s="75">
        <v>2024</v>
      </c>
      <c r="C449" s="75">
        <v>3</v>
      </c>
      <c r="D449" s="75">
        <v>15</v>
      </c>
      <c r="E449" s="71">
        <v>679</v>
      </c>
      <c r="F449" s="71"/>
      <c r="G449" s="71"/>
      <c r="H449" s="71"/>
      <c r="I449" s="71"/>
      <c r="J449" s="71"/>
      <c r="K449" s="71">
        <v>629</v>
      </c>
      <c r="L449" s="71">
        <v>400</v>
      </c>
      <c r="M449" s="71"/>
      <c r="N449" s="71"/>
      <c r="O449" s="71"/>
      <c r="P449" s="71"/>
      <c r="Q449" s="71"/>
      <c r="R449" s="71"/>
      <c r="S449" s="71"/>
      <c r="T449" s="71"/>
      <c r="U449" s="71">
        <f t="shared" si="6"/>
        <v>1708</v>
      </c>
      <c r="V449" s="58"/>
    </row>
    <row r="450" spans="2:22" x14ac:dyDescent="0.25">
      <c r="B450" s="75">
        <v>2024</v>
      </c>
      <c r="C450" s="75">
        <v>3</v>
      </c>
      <c r="D450" s="75">
        <v>16</v>
      </c>
      <c r="E450" s="71">
        <v>608</v>
      </c>
      <c r="F450" s="71"/>
      <c r="G450" s="71"/>
      <c r="H450" s="71"/>
      <c r="I450" s="71"/>
      <c r="J450" s="71"/>
      <c r="K450" s="71">
        <v>593</v>
      </c>
      <c r="L450" s="71">
        <v>328</v>
      </c>
      <c r="M450" s="71"/>
      <c r="N450" s="71"/>
      <c r="O450" s="71"/>
      <c r="P450" s="71"/>
      <c r="Q450" s="71"/>
      <c r="R450" s="71"/>
      <c r="S450" s="71"/>
      <c r="T450" s="71"/>
      <c r="U450" s="71">
        <f t="shared" si="6"/>
        <v>1529</v>
      </c>
      <c r="V450" s="58"/>
    </row>
    <row r="451" spans="2:22" x14ac:dyDescent="0.25">
      <c r="B451" s="75">
        <v>2024</v>
      </c>
      <c r="C451" s="75">
        <v>3</v>
      </c>
      <c r="D451" s="75">
        <v>17</v>
      </c>
      <c r="E451" s="71">
        <v>660</v>
      </c>
      <c r="F451" s="71"/>
      <c r="G451" s="71"/>
      <c r="H451" s="71"/>
      <c r="I451" s="71"/>
      <c r="J451" s="71"/>
      <c r="K451" s="71">
        <v>585</v>
      </c>
      <c r="L451" s="71">
        <v>329</v>
      </c>
      <c r="M451" s="71"/>
      <c r="N451" s="71"/>
      <c r="O451" s="71"/>
      <c r="P451" s="71"/>
      <c r="Q451" s="71"/>
      <c r="R451" s="71"/>
      <c r="S451" s="71"/>
      <c r="T451" s="71"/>
      <c r="U451" s="71">
        <f t="shared" si="6"/>
        <v>1574</v>
      </c>
      <c r="V451" s="58"/>
    </row>
    <row r="452" spans="2:22" x14ac:dyDescent="0.25">
      <c r="B452" s="75">
        <v>2024</v>
      </c>
      <c r="C452" s="75">
        <v>3</v>
      </c>
      <c r="D452" s="75">
        <v>18</v>
      </c>
      <c r="E452" s="71">
        <v>663</v>
      </c>
      <c r="F452" s="71"/>
      <c r="G452" s="71"/>
      <c r="H452" s="71"/>
      <c r="I452" s="71"/>
      <c r="J452" s="71"/>
      <c r="K452" s="71">
        <v>614</v>
      </c>
      <c r="L452" s="71">
        <v>455</v>
      </c>
      <c r="M452" s="71"/>
      <c r="N452" s="71"/>
      <c r="O452" s="71"/>
      <c r="P452" s="71"/>
      <c r="Q452" s="71"/>
      <c r="R452" s="71"/>
      <c r="S452" s="71"/>
      <c r="T452" s="71"/>
      <c r="U452" s="71">
        <f t="shared" si="6"/>
        <v>1732</v>
      </c>
      <c r="V452" s="58"/>
    </row>
    <row r="453" spans="2:22" x14ac:dyDescent="0.25">
      <c r="B453" s="75">
        <v>2024</v>
      </c>
      <c r="C453" s="75">
        <v>3</v>
      </c>
      <c r="D453" s="75">
        <v>19</v>
      </c>
      <c r="E453" s="71">
        <v>615</v>
      </c>
      <c r="F453" s="71"/>
      <c r="G453" s="71"/>
      <c r="H453" s="71"/>
      <c r="I453" s="71"/>
      <c r="J453" s="71"/>
      <c r="K453" s="71">
        <v>655</v>
      </c>
      <c r="L453" s="71">
        <v>295</v>
      </c>
      <c r="M453" s="71"/>
      <c r="N453" s="71"/>
      <c r="O453" s="71"/>
      <c r="P453" s="71"/>
      <c r="Q453" s="71"/>
      <c r="R453" s="71"/>
      <c r="S453" s="71"/>
      <c r="T453" s="71"/>
      <c r="U453" s="71">
        <f t="shared" si="6"/>
        <v>1565</v>
      </c>
      <c r="V453" s="58"/>
    </row>
    <row r="454" spans="2:22" x14ac:dyDescent="0.25">
      <c r="B454" s="75">
        <v>2024</v>
      </c>
      <c r="C454" s="75">
        <v>3</v>
      </c>
      <c r="D454" s="75">
        <v>20</v>
      </c>
      <c r="E454" s="71">
        <v>687</v>
      </c>
      <c r="F454" s="71"/>
      <c r="G454" s="71"/>
      <c r="H454" s="71"/>
      <c r="I454" s="71"/>
      <c r="J454" s="71"/>
      <c r="K454" s="71">
        <v>637</v>
      </c>
      <c r="L454" s="71">
        <v>283</v>
      </c>
      <c r="M454" s="71"/>
      <c r="N454" s="71"/>
      <c r="O454" s="71"/>
      <c r="P454" s="71"/>
      <c r="Q454" s="71"/>
      <c r="R454" s="71"/>
      <c r="S454" s="71"/>
      <c r="T454" s="71"/>
      <c r="U454" s="71">
        <f t="shared" si="6"/>
        <v>1607</v>
      </c>
      <c r="V454" s="58"/>
    </row>
    <row r="455" spans="2:22" x14ac:dyDescent="0.25">
      <c r="B455" s="75">
        <v>2024</v>
      </c>
      <c r="C455" s="75">
        <v>3</v>
      </c>
      <c r="D455" s="75">
        <v>21</v>
      </c>
      <c r="E455" s="71">
        <v>578</v>
      </c>
      <c r="F455" s="71"/>
      <c r="G455" s="71"/>
      <c r="H455" s="71"/>
      <c r="I455" s="71"/>
      <c r="J455" s="71"/>
      <c r="K455" s="71">
        <v>653</v>
      </c>
      <c r="L455" s="71">
        <v>352</v>
      </c>
      <c r="M455" s="71"/>
      <c r="N455" s="71"/>
      <c r="O455" s="71"/>
      <c r="P455" s="71"/>
      <c r="Q455" s="71"/>
      <c r="R455" s="71"/>
      <c r="S455" s="71"/>
      <c r="T455" s="71"/>
      <c r="U455" s="71">
        <f t="shared" si="6"/>
        <v>1583</v>
      </c>
      <c r="V455" s="58"/>
    </row>
    <row r="456" spans="2:22" x14ac:dyDescent="0.25">
      <c r="B456" s="75">
        <v>2024</v>
      </c>
      <c r="C456" s="75">
        <v>3</v>
      </c>
      <c r="D456" s="75">
        <v>22</v>
      </c>
      <c r="E456" s="71">
        <v>631</v>
      </c>
      <c r="F456" s="71"/>
      <c r="G456" s="71"/>
      <c r="H456" s="71"/>
      <c r="I456" s="71"/>
      <c r="J456" s="71"/>
      <c r="K456" s="71">
        <v>647</v>
      </c>
      <c r="L456" s="71">
        <v>308</v>
      </c>
      <c r="M456" s="71"/>
      <c r="N456" s="71"/>
      <c r="O456" s="71"/>
      <c r="P456" s="71"/>
      <c r="Q456" s="71"/>
      <c r="R456" s="71"/>
      <c r="S456" s="71"/>
      <c r="T456" s="71"/>
      <c r="U456" s="71">
        <f t="shared" si="6"/>
        <v>1586</v>
      </c>
      <c r="V456" s="58"/>
    </row>
    <row r="457" spans="2:22" x14ac:dyDescent="0.25">
      <c r="B457" s="75">
        <v>2024</v>
      </c>
      <c r="C457" s="75">
        <v>3</v>
      </c>
      <c r="D457" s="75">
        <v>23</v>
      </c>
      <c r="E457" s="71">
        <v>785</v>
      </c>
      <c r="F457" s="71"/>
      <c r="G457" s="71"/>
      <c r="H457" s="71"/>
      <c r="I457" s="71"/>
      <c r="J457" s="71"/>
      <c r="K457" s="71">
        <v>627</v>
      </c>
      <c r="L457" s="71">
        <v>177</v>
      </c>
      <c r="M457" s="71"/>
      <c r="N457" s="71"/>
      <c r="O457" s="71"/>
      <c r="P457" s="71"/>
      <c r="Q457" s="71"/>
      <c r="R457" s="71"/>
      <c r="S457" s="71"/>
      <c r="T457" s="71"/>
      <c r="U457" s="71">
        <f t="shared" si="6"/>
        <v>1589</v>
      </c>
      <c r="V457" s="58"/>
    </row>
    <row r="458" spans="2:22" x14ac:dyDescent="0.25">
      <c r="B458" s="75">
        <v>2024</v>
      </c>
      <c r="C458" s="75">
        <v>3</v>
      </c>
      <c r="D458" s="75">
        <v>24</v>
      </c>
      <c r="E458" s="71">
        <v>824</v>
      </c>
      <c r="F458" s="71"/>
      <c r="G458" s="71"/>
      <c r="H458" s="71"/>
      <c r="I458" s="71"/>
      <c r="J458" s="71"/>
      <c r="K458" s="71">
        <v>598</v>
      </c>
      <c r="L458" s="71">
        <v>145</v>
      </c>
      <c r="M458" s="71"/>
      <c r="N458" s="71"/>
      <c r="O458" s="71"/>
      <c r="P458" s="71"/>
      <c r="Q458" s="71"/>
      <c r="R458" s="71"/>
      <c r="S458" s="71"/>
      <c r="T458" s="71"/>
      <c r="U458" s="71">
        <f t="shared" ref="U458:U521" si="7">SUM(E458:T458)</f>
        <v>1567</v>
      </c>
      <c r="V458" s="58"/>
    </row>
    <row r="459" spans="2:22" x14ac:dyDescent="0.25">
      <c r="B459" s="75">
        <v>2024</v>
      </c>
      <c r="C459" s="75">
        <v>3</v>
      </c>
      <c r="D459" s="75">
        <v>25</v>
      </c>
      <c r="E459" s="71">
        <v>829</v>
      </c>
      <c r="F459" s="71"/>
      <c r="G459" s="71"/>
      <c r="H459" s="71"/>
      <c r="I459" s="71"/>
      <c r="J459" s="71"/>
      <c r="K459" s="71">
        <v>661</v>
      </c>
      <c r="L459" s="71">
        <v>221</v>
      </c>
      <c r="M459" s="71"/>
      <c r="N459" s="71"/>
      <c r="O459" s="71"/>
      <c r="P459" s="71"/>
      <c r="Q459" s="71"/>
      <c r="R459" s="71"/>
      <c r="S459" s="71"/>
      <c r="T459" s="71"/>
      <c r="U459" s="71">
        <f t="shared" si="7"/>
        <v>1711</v>
      </c>
      <c r="V459" s="58"/>
    </row>
    <row r="460" spans="2:22" x14ac:dyDescent="0.25">
      <c r="B460" s="75">
        <v>2024</v>
      </c>
      <c r="C460" s="75">
        <v>3</v>
      </c>
      <c r="D460" s="75">
        <v>26</v>
      </c>
      <c r="E460" s="71">
        <v>797</v>
      </c>
      <c r="F460" s="71"/>
      <c r="G460" s="71"/>
      <c r="H460" s="71"/>
      <c r="I460" s="71"/>
      <c r="J460" s="71"/>
      <c r="K460" s="71">
        <v>672</v>
      </c>
      <c r="L460" s="71">
        <v>276</v>
      </c>
      <c r="M460" s="71"/>
      <c r="N460" s="71"/>
      <c r="O460" s="71"/>
      <c r="P460" s="71"/>
      <c r="Q460" s="71"/>
      <c r="R460" s="71"/>
      <c r="S460" s="71"/>
      <c r="T460" s="71"/>
      <c r="U460" s="71">
        <f t="shared" si="7"/>
        <v>1745</v>
      </c>
      <c r="V460" s="58"/>
    </row>
    <row r="461" spans="2:22" x14ac:dyDescent="0.25">
      <c r="B461" s="75">
        <v>2024</v>
      </c>
      <c r="C461" s="75">
        <v>3</v>
      </c>
      <c r="D461" s="75">
        <v>27</v>
      </c>
      <c r="E461" s="71">
        <v>878</v>
      </c>
      <c r="F461" s="71"/>
      <c r="G461" s="71"/>
      <c r="H461" s="71"/>
      <c r="I461" s="71"/>
      <c r="J461" s="71"/>
      <c r="K461" s="71">
        <v>692</v>
      </c>
      <c r="L461" s="71">
        <v>299</v>
      </c>
      <c r="M461" s="71"/>
      <c r="N461" s="71"/>
      <c r="O461" s="71"/>
      <c r="P461" s="71"/>
      <c r="Q461" s="71"/>
      <c r="R461" s="71"/>
      <c r="S461" s="71"/>
      <c r="T461" s="71"/>
      <c r="U461" s="71">
        <f t="shared" si="7"/>
        <v>1869</v>
      </c>
      <c r="V461" s="58"/>
    </row>
    <row r="462" spans="2:22" x14ac:dyDescent="0.25">
      <c r="B462" s="75">
        <v>2024</v>
      </c>
      <c r="C462" s="75">
        <v>3</v>
      </c>
      <c r="D462" s="75">
        <v>28</v>
      </c>
      <c r="E462" s="71">
        <v>839</v>
      </c>
      <c r="F462" s="71"/>
      <c r="G462" s="71"/>
      <c r="H462" s="71"/>
      <c r="I462" s="71"/>
      <c r="J462" s="71"/>
      <c r="K462" s="71">
        <v>681</v>
      </c>
      <c r="L462" s="71">
        <v>344</v>
      </c>
      <c r="M462" s="71"/>
      <c r="N462" s="71"/>
      <c r="O462" s="71"/>
      <c r="P462" s="71"/>
      <c r="Q462" s="71"/>
      <c r="R462" s="71"/>
      <c r="S462" s="71"/>
      <c r="T462" s="71"/>
      <c r="U462" s="71">
        <f t="shared" si="7"/>
        <v>1864</v>
      </c>
      <c r="V462" s="58"/>
    </row>
    <row r="463" spans="2:22" x14ac:dyDescent="0.25">
      <c r="B463" s="75">
        <v>2024</v>
      </c>
      <c r="C463" s="75">
        <v>3</v>
      </c>
      <c r="D463" s="75">
        <v>29</v>
      </c>
      <c r="E463" s="71">
        <v>1123</v>
      </c>
      <c r="F463" s="71"/>
      <c r="G463" s="71"/>
      <c r="H463" s="71"/>
      <c r="I463" s="71"/>
      <c r="J463" s="71"/>
      <c r="K463" s="71">
        <v>688</v>
      </c>
      <c r="L463" s="71">
        <v>556</v>
      </c>
      <c r="M463" s="71"/>
      <c r="N463" s="71"/>
      <c r="O463" s="71"/>
      <c r="P463" s="71"/>
      <c r="Q463" s="71"/>
      <c r="R463" s="71"/>
      <c r="S463" s="71"/>
      <c r="T463" s="71"/>
      <c r="U463" s="71">
        <f t="shared" si="7"/>
        <v>2367</v>
      </c>
      <c r="V463" s="58"/>
    </row>
    <row r="464" spans="2:22" x14ac:dyDescent="0.25">
      <c r="B464" s="75">
        <v>2024</v>
      </c>
      <c r="C464" s="75">
        <v>3</v>
      </c>
      <c r="D464" s="75">
        <v>30</v>
      </c>
      <c r="E464" s="71">
        <v>834</v>
      </c>
      <c r="F464" s="71"/>
      <c r="G464" s="71"/>
      <c r="H464" s="71"/>
      <c r="I464" s="71"/>
      <c r="J464" s="71"/>
      <c r="K464" s="71">
        <v>634</v>
      </c>
      <c r="L464" s="71">
        <v>366</v>
      </c>
      <c r="M464" s="71"/>
      <c r="N464" s="71"/>
      <c r="O464" s="71"/>
      <c r="P464" s="71"/>
      <c r="Q464" s="71"/>
      <c r="R464" s="71"/>
      <c r="S464" s="71"/>
      <c r="T464" s="71"/>
      <c r="U464" s="71">
        <f t="shared" si="7"/>
        <v>1834</v>
      </c>
      <c r="V464" s="58"/>
    </row>
    <row r="465" spans="2:22" x14ac:dyDescent="0.25">
      <c r="B465" s="75">
        <v>2024</v>
      </c>
      <c r="C465" s="75">
        <v>3</v>
      </c>
      <c r="D465" s="75">
        <v>31</v>
      </c>
      <c r="E465" s="71">
        <v>761</v>
      </c>
      <c r="F465" s="71"/>
      <c r="G465" s="71"/>
      <c r="H465" s="71"/>
      <c r="I465" s="71"/>
      <c r="J465" s="71"/>
      <c r="K465" s="71">
        <v>605</v>
      </c>
      <c r="L465" s="71">
        <v>295</v>
      </c>
      <c r="M465" s="71"/>
      <c r="N465" s="71"/>
      <c r="O465" s="71"/>
      <c r="P465" s="71"/>
      <c r="Q465" s="71"/>
      <c r="R465" s="71"/>
      <c r="S465" s="71"/>
      <c r="T465" s="71"/>
      <c r="U465" s="71">
        <f t="shared" si="7"/>
        <v>1661</v>
      </c>
      <c r="V465" s="58"/>
    </row>
    <row r="466" spans="2:22" x14ac:dyDescent="0.25">
      <c r="B466" s="75">
        <v>2024</v>
      </c>
      <c r="C466" s="75">
        <v>4</v>
      </c>
      <c r="D466" s="75">
        <v>1</v>
      </c>
      <c r="E466" s="71">
        <v>680</v>
      </c>
      <c r="F466" s="71"/>
      <c r="G466" s="71"/>
      <c r="H466" s="71"/>
      <c r="I466" s="71"/>
      <c r="J466" s="71"/>
      <c r="K466" s="71">
        <v>615</v>
      </c>
      <c r="L466" s="71">
        <v>386</v>
      </c>
      <c r="M466" s="71"/>
      <c r="N466" s="71"/>
      <c r="O466" s="71"/>
      <c r="P466" s="71"/>
      <c r="Q466" s="71"/>
      <c r="R466" s="71"/>
      <c r="S466" s="71"/>
      <c r="T466" s="71"/>
      <c r="U466" s="71">
        <f t="shared" si="7"/>
        <v>1681</v>
      </c>
      <c r="V466" s="58"/>
    </row>
    <row r="467" spans="2:22" x14ac:dyDescent="0.25">
      <c r="B467" s="75">
        <v>2024</v>
      </c>
      <c r="C467" s="75">
        <v>4</v>
      </c>
      <c r="D467" s="75">
        <v>2</v>
      </c>
      <c r="E467" s="71">
        <v>572</v>
      </c>
      <c r="F467" s="71"/>
      <c r="G467" s="71"/>
      <c r="H467" s="71"/>
      <c r="I467" s="71"/>
      <c r="J467" s="71"/>
      <c r="K467" s="71">
        <v>624</v>
      </c>
      <c r="L467" s="71">
        <v>367</v>
      </c>
      <c r="M467" s="71"/>
      <c r="N467" s="71"/>
      <c r="O467" s="71"/>
      <c r="P467" s="71"/>
      <c r="Q467" s="71"/>
      <c r="R467" s="71"/>
      <c r="S467" s="71"/>
      <c r="T467" s="71"/>
      <c r="U467" s="71">
        <f t="shared" si="7"/>
        <v>1563</v>
      </c>
      <c r="V467" s="58"/>
    </row>
    <row r="468" spans="2:22" x14ac:dyDescent="0.25">
      <c r="B468" s="75">
        <v>2024</v>
      </c>
      <c r="C468" s="75">
        <v>4</v>
      </c>
      <c r="D468" s="75">
        <v>3</v>
      </c>
      <c r="E468" s="71">
        <v>700</v>
      </c>
      <c r="F468" s="71"/>
      <c r="G468" s="71"/>
      <c r="H468" s="71"/>
      <c r="I468" s="71"/>
      <c r="J468" s="71"/>
      <c r="K468" s="71">
        <v>636</v>
      </c>
      <c r="L468" s="71">
        <v>399</v>
      </c>
      <c r="M468" s="71"/>
      <c r="N468" s="71"/>
      <c r="O468" s="71"/>
      <c r="P468" s="71"/>
      <c r="Q468" s="71"/>
      <c r="R468" s="71"/>
      <c r="S468" s="71"/>
      <c r="T468" s="71"/>
      <c r="U468" s="71">
        <f t="shared" si="7"/>
        <v>1735</v>
      </c>
      <c r="V468" s="58"/>
    </row>
    <row r="469" spans="2:22" x14ac:dyDescent="0.25">
      <c r="B469" s="75">
        <v>2024</v>
      </c>
      <c r="C469" s="75">
        <v>4</v>
      </c>
      <c r="D469" s="75">
        <v>4</v>
      </c>
      <c r="E469" s="71">
        <v>1260</v>
      </c>
      <c r="F469" s="71"/>
      <c r="G469" s="71"/>
      <c r="H469" s="71"/>
      <c r="I469" s="71"/>
      <c r="J469" s="71"/>
      <c r="K469" s="71">
        <v>682</v>
      </c>
      <c r="L469" s="71">
        <v>568</v>
      </c>
      <c r="M469" s="71"/>
      <c r="N469" s="71"/>
      <c r="O469" s="71"/>
      <c r="P469" s="71"/>
      <c r="Q469" s="71"/>
      <c r="R469" s="71"/>
      <c r="S469" s="71"/>
      <c r="T469" s="71"/>
      <c r="U469" s="71">
        <f t="shared" si="7"/>
        <v>2510</v>
      </c>
      <c r="V469" s="58"/>
    </row>
    <row r="470" spans="2:22" x14ac:dyDescent="0.25">
      <c r="B470" s="75">
        <v>2024</v>
      </c>
      <c r="C470" s="75">
        <v>4</v>
      </c>
      <c r="D470" s="75">
        <v>5</v>
      </c>
      <c r="E470" s="71">
        <v>1158</v>
      </c>
      <c r="F470" s="71"/>
      <c r="G470" s="71"/>
      <c r="H470" s="71"/>
      <c r="I470" s="71"/>
      <c r="J470" s="71"/>
      <c r="K470" s="71">
        <v>663</v>
      </c>
      <c r="L470" s="71">
        <v>438</v>
      </c>
      <c r="M470" s="71"/>
      <c r="N470" s="71"/>
      <c r="O470" s="71"/>
      <c r="P470" s="71"/>
      <c r="Q470" s="71"/>
      <c r="R470" s="71"/>
      <c r="S470" s="71"/>
      <c r="T470" s="71"/>
      <c r="U470" s="71">
        <f t="shared" si="7"/>
        <v>2259</v>
      </c>
      <c r="V470" s="58"/>
    </row>
    <row r="471" spans="2:22" x14ac:dyDescent="0.25">
      <c r="B471" s="75">
        <v>2024</v>
      </c>
      <c r="C471" s="75">
        <v>4</v>
      </c>
      <c r="D471" s="75">
        <v>6</v>
      </c>
      <c r="E471" s="71">
        <v>942</v>
      </c>
      <c r="F471" s="71"/>
      <c r="G471" s="71"/>
      <c r="H471" s="71"/>
      <c r="I471" s="71"/>
      <c r="J471" s="71"/>
      <c r="K471" s="71">
        <v>611</v>
      </c>
      <c r="L471" s="71">
        <v>374</v>
      </c>
      <c r="M471" s="71"/>
      <c r="N471" s="71"/>
      <c r="O471" s="71"/>
      <c r="P471" s="71"/>
      <c r="Q471" s="71"/>
      <c r="R471" s="71"/>
      <c r="S471" s="71"/>
      <c r="T471" s="71"/>
      <c r="U471" s="71">
        <f t="shared" si="7"/>
        <v>1927</v>
      </c>
      <c r="V471" s="58"/>
    </row>
    <row r="472" spans="2:22" x14ac:dyDescent="0.25">
      <c r="B472" s="75">
        <v>2024</v>
      </c>
      <c r="C472" s="75">
        <v>4</v>
      </c>
      <c r="D472" s="75">
        <v>7</v>
      </c>
      <c r="E472" s="71">
        <v>845</v>
      </c>
      <c r="F472" s="71"/>
      <c r="G472" s="71"/>
      <c r="H472" s="71"/>
      <c r="I472" s="71"/>
      <c r="J472" s="71"/>
      <c r="K472" s="71">
        <v>584</v>
      </c>
      <c r="L472" s="71">
        <v>369</v>
      </c>
      <c r="M472" s="71"/>
      <c r="N472" s="71"/>
      <c r="O472" s="71"/>
      <c r="P472" s="71"/>
      <c r="Q472" s="71"/>
      <c r="R472" s="71"/>
      <c r="S472" s="71"/>
      <c r="T472" s="71"/>
      <c r="U472" s="71">
        <f t="shared" si="7"/>
        <v>1798</v>
      </c>
      <c r="V472" s="58"/>
    </row>
    <row r="473" spans="2:22" x14ac:dyDescent="0.25">
      <c r="B473" s="75">
        <v>2024</v>
      </c>
      <c r="C473" s="75">
        <v>4</v>
      </c>
      <c r="D473" s="75">
        <v>8</v>
      </c>
      <c r="E473" s="71">
        <v>725</v>
      </c>
      <c r="F473" s="71"/>
      <c r="G473" s="71"/>
      <c r="H473" s="71"/>
      <c r="I473" s="71"/>
      <c r="J473" s="71"/>
      <c r="K473" s="71">
        <v>629</v>
      </c>
      <c r="L473" s="71">
        <v>354</v>
      </c>
      <c r="M473" s="71"/>
      <c r="N473" s="71"/>
      <c r="O473" s="71"/>
      <c r="P473" s="71"/>
      <c r="Q473" s="71"/>
      <c r="R473" s="71"/>
      <c r="S473" s="71"/>
      <c r="T473" s="71"/>
      <c r="U473" s="71">
        <f t="shared" si="7"/>
        <v>1708</v>
      </c>
      <c r="V473" s="58"/>
    </row>
    <row r="474" spans="2:22" x14ac:dyDescent="0.25">
      <c r="B474" s="75">
        <v>2024</v>
      </c>
      <c r="C474" s="75">
        <v>4</v>
      </c>
      <c r="D474" s="75">
        <v>9</v>
      </c>
      <c r="E474" s="71">
        <v>619</v>
      </c>
      <c r="F474" s="71"/>
      <c r="G474" s="71"/>
      <c r="H474" s="71"/>
      <c r="I474" s="71"/>
      <c r="J474" s="71"/>
      <c r="K474" s="71">
        <v>657</v>
      </c>
      <c r="L474" s="71">
        <v>409</v>
      </c>
      <c r="M474" s="71"/>
      <c r="N474" s="71"/>
      <c r="O474" s="71"/>
      <c r="P474" s="71"/>
      <c r="Q474" s="71"/>
      <c r="R474" s="71"/>
      <c r="S474" s="71"/>
      <c r="T474" s="71"/>
      <c r="U474" s="71">
        <f t="shared" si="7"/>
        <v>1685</v>
      </c>
      <c r="V474" s="58"/>
    </row>
    <row r="475" spans="2:22" x14ac:dyDescent="0.25">
      <c r="B475" s="75">
        <v>2024</v>
      </c>
      <c r="C475" s="75">
        <v>4</v>
      </c>
      <c r="D475" s="75">
        <v>10</v>
      </c>
      <c r="E475" s="71">
        <v>514</v>
      </c>
      <c r="F475" s="71"/>
      <c r="G475" s="71"/>
      <c r="H475" s="71"/>
      <c r="I475" s="71"/>
      <c r="J475" s="71"/>
      <c r="K475" s="71">
        <v>628</v>
      </c>
      <c r="L475" s="71">
        <v>565</v>
      </c>
      <c r="M475" s="71"/>
      <c r="N475" s="71"/>
      <c r="O475" s="71"/>
      <c r="P475" s="71"/>
      <c r="Q475" s="71"/>
      <c r="R475" s="71"/>
      <c r="S475" s="71"/>
      <c r="T475" s="71"/>
      <c r="U475" s="71">
        <f t="shared" si="7"/>
        <v>1707</v>
      </c>
      <c r="V475" s="58"/>
    </row>
    <row r="476" spans="2:22" x14ac:dyDescent="0.25">
      <c r="B476" s="75">
        <v>2024</v>
      </c>
      <c r="C476" s="75">
        <v>4</v>
      </c>
      <c r="D476" s="75">
        <v>11</v>
      </c>
      <c r="E476" s="71">
        <v>430</v>
      </c>
      <c r="F476" s="71"/>
      <c r="G476" s="71"/>
      <c r="H476" s="71"/>
      <c r="I476" s="71"/>
      <c r="J476" s="71"/>
      <c r="K476" s="71">
        <v>657</v>
      </c>
      <c r="L476" s="71">
        <v>491</v>
      </c>
      <c r="M476" s="71"/>
      <c r="N476" s="71"/>
      <c r="O476" s="71"/>
      <c r="P476" s="71"/>
      <c r="Q476" s="71"/>
      <c r="R476" s="71"/>
      <c r="S476" s="71"/>
      <c r="T476" s="71"/>
      <c r="U476" s="71">
        <f t="shared" si="7"/>
        <v>1578</v>
      </c>
      <c r="V476" s="58"/>
    </row>
    <row r="477" spans="2:22" x14ac:dyDescent="0.25">
      <c r="B477" s="75">
        <v>2024</v>
      </c>
      <c r="C477" s="75">
        <v>4</v>
      </c>
      <c r="D477" s="75">
        <v>12</v>
      </c>
      <c r="E477" s="71">
        <v>554</v>
      </c>
      <c r="F477" s="71"/>
      <c r="G477" s="71"/>
      <c r="H477" s="71"/>
      <c r="I477" s="71"/>
      <c r="J477" s="71"/>
      <c r="K477" s="71">
        <v>644</v>
      </c>
      <c r="L477" s="71">
        <v>431</v>
      </c>
      <c r="M477" s="71"/>
      <c r="N477" s="71"/>
      <c r="O477" s="71"/>
      <c r="P477" s="71"/>
      <c r="Q477" s="71"/>
      <c r="R477" s="71"/>
      <c r="S477" s="71"/>
      <c r="T477" s="71"/>
      <c r="U477" s="71">
        <f t="shared" si="7"/>
        <v>1629</v>
      </c>
      <c r="V477" s="58"/>
    </row>
    <row r="478" spans="2:22" x14ac:dyDescent="0.25">
      <c r="B478" s="75">
        <v>2024</v>
      </c>
      <c r="C478" s="75">
        <v>4</v>
      </c>
      <c r="D478" s="75">
        <v>13</v>
      </c>
      <c r="E478" s="71">
        <v>991</v>
      </c>
      <c r="F478" s="71"/>
      <c r="G478" s="71"/>
      <c r="H478" s="71"/>
      <c r="I478" s="71"/>
      <c r="J478" s="71"/>
      <c r="K478" s="71">
        <v>631</v>
      </c>
      <c r="L478" s="71">
        <v>432</v>
      </c>
      <c r="M478" s="71"/>
      <c r="N478" s="71"/>
      <c r="O478" s="71"/>
      <c r="P478" s="71"/>
      <c r="Q478" s="71"/>
      <c r="R478" s="71"/>
      <c r="S478" s="71"/>
      <c r="T478" s="71"/>
      <c r="U478" s="71">
        <f t="shared" si="7"/>
        <v>2054</v>
      </c>
      <c r="V478" s="58"/>
    </row>
    <row r="479" spans="2:22" x14ac:dyDescent="0.25">
      <c r="B479" s="75">
        <v>2024</v>
      </c>
      <c r="C479" s="75">
        <v>4</v>
      </c>
      <c r="D479" s="75">
        <v>14</v>
      </c>
      <c r="E479" s="71">
        <v>864</v>
      </c>
      <c r="F479" s="71"/>
      <c r="G479" s="71"/>
      <c r="H479" s="71"/>
      <c r="I479" s="71"/>
      <c r="J479" s="71"/>
      <c r="K479" s="71">
        <v>600</v>
      </c>
      <c r="L479" s="71">
        <v>242</v>
      </c>
      <c r="M479" s="71"/>
      <c r="N479" s="71"/>
      <c r="O479" s="71"/>
      <c r="P479" s="71"/>
      <c r="Q479" s="71"/>
      <c r="R479" s="71"/>
      <c r="S479" s="71"/>
      <c r="T479" s="71"/>
      <c r="U479" s="71">
        <f t="shared" si="7"/>
        <v>1706</v>
      </c>
      <c r="V479" s="58"/>
    </row>
    <row r="480" spans="2:22" x14ac:dyDescent="0.25">
      <c r="B480" s="75">
        <v>2024</v>
      </c>
      <c r="C480" s="75">
        <v>4</v>
      </c>
      <c r="D480" s="75">
        <v>15</v>
      </c>
      <c r="E480" s="71">
        <v>670</v>
      </c>
      <c r="F480" s="71"/>
      <c r="G480" s="71"/>
      <c r="H480" s="71"/>
      <c r="I480" s="71"/>
      <c r="J480" s="71"/>
      <c r="K480" s="71">
        <v>640</v>
      </c>
      <c r="L480" s="71">
        <v>267</v>
      </c>
      <c r="M480" s="71"/>
      <c r="N480" s="71"/>
      <c r="O480" s="71"/>
      <c r="P480" s="71"/>
      <c r="Q480" s="71"/>
      <c r="R480" s="71"/>
      <c r="S480" s="71"/>
      <c r="T480" s="71"/>
      <c r="U480" s="71">
        <f t="shared" si="7"/>
        <v>1577</v>
      </c>
      <c r="V480" s="58"/>
    </row>
    <row r="481" spans="2:22" x14ac:dyDescent="0.25">
      <c r="B481" s="75">
        <v>2024</v>
      </c>
      <c r="C481" s="75">
        <v>4</v>
      </c>
      <c r="D481" s="75">
        <v>16</v>
      </c>
      <c r="E481" s="71">
        <v>579</v>
      </c>
      <c r="F481" s="71"/>
      <c r="G481" s="71"/>
      <c r="H481" s="71"/>
      <c r="I481" s="71"/>
      <c r="J481" s="71"/>
      <c r="K481" s="71">
        <v>616</v>
      </c>
      <c r="L481" s="71">
        <v>270</v>
      </c>
      <c r="M481" s="71"/>
      <c r="N481" s="71"/>
      <c r="O481" s="71"/>
      <c r="P481" s="71"/>
      <c r="Q481" s="71"/>
      <c r="R481" s="71"/>
      <c r="S481" s="71"/>
      <c r="T481" s="71"/>
      <c r="U481" s="71">
        <f t="shared" si="7"/>
        <v>1465</v>
      </c>
      <c r="V481" s="58"/>
    </row>
    <row r="482" spans="2:22" x14ac:dyDescent="0.25">
      <c r="B482" s="75">
        <v>2024</v>
      </c>
      <c r="C482" s="75">
        <v>4</v>
      </c>
      <c r="D482" s="75">
        <v>17</v>
      </c>
      <c r="E482" s="71">
        <v>475</v>
      </c>
      <c r="F482" s="71"/>
      <c r="G482" s="71"/>
      <c r="H482" s="71"/>
      <c r="I482" s="71"/>
      <c r="J482" s="71"/>
      <c r="K482" s="71">
        <v>592</v>
      </c>
      <c r="L482" s="71">
        <v>357</v>
      </c>
      <c r="M482" s="71"/>
      <c r="N482" s="71"/>
      <c r="O482" s="71"/>
      <c r="P482" s="71"/>
      <c r="Q482" s="71"/>
      <c r="R482" s="71"/>
      <c r="S482" s="71"/>
      <c r="T482" s="71"/>
      <c r="U482" s="71">
        <f t="shared" si="7"/>
        <v>1424</v>
      </c>
      <c r="V482" s="58"/>
    </row>
    <row r="483" spans="2:22" x14ac:dyDescent="0.25">
      <c r="B483" s="75">
        <v>2024</v>
      </c>
      <c r="C483" s="75">
        <v>4</v>
      </c>
      <c r="D483" s="75">
        <v>18</v>
      </c>
      <c r="E483" s="71">
        <v>489</v>
      </c>
      <c r="F483" s="71"/>
      <c r="G483" s="71"/>
      <c r="H483" s="71"/>
      <c r="I483" s="71"/>
      <c r="J483" s="71"/>
      <c r="K483" s="71">
        <v>598</v>
      </c>
      <c r="L483" s="71">
        <v>271</v>
      </c>
      <c r="M483" s="71"/>
      <c r="N483" s="71"/>
      <c r="O483" s="71"/>
      <c r="P483" s="71"/>
      <c r="Q483" s="71"/>
      <c r="R483" s="71"/>
      <c r="S483" s="71"/>
      <c r="T483" s="71"/>
      <c r="U483" s="71">
        <f t="shared" si="7"/>
        <v>1358</v>
      </c>
      <c r="V483" s="58"/>
    </row>
    <row r="484" spans="2:22" x14ac:dyDescent="0.25">
      <c r="B484" s="75">
        <v>2024</v>
      </c>
      <c r="C484" s="75">
        <v>4</v>
      </c>
      <c r="D484" s="75">
        <v>19</v>
      </c>
      <c r="E484" s="71">
        <v>487</v>
      </c>
      <c r="F484" s="71"/>
      <c r="G484" s="71"/>
      <c r="H484" s="71"/>
      <c r="I484" s="71"/>
      <c r="J484" s="71"/>
      <c r="K484" s="71">
        <v>591</v>
      </c>
      <c r="L484" s="71">
        <v>233</v>
      </c>
      <c r="M484" s="71"/>
      <c r="N484" s="71"/>
      <c r="O484" s="71"/>
      <c r="P484" s="71"/>
      <c r="Q484" s="71"/>
      <c r="R484" s="71"/>
      <c r="S484" s="71"/>
      <c r="T484" s="71"/>
      <c r="U484" s="71">
        <f t="shared" si="7"/>
        <v>1311</v>
      </c>
      <c r="V484" s="58"/>
    </row>
    <row r="485" spans="2:22" x14ac:dyDescent="0.25">
      <c r="B485" s="75">
        <v>2024</v>
      </c>
      <c r="C485" s="75">
        <v>4</v>
      </c>
      <c r="D485" s="75">
        <v>20</v>
      </c>
      <c r="E485" s="71">
        <v>464</v>
      </c>
      <c r="F485" s="71"/>
      <c r="G485" s="71"/>
      <c r="H485" s="71"/>
      <c r="I485" s="71"/>
      <c r="J485" s="71"/>
      <c r="K485" s="71">
        <v>564</v>
      </c>
      <c r="L485" s="71">
        <v>211</v>
      </c>
      <c r="M485" s="71"/>
      <c r="N485" s="71"/>
      <c r="O485" s="71"/>
      <c r="P485" s="71"/>
      <c r="Q485" s="71"/>
      <c r="R485" s="71"/>
      <c r="S485" s="71"/>
      <c r="T485" s="71"/>
      <c r="U485" s="71">
        <f t="shared" si="7"/>
        <v>1239</v>
      </c>
      <c r="V485" s="58"/>
    </row>
    <row r="486" spans="2:22" x14ac:dyDescent="0.25">
      <c r="B486" s="75">
        <v>2024</v>
      </c>
      <c r="C486" s="75">
        <v>4</v>
      </c>
      <c r="D486" s="75">
        <v>21</v>
      </c>
      <c r="E486" s="71">
        <v>466</v>
      </c>
      <c r="F486" s="71"/>
      <c r="G486" s="71"/>
      <c r="H486" s="71"/>
      <c r="I486" s="71"/>
      <c r="J486" s="71"/>
      <c r="K486" s="71">
        <v>558</v>
      </c>
      <c r="L486" s="71">
        <v>165</v>
      </c>
      <c r="M486" s="71"/>
      <c r="N486" s="71"/>
      <c r="O486" s="71"/>
      <c r="P486" s="71"/>
      <c r="Q486" s="71"/>
      <c r="R486" s="71"/>
      <c r="S486" s="71"/>
      <c r="T486" s="71"/>
      <c r="U486" s="71">
        <f t="shared" si="7"/>
        <v>1189</v>
      </c>
      <c r="V486" s="58"/>
    </row>
    <row r="487" spans="2:22" x14ac:dyDescent="0.25">
      <c r="B487" s="75">
        <v>2024</v>
      </c>
      <c r="C487" s="75">
        <v>4</v>
      </c>
      <c r="D487" s="75">
        <v>22</v>
      </c>
      <c r="E487" s="71">
        <v>491</v>
      </c>
      <c r="F487" s="71"/>
      <c r="G487" s="71"/>
      <c r="H487" s="71"/>
      <c r="I487" s="71"/>
      <c r="J487" s="71"/>
      <c r="K487" s="71">
        <v>611</v>
      </c>
      <c r="L487" s="71">
        <v>251</v>
      </c>
      <c r="M487" s="71"/>
      <c r="N487" s="71"/>
      <c r="O487" s="71"/>
      <c r="P487" s="71"/>
      <c r="Q487" s="71"/>
      <c r="R487" s="71"/>
      <c r="S487" s="71"/>
      <c r="T487" s="71"/>
      <c r="U487" s="71">
        <f t="shared" si="7"/>
        <v>1353</v>
      </c>
      <c r="V487" s="58"/>
    </row>
    <row r="488" spans="2:22" x14ac:dyDescent="0.25">
      <c r="B488" s="75">
        <v>2024</v>
      </c>
      <c r="C488" s="75">
        <v>4</v>
      </c>
      <c r="D488" s="75">
        <v>23</v>
      </c>
      <c r="E488" s="71">
        <v>534</v>
      </c>
      <c r="F488" s="71"/>
      <c r="G488" s="71"/>
      <c r="H488" s="71"/>
      <c r="I488" s="71"/>
      <c r="J488" s="71"/>
      <c r="K488" s="71">
        <v>626</v>
      </c>
      <c r="L488" s="71">
        <v>265</v>
      </c>
      <c r="M488" s="71"/>
      <c r="N488" s="71"/>
      <c r="O488" s="71"/>
      <c r="P488" s="71"/>
      <c r="Q488" s="71"/>
      <c r="R488" s="71"/>
      <c r="S488" s="71"/>
      <c r="T488" s="71"/>
      <c r="U488" s="71">
        <f t="shared" si="7"/>
        <v>1425</v>
      </c>
      <c r="V488" s="58"/>
    </row>
    <row r="489" spans="2:22" x14ac:dyDescent="0.25">
      <c r="B489" s="75">
        <v>2024</v>
      </c>
      <c r="C489" s="75">
        <v>4</v>
      </c>
      <c r="D489" s="75">
        <v>24</v>
      </c>
      <c r="E489" s="71">
        <v>553</v>
      </c>
      <c r="F489" s="71"/>
      <c r="G489" s="71"/>
      <c r="H489" s="71"/>
      <c r="I489" s="71"/>
      <c r="J489" s="71"/>
      <c r="K489" s="71">
        <v>619</v>
      </c>
      <c r="L489" s="71">
        <v>212</v>
      </c>
      <c r="M489" s="71"/>
      <c r="N489" s="71"/>
      <c r="O489" s="71"/>
      <c r="P489" s="71"/>
      <c r="Q489" s="71"/>
      <c r="R489" s="71"/>
      <c r="S489" s="71"/>
      <c r="T489" s="71"/>
      <c r="U489" s="71">
        <f t="shared" si="7"/>
        <v>1384</v>
      </c>
      <c r="V489" s="58"/>
    </row>
    <row r="490" spans="2:22" x14ac:dyDescent="0.25">
      <c r="B490" s="75">
        <v>2024</v>
      </c>
      <c r="C490" s="75">
        <v>4</v>
      </c>
      <c r="D490" s="75">
        <v>25</v>
      </c>
      <c r="E490" s="71">
        <v>569</v>
      </c>
      <c r="F490" s="71"/>
      <c r="G490" s="71"/>
      <c r="H490" s="71"/>
      <c r="I490" s="71"/>
      <c r="J490" s="71"/>
      <c r="K490" s="71">
        <v>627</v>
      </c>
      <c r="L490" s="71">
        <v>218</v>
      </c>
      <c r="M490" s="71"/>
      <c r="N490" s="71"/>
      <c r="O490" s="71"/>
      <c r="P490" s="71"/>
      <c r="Q490" s="71"/>
      <c r="R490" s="71"/>
      <c r="S490" s="71"/>
      <c r="T490" s="71"/>
      <c r="U490" s="71">
        <f t="shared" si="7"/>
        <v>1414</v>
      </c>
      <c r="V490" s="58"/>
    </row>
    <row r="491" spans="2:22" x14ac:dyDescent="0.25">
      <c r="B491" s="75">
        <v>2024</v>
      </c>
      <c r="C491" s="75">
        <v>4</v>
      </c>
      <c r="D491" s="75">
        <v>26</v>
      </c>
      <c r="E491" s="71">
        <v>567</v>
      </c>
      <c r="F491" s="71"/>
      <c r="G491" s="71"/>
      <c r="H491" s="71"/>
      <c r="I491" s="71"/>
      <c r="J491" s="71"/>
      <c r="K491" s="71">
        <v>612</v>
      </c>
      <c r="L491" s="71">
        <v>150</v>
      </c>
      <c r="M491" s="71"/>
      <c r="N491" s="71"/>
      <c r="O491" s="71"/>
      <c r="P491" s="71"/>
      <c r="Q491" s="71"/>
      <c r="R491" s="71"/>
      <c r="S491" s="71"/>
      <c r="T491" s="71"/>
      <c r="U491" s="71">
        <f t="shared" si="7"/>
        <v>1329</v>
      </c>
      <c r="V491" s="58"/>
    </row>
    <row r="492" spans="2:22" x14ac:dyDescent="0.25">
      <c r="B492" s="75">
        <v>2024</v>
      </c>
      <c r="C492" s="75">
        <v>4</v>
      </c>
      <c r="D492" s="75">
        <v>27</v>
      </c>
      <c r="E492" s="71">
        <v>505</v>
      </c>
      <c r="F492" s="71"/>
      <c r="G492" s="71"/>
      <c r="H492" s="71"/>
      <c r="I492" s="71"/>
      <c r="J492" s="71"/>
      <c r="K492" s="71">
        <v>578</v>
      </c>
      <c r="L492" s="71">
        <v>185</v>
      </c>
      <c r="M492" s="71"/>
      <c r="N492" s="71"/>
      <c r="O492" s="71"/>
      <c r="P492" s="71"/>
      <c r="Q492" s="71"/>
      <c r="R492" s="71"/>
      <c r="S492" s="71"/>
      <c r="T492" s="71"/>
      <c r="U492" s="71">
        <f t="shared" si="7"/>
        <v>1268</v>
      </c>
      <c r="V492" s="58"/>
    </row>
    <row r="493" spans="2:22" x14ac:dyDescent="0.25">
      <c r="B493" s="75">
        <v>2024</v>
      </c>
      <c r="C493" s="75">
        <v>4</v>
      </c>
      <c r="D493" s="75">
        <v>28</v>
      </c>
      <c r="E493" s="71">
        <v>508</v>
      </c>
      <c r="F493" s="71"/>
      <c r="G493" s="71"/>
      <c r="H493" s="71"/>
      <c r="I493" s="71"/>
      <c r="J493" s="71"/>
      <c r="K493" s="71">
        <v>554</v>
      </c>
      <c r="L493" s="71">
        <v>173</v>
      </c>
      <c r="M493" s="71"/>
      <c r="N493" s="71"/>
      <c r="O493" s="71"/>
      <c r="P493" s="71"/>
      <c r="Q493" s="71"/>
      <c r="R493" s="71"/>
      <c r="S493" s="71"/>
      <c r="T493" s="71"/>
      <c r="U493" s="71">
        <f t="shared" si="7"/>
        <v>1235</v>
      </c>
      <c r="V493" s="58"/>
    </row>
    <row r="494" spans="2:22" x14ac:dyDescent="0.25">
      <c r="B494" s="75">
        <v>2024</v>
      </c>
      <c r="C494" s="75">
        <v>4</v>
      </c>
      <c r="D494" s="75">
        <v>29</v>
      </c>
      <c r="E494" s="71">
        <v>568</v>
      </c>
      <c r="F494" s="71"/>
      <c r="G494" s="71"/>
      <c r="H494" s="71"/>
      <c r="I494" s="71"/>
      <c r="J494" s="71"/>
      <c r="K494" s="71">
        <v>607</v>
      </c>
      <c r="L494" s="71">
        <v>259</v>
      </c>
      <c r="M494" s="71"/>
      <c r="N494" s="71"/>
      <c r="O494" s="71"/>
      <c r="P494" s="71"/>
      <c r="Q494" s="71"/>
      <c r="R494" s="71"/>
      <c r="S494" s="71"/>
      <c r="T494" s="71"/>
      <c r="U494" s="71">
        <f t="shared" si="7"/>
        <v>1434</v>
      </c>
      <c r="V494" s="58"/>
    </row>
    <row r="495" spans="2:22" x14ac:dyDescent="0.25">
      <c r="B495" s="75">
        <v>2024</v>
      </c>
      <c r="C495" s="75">
        <v>4</v>
      </c>
      <c r="D495" s="75">
        <v>30</v>
      </c>
      <c r="E495" s="71">
        <v>576</v>
      </c>
      <c r="F495" s="71"/>
      <c r="G495" s="71"/>
      <c r="H495" s="71"/>
      <c r="I495" s="71"/>
      <c r="J495" s="71"/>
      <c r="K495" s="71">
        <v>627</v>
      </c>
      <c r="L495" s="71">
        <v>321</v>
      </c>
      <c r="M495" s="71"/>
      <c r="N495" s="71"/>
      <c r="O495" s="71"/>
      <c r="P495" s="71"/>
      <c r="Q495" s="71"/>
      <c r="R495" s="71"/>
      <c r="S495" s="71"/>
      <c r="T495" s="71"/>
      <c r="U495" s="71">
        <f t="shared" si="7"/>
        <v>1524</v>
      </c>
      <c r="V495" s="58"/>
    </row>
    <row r="496" spans="2:22" x14ac:dyDescent="0.25">
      <c r="B496" s="75">
        <v>2024</v>
      </c>
      <c r="C496" s="75">
        <v>5</v>
      </c>
      <c r="D496" s="75">
        <v>1</v>
      </c>
      <c r="E496" s="71">
        <v>509</v>
      </c>
      <c r="F496" s="71"/>
      <c r="G496" s="71"/>
      <c r="H496" s="71"/>
      <c r="I496" s="71"/>
      <c r="J496" s="71"/>
      <c r="K496" s="71">
        <v>612</v>
      </c>
      <c r="L496" s="71">
        <v>367</v>
      </c>
      <c r="M496" s="71"/>
      <c r="N496" s="71"/>
      <c r="O496" s="71"/>
      <c r="P496" s="71"/>
      <c r="Q496" s="71"/>
      <c r="R496" s="71"/>
      <c r="S496" s="71"/>
      <c r="T496" s="71"/>
      <c r="U496" s="71">
        <f t="shared" si="7"/>
        <v>1488</v>
      </c>
      <c r="V496" s="58"/>
    </row>
    <row r="497" spans="2:22" x14ac:dyDescent="0.25">
      <c r="B497" s="75">
        <v>2024</v>
      </c>
      <c r="C497" s="75">
        <v>5</v>
      </c>
      <c r="D497" s="75">
        <v>2</v>
      </c>
      <c r="E497" s="71">
        <v>472</v>
      </c>
      <c r="F497" s="71"/>
      <c r="G497" s="71"/>
      <c r="H497" s="71"/>
      <c r="I497" s="71"/>
      <c r="J497" s="71"/>
      <c r="K497" s="71">
        <v>591</v>
      </c>
      <c r="L497" s="71">
        <v>373</v>
      </c>
      <c r="M497" s="71"/>
      <c r="N497" s="71"/>
      <c r="O497" s="71"/>
      <c r="P497" s="71"/>
      <c r="Q497" s="71"/>
      <c r="R497" s="71"/>
      <c r="S497" s="71"/>
      <c r="T497" s="71"/>
      <c r="U497" s="71">
        <f t="shared" si="7"/>
        <v>1436</v>
      </c>
      <c r="V497" s="58"/>
    </row>
    <row r="498" spans="2:22" x14ac:dyDescent="0.25">
      <c r="B498" s="75">
        <v>2024</v>
      </c>
      <c r="C498" s="75">
        <v>5</v>
      </c>
      <c r="D498" s="75">
        <v>3</v>
      </c>
      <c r="E498" s="71">
        <v>444</v>
      </c>
      <c r="F498" s="71"/>
      <c r="G498" s="71"/>
      <c r="H498" s="71"/>
      <c r="I498" s="71"/>
      <c r="J498" s="71"/>
      <c r="K498" s="71">
        <v>587</v>
      </c>
      <c r="L498" s="71">
        <v>300</v>
      </c>
      <c r="M498" s="71"/>
      <c r="N498" s="71"/>
      <c r="O498" s="71"/>
      <c r="P498" s="71"/>
      <c r="Q498" s="71"/>
      <c r="R498" s="71"/>
      <c r="S498" s="71"/>
      <c r="T498" s="71"/>
      <c r="U498" s="71">
        <f t="shared" si="7"/>
        <v>1331</v>
      </c>
      <c r="V498" s="58"/>
    </row>
    <row r="499" spans="2:22" x14ac:dyDescent="0.25">
      <c r="B499" s="75">
        <v>2024</v>
      </c>
      <c r="C499" s="75">
        <v>5</v>
      </c>
      <c r="D499" s="75">
        <v>4</v>
      </c>
      <c r="E499" s="71">
        <v>733</v>
      </c>
      <c r="F499" s="71"/>
      <c r="G499" s="71"/>
      <c r="H499" s="71"/>
      <c r="I499" s="71"/>
      <c r="J499" s="71"/>
      <c r="K499" s="71">
        <v>578</v>
      </c>
      <c r="L499" s="71">
        <v>295</v>
      </c>
      <c r="M499" s="71"/>
      <c r="N499" s="71"/>
      <c r="O499" s="71"/>
      <c r="P499" s="71"/>
      <c r="Q499" s="71"/>
      <c r="R499" s="71"/>
      <c r="S499" s="71"/>
      <c r="T499" s="71"/>
      <c r="U499" s="71">
        <f t="shared" si="7"/>
        <v>1606</v>
      </c>
      <c r="V499" s="58"/>
    </row>
    <row r="500" spans="2:22" x14ac:dyDescent="0.25">
      <c r="B500" s="75">
        <v>2024</v>
      </c>
      <c r="C500" s="75">
        <v>5</v>
      </c>
      <c r="D500" s="75">
        <v>5</v>
      </c>
      <c r="E500" s="71">
        <v>706</v>
      </c>
      <c r="F500" s="71"/>
      <c r="G500" s="71"/>
      <c r="H500" s="71"/>
      <c r="I500" s="71"/>
      <c r="J500" s="71"/>
      <c r="K500" s="71">
        <v>547</v>
      </c>
      <c r="L500" s="71">
        <v>236</v>
      </c>
      <c r="M500" s="71"/>
      <c r="N500" s="71"/>
      <c r="O500" s="71"/>
      <c r="P500" s="71"/>
      <c r="Q500" s="71"/>
      <c r="R500" s="71"/>
      <c r="S500" s="71"/>
      <c r="T500" s="71"/>
      <c r="U500" s="71">
        <f t="shared" si="7"/>
        <v>1489</v>
      </c>
      <c r="V500" s="58"/>
    </row>
    <row r="501" spans="2:22" x14ac:dyDescent="0.25">
      <c r="B501" s="75">
        <v>2024</v>
      </c>
      <c r="C501" s="75">
        <v>5</v>
      </c>
      <c r="D501" s="75">
        <v>6</v>
      </c>
      <c r="E501" s="71">
        <v>624</v>
      </c>
      <c r="F501" s="71"/>
      <c r="G501" s="71"/>
      <c r="H501" s="71"/>
      <c r="I501" s="71"/>
      <c r="J501" s="71"/>
      <c r="K501" s="71">
        <v>599</v>
      </c>
      <c r="L501" s="71">
        <v>203</v>
      </c>
      <c r="M501" s="71"/>
      <c r="N501" s="71"/>
      <c r="O501" s="71"/>
      <c r="P501" s="71"/>
      <c r="Q501" s="71"/>
      <c r="R501" s="71"/>
      <c r="S501" s="71"/>
      <c r="T501" s="71"/>
      <c r="U501" s="71">
        <f t="shared" si="7"/>
        <v>1426</v>
      </c>
      <c r="V501" s="58"/>
    </row>
    <row r="502" spans="2:22" x14ac:dyDescent="0.25">
      <c r="B502" s="75">
        <v>2024</v>
      </c>
      <c r="C502" s="75">
        <v>5</v>
      </c>
      <c r="D502" s="75">
        <v>7</v>
      </c>
      <c r="E502" s="71">
        <v>548</v>
      </c>
      <c r="F502" s="71"/>
      <c r="G502" s="71"/>
      <c r="H502" s="71"/>
      <c r="I502" s="71"/>
      <c r="J502" s="71"/>
      <c r="K502" s="71">
        <v>616</v>
      </c>
      <c r="L502" s="71">
        <v>323</v>
      </c>
      <c r="M502" s="71"/>
      <c r="N502" s="71"/>
      <c r="O502" s="71"/>
      <c r="P502" s="71"/>
      <c r="Q502" s="71"/>
      <c r="R502" s="71"/>
      <c r="S502" s="71"/>
      <c r="T502" s="71"/>
      <c r="U502" s="71">
        <f t="shared" si="7"/>
        <v>1487</v>
      </c>
      <c r="V502" s="58"/>
    </row>
    <row r="503" spans="2:22" x14ac:dyDescent="0.25">
      <c r="B503" s="75">
        <v>2024</v>
      </c>
      <c r="C503" s="75">
        <v>5</v>
      </c>
      <c r="D503" s="75">
        <v>8</v>
      </c>
      <c r="E503" s="71">
        <v>453</v>
      </c>
      <c r="F503" s="71"/>
      <c r="G503" s="71"/>
      <c r="H503" s="71"/>
      <c r="I503" s="71"/>
      <c r="J503" s="71"/>
      <c r="K503" s="71">
        <v>621</v>
      </c>
      <c r="L503" s="71">
        <v>508</v>
      </c>
      <c r="M503" s="71"/>
      <c r="N503" s="71"/>
      <c r="O503" s="71"/>
      <c r="P503" s="71"/>
      <c r="Q503" s="71"/>
      <c r="R503" s="71"/>
      <c r="S503" s="71"/>
      <c r="T503" s="71"/>
      <c r="U503" s="71">
        <f t="shared" si="7"/>
        <v>1582</v>
      </c>
      <c r="V503" s="58"/>
    </row>
    <row r="504" spans="2:22" x14ac:dyDescent="0.25">
      <c r="B504" s="75">
        <v>2024</v>
      </c>
      <c r="C504" s="75">
        <v>5</v>
      </c>
      <c r="D504" s="75">
        <v>9</v>
      </c>
      <c r="E504" s="71">
        <v>422</v>
      </c>
      <c r="F504" s="71"/>
      <c r="G504" s="71"/>
      <c r="H504" s="71"/>
      <c r="I504" s="71"/>
      <c r="J504" s="71"/>
      <c r="K504" s="71">
        <v>600</v>
      </c>
      <c r="L504" s="71">
        <v>524</v>
      </c>
      <c r="M504" s="71"/>
      <c r="N504" s="71"/>
      <c r="O504" s="71"/>
      <c r="P504" s="71"/>
      <c r="Q504" s="71"/>
      <c r="R504" s="71"/>
      <c r="S504" s="71"/>
      <c r="T504" s="71"/>
      <c r="U504" s="71">
        <f t="shared" si="7"/>
        <v>1546</v>
      </c>
      <c r="V504" s="58"/>
    </row>
    <row r="505" spans="2:22" x14ac:dyDescent="0.25">
      <c r="B505" s="75">
        <v>2024</v>
      </c>
      <c r="C505" s="75">
        <v>5</v>
      </c>
      <c r="D505" s="75">
        <v>10</v>
      </c>
      <c r="E505" s="71">
        <v>412</v>
      </c>
      <c r="F505" s="71"/>
      <c r="G505" s="71"/>
      <c r="H505" s="71"/>
      <c r="I505" s="71"/>
      <c r="J505" s="71"/>
      <c r="K505" s="71">
        <v>597</v>
      </c>
      <c r="L505" s="71">
        <v>494</v>
      </c>
      <c r="M505" s="71"/>
      <c r="N505" s="71"/>
      <c r="O505" s="71"/>
      <c r="P505" s="71"/>
      <c r="Q505" s="71"/>
      <c r="R505" s="71"/>
      <c r="S505" s="71"/>
      <c r="T505" s="71"/>
      <c r="U505" s="71">
        <f t="shared" si="7"/>
        <v>1503</v>
      </c>
      <c r="V505" s="58"/>
    </row>
    <row r="506" spans="2:22" x14ac:dyDescent="0.25">
      <c r="B506" s="75">
        <v>2024</v>
      </c>
      <c r="C506" s="75">
        <v>5</v>
      </c>
      <c r="D506" s="75">
        <v>11</v>
      </c>
      <c r="E506" s="71">
        <v>398</v>
      </c>
      <c r="F506" s="71"/>
      <c r="G506" s="71"/>
      <c r="H506" s="71"/>
      <c r="I506" s="71"/>
      <c r="J506" s="71"/>
      <c r="K506" s="71">
        <v>541</v>
      </c>
      <c r="L506" s="71">
        <v>304</v>
      </c>
      <c r="M506" s="71"/>
      <c r="N506" s="71"/>
      <c r="O506" s="71"/>
      <c r="P506" s="71"/>
      <c r="Q506" s="71"/>
      <c r="R506" s="71"/>
      <c r="S506" s="71"/>
      <c r="T506" s="71"/>
      <c r="U506" s="71">
        <f t="shared" si="7"/>
        <v>1243</v>
      </c>
      <c r="V506" s="58"/>
    </row>
    <row r="507" spans="2:22" x14ac:dyDescent="0.25">
      <c r="B507" s="75">
        <v>2024</v>
      </c>
      <c r="C507" s="75">
        <v>5</v>
      </c>
      <c r="D507" s="75">
        <v>12</v>
      </c>
      <c r="E507" s="71">
        <v>446</v>
      </c>
      <c r="F507" s="71"/>
      <c r="G507" s="71"/>
      <c r="H507" s="71"/>
      <c r="I507" s="71"/>
      <c r="J507" s="71"/>
      <c r="K507" s="71">
        <v>525</v>
      </c>
      <c r="L507" s="71">
        <v>226</v>
      </c>
      <c r="M507" s="71"/>
      <c r="N507" s="71"/>
      <c r="O507" s="71"/>
      <c r="P507" s="71"/>
      <c r="Q507" s="71"/>
      <c r="R507" s="71"/>
      <c r="S507" s="71"/>
      <c r="T507" s="71"/>
      <c r="U507" s="71">
        <f t="shared" si="7"/>
        <v>1197</v>
      </c>
      <c r="V507" s="58"/>
    </row>
    <row r="508" spans="2:22" x14ac:dyDescent="0.25">
      <c r="B508" s="75">
        <v>2024</v>
      </c>
      <c r="C508" s="75">
        <v>5</v>
      </c>
      <c r="D508" s="75">
        <v>13</v>
      </c>
      <c r="E508" s="71">
        <v>496</v>
      </c>
      <c r="F508" s="71"/>
      <c r="G508" s="71"/>
      <c r="H508" s="71"/>
      <c r="I508" s="71"/>
      <c r="J508" s="71"/>
      <c r="K508" s="71">
        <v>594</v>
      </c>
      <c r="L508" s="71">
        <v>309</v>
      </c>
      <c r="M508" s="71"/>
      <c r="N508" s="71"/>
      <c r="O508" s="71"/>
      <c r="P508" s="71"/>
      <c r="Q508" s="71"/>
      <c r="R508" s="71"/>
      <c r="S508" s="71"/>
      <c r="T508" s="71"/>
      <c r="U508" s="71">
        <f t="shared" si="7"/>
        <v>1399</v>
      </c>
      <c r="V508" s="58"/>
    </row>
    <row r="509" spans="2:22" x14ac:dyDescent="0.25">
      <c r="B509" s="75">
        <v>2024</v>
      </c>
      <c r="C509" s="75">
        <v>5</v>
      </c>
      <c r="D509" s="75">
        <v>14</v>
      </c>
      <c r="E509" s="71">
        <v>486</v>
      </c>
      <c r="F509" s="71"/>
      <c r="G509" s="71"/>
      <c r="H509" s="71"/>
      <c r="I509" s="71"/>
      <c r="J509" s="71"/>
      <c r="K509" s="71">
        <v>593</v>
      </c>
      <c r="L509" s="71">
        <v>361</v>
      </c>
      <c r="M509" s="71"/>
      <c r="N509" s="71"/>
      <c r="O509" s="71"/>
      <c r="P509" s="71"/>
      <c r="Q509" s="71"/>
      <c r="R509" s="71"/>
      <c r="S509" s="71"/>
      <c r="T509" s="71"/>
      <c r="U509" s="71">
        <f t="shared" si="7"/>
        <v>1440</v>
      </c>
      <c r="V509" s="58"/>
    </row>
    <row r="510" spans="2:22" x14ac:dyDescent="0.25">
      <c r="B510" s="75">
        <v>2024</v>
      </c>
      <c r="C510" s="75">
        <v>5</v>
      </c>
      <c r="D510" s="75">
        <v>15</v>
      </c>
      <c r="E510" s="71">
        <v>478</v>
      </c>
      <c r="F510" s="71"/>
      <c r="G510" s="71"/>
      <c r="H510" s="71"/>
      <c r="I510" s="71"/>
      <c r="J510" s="71"/>
      <c r="K510" s="71">
        <v>604</v>
      </c>
      <c r="L510" s="71">
        <v>252</v>
      </c>
      <c r="M510" s="71"/>
      <c r="N510" s="71"/>
      <c r="O510" s="71"/>
      <c r="P510" s="71"/>
      <c r="Q510" s="71"/>
      <c r="R510" s="71"/>
      <c r="S510" s="71"/>
      <c r="T510" s="71"/>
      <c r="U510" s="71">
        <f t="shared" si="7"/>
        <v>1334</v>
      </c>
      <c r="V510" s="58"/>
    </row>
    <row r="511" spans="2:22" x14ac:dyDescent="0.25">
      <c r="B511" s="75">
        <v>2024</v>
      </c>
      <c r="C511" s="75">
        <v>5</v>
      </c>
      <c r="D511" s="75">
        <v>16</v>
      </c>
      <c r="E511" s="71">
        <v>463</v>
      </c>
      <c r="F511" s="71"/>
      <c r="G511" s="71"/>
      <c r="H511" s="71"/>
      <c r="I511" s="71"/>
      <c r="J511" s="71"/>
      <c r="K511" s="71">
        <v>576</v>
      </c>
      <c r="L511" s="71">
        <v>236</v>
      </c>
      <c r="M511" s="71"/>
      <c r="N511" s="71"/>
      <c r="O511" s="71"/>
      <c r="P511" s="71"/>
      <c r="Q511" s="71"/>
      <c r="R511" s="71"/>
      <c r="S511" s="71"/>
      <c r="T511" s="71"/>
      <c r="U511" s="71">
        <f t="shared" si="7"/>
        <v>1275</v>
      </c>
      <c r="V511" s="58"/>
    </row>
    <row r="512" spans="2:22" x14ac:dyDescent="0.25">
      <c r="B512" s="75">
        <v>2024</v>
      </c>
      <c r="C512" s="75">
        <v>5</v>
      </c>
      <c r="D512" s="75">
        <v>17</v>
      </c>
      <c r="E512" s="71">
        <v>451</v>
      </c>
      <c r="F512" s="71"/>
      <c r="G512" s="71"/>
      <c r="H512" s="71"/>
      <c r="I512" s="71"/>
      <c r="J512" s="71"/>
      <c r="K512" s="71">
        <v>551</v>
      </c>
      <c r="L512" s="71">
        <v>194</v>
      </c>
      <c r="M512" s="71"/>
      <c r="N512" s="71"/>
      <c r="O512" s="71"/>
      <c r="P512" s="71"/>
      <c r="Q512" s="71"/>
      <c r="R512" s="71"/>
      <c r="S512" s="71"/>
      <c r="T512" s="71"/>
      <c r="U512" s="71">
        <f t="shared" si="7"/>
        <v>1196</v>
      </c>
      <c r="V512" s="58"/>
    </row>
    <row r="513" spans="2:22" x14ac:dyDescent="0.25">
      <c r="B513" s="75">
        <v>2024</v>
      </c>
      <c r="C513" s="75">
        <v>5</v>
      </c>
      <c r="D513" s="75">
        <v>18</v>
      </c>
      <c r="E513" s="71">
        <v>436</v>
      </c>
      <c r="F513" s="71"/>
      <c r="G513" s="71"/>
      <c r="H513" s="71"/>
      <c r="I513" s="71"/>
      <c r="J513" s="71"/>
      <c r="K513" s="71">
        <v>532</v>
      </c>
      <c r="L513" s="71">
        <v>140</v>
      </c>
      <c r="M513" s="71"/>
      <c r="N513" s="71"/>
      <c r="O513" s="71"/>
      <c r="P513" s="71"/>
      <c r="Q513" s="71"/>
      <c r="R513" s="71"/>
      <c r="S513" s="71"/>
      <c r="T513" s="71"/>
      <c r="U513" s="71">
        <f t="shared" si="7"/>
        <v>1108</v>
      </c>
      <c r="V513" s="58"/>
    </row>
    <row r="514" spans="2:22" x14ac:dyDescent="0.25">
      <c r="B514" s="75">
        <v>2024</v>
      </c>
      <c r="C514" s="75">
        <v>5</v>
      </c>
      <c r="D514" s="75">
        <v>19</v>
      </c>
      <c r="E514" s="71">
        <v>465</v>
      </c>
      <c r="F514" s="71"/>
      <c r="G514" s="71"/>
      <c r="H514" s="71"/>
      <c r="I514" s="71"/>
      <c r="J514" s="71"/>
      <c r="K514" s="71">
        <v>527</v>
      </c>
      <c r="L514" s="71">
        <v>136</v>
      </c>
      <c r="M514" s="71"/>
      <c r="N514" s="71"/>
      <c r="O514" s="71"/>
      <c r="P514" s="71"/>
      <c r="Q514" s="71"/>
      <c r="R514" s="71"/>
      <c r="S514" s="71"/>
      <c r="T514" s="71"/>
      <c r="U514" s="71">
        <f t="shared" si="7"/>
        <v>1128</v>
      </c>
      <c r="V514" s="58"/>
    </row>
    <row r="515" spans="2:22" x14ac:dyDescent="0.25">
      <c r="B515" s="75">
        <v>2024</v>
      </c>
      <c r="C515" s="75">
        <v>5</v>
      </c>
      <c r="D515" s="75">
        <v>20</v>
      </c>
      <c r="E515" s="71">
        <v>456</v>
      </c>
      <c r="F515" s="71"/>
      <c r="G515" s="71"/>
      <c r="H515" s="71"/>
      <c r="I515" s="71"/>
      <c r="J515" s="71"/>
      <c r="K515" s="71">
        <v>585</v>
      </c>
      <c r="L515" s="71">
        <v>156</v>
      </c>
      <c r="M515" s="71"/>
      <c r="N515" s="71"/>
      <c r="O515" s="71"/>
      <c r="P515" s="71"/>
      <c r="Q515" s="71"/>
      <c r="R515" s="71"/>
      <c r="S515" s="71"/>
      <c r="T515" s="71"/>
      <c r="U515" s="71">
        <f t="shared" si="7"/>
        <v>1197</v>
      </c>
      <c r="V515" s="58"/>
    </row>
    <row r="516" spans="2:22" x14ac:dyDescent="0.25">
      <c r="B516" s="75">
        <v>2024</v>
      </c>
      <c r="C516" s="75">
        <v>5</v>
      </c>
      <c r="D516" s="75">
        <v>21</v>
      </c>
      <c r="E516" s="71">
        <v>429</v>
      </c>
      <c r="F516" s="71"/>
      <c r="G516" s="71"/>
      <c r="H516" s="71"/>
      <c r="I516" s="71"/>
      <c r="J516" s="71"/>
      <c r="K516" s="71">
        <v>594</v>
      </c>
      <c r="L516" s="71">
        <v>231</v>
      </c>
      <c r="M516" s="71"/>
      <c r="N516" s="71"/>
      <c r="O516" s="71"/>
      <c r="P516" s="71"/>
      <c r="Q516" s="71"/>
      <c r="R516" s="71"/>
      <c r="S516" s="71"/>
      <c r="T516" s="71"/>
      <c r="U516" s="71">
        <f t="shared" si="7"/>
        <v>1254</v>
      </c>
      <c r="V516" s="58"/>
    </row>
    <row r="517" spans="2:22" x14ac:dyDescent="0.25">
      <c r="B517" s="75">
        <v>2024</v>
      </c>
      <c r="C517" s="75">
        <v>5</v>
      </c>
      <c r="D517" s="75">
        <v>22</v>
      </c>
      <c r="E517" s="71">
        <v>465</v>
      </c>
      <c r="F517" s="71"/>
      <c r="G517" s="71"/>
      <c r="H517" s="71"/>
      <c r="I517" s="71"/>
      <c r="J517" s="71"/>
      <c r="K517" s="71">
        <v>590</v>
      </c>
      <c r="L517" s="71">
        <v>232</v>
      </c>
      <c r="M517" s="71"/>
      <c r="N517" s="71"/>
      <c r="O517" s="71"/>
      <c r="P517" s="71"/>
      <c r="Q517" s="71"/>
      <c r="R517" s="71"/>
      <c r="S517" s="71"/>
      <c r="T517" s="71"/>
      <c r="U517" s="71">
        <f t="shared" si="7"/>
        <v>1287</v>
      </c>
      <c r="V517" s="58"/>
    </row>
    <row r="518" spans="2:22" x14ac:dyDescent="0.25">
      <c r="B518" s="75">
        <v>2024</v>
      </c>
      <c r="C518" s="75">
        <v>5</v>
      </c>
      <c r="D518" s="75">
        <v>23</v>
      </c>
      <c r="E518" s="71">
        <v>470</v>
      </c>
      <c r="F518" s="71"/>
      <c r="G518" s="71"/>
      <c r="H518" s="71"/>
      <c r="I518" s="71"/>
      <c r="J518" s="71"/>
      <c r="K518" s="71">
        <v>576</v>
      </c>
      <c r="L518" s="71">
        <v>230</v>
      </c>
      <c r="M518" s="71"/>
      <c r="N518" s="71"/>
      <c r="O518" s="71"/>
      <c r="P518" s="71"/>
      <c r="Q518" s="71"/>
      <c r="R518" s="71"/>
      <c r="S518" s="71"/>
      <c r="T518" s="71"/>
      <c r="U518" s="71">
        <f t="shared" si="7"/>
        <v>1276</v>
      </c>
      <c r="V518" s="58"/>
    </row>
    <row r="519" spans="2:22" x14ac:dyDescent="0.25">
      <c r="B519" s="75">
        <v>2024</v>
      </c>
      <c r="C519" s="75">
        <v>5</v>
      </c>
      <c r="D519" s="75">
        <v>24</v>
      </c>
      <c r="E519" s="71">
        <v>493</v>
      </c>
      <c r="F519" s="71"/>
      <c r="G519" s="71"/>
      <c r="H519" s="71"/>
      <c r="I519" s="71"/>
      <c r="J519" s="71"/>
      <c r="K519" s="71">
        <v>579</v>
      </c>
      <c r="L519" s="71">
        <v>195</v>
      </c>
      <c r="M519" s="71"/>
      <c r="N519" s="71"/>
      <c r="O519" s="71"/>
      <c r="P519" s="71"/>
      <c r="Q519" s="71"/>
      <c r="R519" s="71"/>
      <c r="S519" s="71"/>
      <c r="T519" s="71"/>
      <c r="U519" s="71">
        <f t="shared" si="7"/>
        <v>1267</v>
      </c>
      <c r="V519" s="58"/>
    </row>
    <row r="520" spans="2:22" x14ac:dyDescent="0.25">
      <c r="B520" s="75">
        <v>2024</v>
      </c>
      <c r="C520" s="75">
        <v>5</v>
      </c>
      <c r="D520" s="75">
        <v>25</v>
      </c>
      <c r="E520" s="71">
        <v>443</v>
      </c>
      <c r="F520" s="71"/>
      <c r="G520" s="71"/>
      <c r="H520" s="71"/>
      <c r="I520" s="71"/>
      <c r="J520" s="71"/>
      <c r="K520" s="71">
        <v>516</v>
      </c>
      <c r="L520" s="71">
        <v>158</v>
      </c>
      <c r="M520" s="71"/>
      <c r="N520" s="71"/>
      <c r="O520" s="71"/>
      <c r="P520" s="71"/>
      <c r="Q520" s="71"/>
      <c r="R520" s="71"/>
      <c r="S520" s="71"/>
      <c r="T520" s="71"/>
      <c r="U520" s="71">
        <f t="shared" si="7"/>
        <v>1117</v>
      </c>
      <c r="V520" s="58"/>
    </row>
    <row r="521" spans="2:22" x14ac:dyDescent="0.25">
      <c r="B521" s="75">
        <v>2024</v>
      </c>
      <c r="C521" s="75">
        <v>5</v>
      </c>
      <c r="D521" s="75">
        <v>26</v>
      </c>
      <c r="E521" s="71">
        <v>416</v>
      </c>
      <c r="F521" s="71"/>
      <c r="G521" s="71"/>
      <c r="H521" s="71"/>
      <c r="I521" s="71"/>
      <c r="J521" s="71"/>
      <c r="K521" s="71">
        <v>493</v>
      </c>
      <c r="L521" s="71">
        <v>152</v>
      </c>
      <c r="M521" s="71"/>
      <c r="N521" s="71"/>
      <c r="O521" s="71"/>
      <c r="P521" s="71"/>
      <c r="Q521" s="71"/>
      <c r="R521" s="71"/>
      <c r="S521" s="71"/>
      <c r="T521" s="71"/>
      <c r="U521" s="71">
        <f t="shared" si="7"/>
        <v>1061</v>
      </c>
      <c r="V521" s="58"/>
    </row>
    <row r="522" spans="2:22" x14ac:dyDescent="0.25">
      <c r="B522" s="75">
        <v>2024</v>
      </c>
      <c r="C522" s="75">
        <v>5</v>
      </c>
      <c r="D522" s="75">
        <v>27</v>
      </c>
      <c r="E522" s="71">
        <v>490</v>
      </c>
      <c r="F522" s="71"/>
      <c r="G522" s="71"/>
      <c r="H522" s="71"/>
      <c r="I522" s="71"/>
      <c r="J522" s="71"/>
      <c r="K522" s="71">
        <v>538</v>
      </c>
      <c r="L522" s="71">
        <v>274</v>
      </c>
      <c r="M522" s="71"/>
      <c r="N522" s="71"/>
      <c r="O522" s="71"/>
      <c r="P522" s="71"/>
      <c r="Q522" s="71"/>
      <c r="R522" s="71"/>
      <c r="S522" s="71"/>
      <c r="T522" s="71"/>
      <c r="U522" s="71">
        <f t="shared" ref="U522:U585" si="8">SUM(E522:T522)</f>
        <v>1302</v>
      </c>
      <c r="V522" s="58"/>
    </row>
    <row r="523" spans="2:22" x14ac:dyDescent="0.25">
      <c r="B523" s="75">
        <v>2024</v>
      </c>
      <c r="C523" s="75">
        <v>5</v>
      </c>
      <c r="D523" s="75">
        <v>28</v>
      </c>
      <c r="E523" s="71">
        <v>451</v>
      </c>
      <c r="F523" s="71"/>
      <c r="G523" s="71"/>
      <c r="H523" s="71"/>
      <c r="I523" s="71"/>
      <c r="J523" s="71"/>
      <c r="K523" s="71">
        <v>580</v>
      </c>
      <c r="L523" s="71">
        <v>253</v>
      </c>
      <c r="M523" s="71"/>
      <c r="N523" s="71"/>
      <c r="O523" s="71"/>
      <c r="P523" s="71"/>
      <c r="Q523" s="71"/>
      <c r="R523" s="71"/>
      <c r="S523" s="71"/>
      <c r="T523" s="71"/>
      <c r="U523" s="71">
        <f t="shared" si="8"/>
        <v>1284</v>
      </c>
      <c r="V523" s="58"/>
    </row>
    <row r="524" spans="2:22" x14ac:dyDescent="0.25">
      <c r="B524" s="75">
        <v>2024</v>
      </c>
      <c r="C524" s="75">
        <v>5</v>
      </c>
      <c r="D524" s="75">
        <v>29</v>
      </c>
      <c r="E524" s="71">
        <v>407</v>
      </c>
      <c r="F524" s="71"/>
      <c r="G524" s="71"/>
      <c r="H524" s="71"/>
      <c r="I524" s="71"/>
      <c r="J524" s="71"/>
      <c r="K524" s="71">
        <v>601</v>
      </c>
      <c r="L524" s="71">
        <v>289</v>
      </c>
      <c r="M524" s="71"/>
      <c r="N524" s="71"/>
      <c r="O524" s="71"/>
      <c r="P524" s="71"/>
      <c r="Q524" s="71"/>
      <c r="R524" s="71"/>
      <c r="S524" s="71"/>
      <c r="T524" s="71"/>
      <c r="U524" s="71">
        <f t="shared" si="8"/>
        <v>1297</v>
      </c>
      <c r="V524" s="58"/>
    </row>
    <row r="525" spans="2:22" x14ac:dyDescent="0.25">
      <c r="B525" s="75">
        <v>2024</v>
      </c>
      <c r="C525" s="75">
        <v>5</v>
      </c>
      <c r="D525" s="75">
        <v>30</v>
      </c>
      <c r="E525" s="71">
        <v>422</v>
      </c>
      <c r="F525" s="71"/>
      <c r="G525" s="71"/>
      <c r="H525" s="71"/>
      <c r="I525" s="71"/>
      <c r="J525" s="71"/>
      <c r="K525" s="71">
        <v>594</v>
      </c>
      <c r="L525" s="71">
        <v>461</v>
      </c>
      <c r="M525" s="71"/>
      <c r="N525" s="71"/>
      <c r="O525" s="71"/>
      <c r="P525" s="71"/>
      <c r="Q525" s="71"/>
      <c r="R525" s="71"/>
      <c r="S525" s="71"/>
      <c r="T525" s="71"/>
      <c r="U525" s="71">
        <f t="shared" si="8"/>
        <v>1477</v>
      </c>
      <c r="V525" s="58"/>
    </row>
    <row r="526" spans="2:22" x14ac:dyDescent="0.25">
      <c r="B526" s="75">
        <v>2024</v>
      </c>
      <c r="C526" s="75">
        <v>5</v>
      </c>
      <c r="D526" s="75">
        <v>31</v>
      </c>
      <c r="E526" s="71">
        <v>387</v>
      </c>
      <c r="F526" s="71"/>
      <c r="G526" s="71"/>
      <c r="H526" s="71"/>
      <c r="I526" s="71"/>
      <c r="J526" s="71"/>
      <c r="K526" s="71">
        <v>598</v>
      </c>
      <c r="L526" s="71">
        <v>491</v>
      </c>
      <c r="M526" s="71"/>
      <c r="N526" s="71"/>
      <c r="O526" s="71"/>
      <c r="P526" s="71"/>
      <c r="Q526" s="71"/>
      <c r="R526" s="71"/>
      <c r="S526" s="71"/>
      <c r="T526" s="71"/>
      <c r="U526" s="71">
        <f t="shared" si="8"/>
        <v>1476</v>
      </c>
      <c r="V526" s="58"/>
    </row>
    <row r="527" spans="2:22" x14ac:dyDescent="0.25">
      <c r="B527" s="75">
        <v>2024</v>
      </c>
      <c r="C527" s="75">
        <v>6</v>
      </c>
      <c r="D527" s="75">
        <v>1</v>
      </c>
      <c r="E527" s="71">
        <v>402</v>
      </c>
      <c r="F527" s="71"/>
      <c r="G527" s="71"/>
      <c r="H527" s="71"/>
      <c r="I527" s="71"/>
      <c r="J527" s="71"/>
      <c r="K527" s="71">
        <v>545</v>
      </c>
      <c r="L527" s="71">
        <v>275</v>
      </c>
      <c r="M527" s="71"/>
      <c r="N527" s="71"/>
      <c r="O527" s="71"/>
      <c r="P527" s="71"/>
      <c r="Q527" s="71"/>
      <c r="R527" s="71"/>
      <c r="S527" s="71"/>
      <c r="T527" s="71"/>
      <c r="U527" s="71">
        <f t="shared" si="8"/>
        <v>1222</v>
      </c>
      <c r="V527" s="58"/>
    </row>
    <row r="528" spans="2:22" x14ac:dyDescent="0.25">
      <c r="B528" s="75">
        <v>2024</v>
      </c>
      <c r="C528" s="75">
        <v>6</v>
      </c>
      <c r="D528" s="75">
        <v>2</v>
      </c>
      <c r="E528" s="71">
        <v>401</v>
      </c>
      <c r="F528" s="71"/>
      <c r="G528" s="71"/>
      <c r="H528" s="71"/>
      <c r="I528" s="71"/>
      <c r="J528" s="71"/>
      <c r="K528" s="71">
        <v>559</v>
      </c>
      <c r="L528" s="71">
        <v>293</v>
      </c>
      <c r="M528" s="71"/>
      <c r="N528" s="71"/>
      <c r="O528" s="71"/>
      <c r="P528" s="71"/>
      <c r="Q528" s="71"/>
      <c r="R528" s="71"/>
      <c r="S528" s="71"/>
      <c r="T528" s="71"/>
      <c r="U528" s="71">
        <f t="shared" si="8"/>
        <v>1253</v>
      </c>
      <c r="V528" s="58"/>
    </row>
    <row r="529" spans="2:22" x14ac:dyDescent="0.25">
      <c r="B529" s="75">
        <v>2024</v>
      </c>
      <c r="C529" s="75">
        <v>6</v>
      </c>
      <c r="D529" s="75">
        <v>3</v>
      </c>
      <c r="E529" s="71">
        <v>408</v>
      </c>
      <c r="F529" s="71"/>
      <c r="G529" s="71"/>
      <c r="H529" s="71"/>
      <c r="I529" s="71"/>
      <c r="J529" s="71"/>
      <c r="K529" s="71">
        <v>590</v>
      </c>
      <c r="L529" s="71">
        <v>317</v>
      </c>
      <c r="M529" s="71"/>
      <c r="N529" s="71"/>
      <c r="O529" s="71"/>
      <c r="P529" s="71"/>
      <c r="Q529" s="71"/>
      <c r="R529" s="71"/>
      <c r="S529" s="71"/>
      <c r="T529" s="71"/>
      <c r="U529" s="71">
        <f t="shared" si="8"/>
        <v>1315</v>
      </c>
      <c r="V529" s="58"/>
    </row>
    <row r="530" spans="2:22" x14ac:dyDescent="0.25">
      <c r="B530" s="75">
        <v>2024</v>
      </c>
      <c r="C530" s="75">
        <v>6</v>
      </c>
      <c r="D530" s="75">
        <v>4</v>
      </c>
      <c r="E530" s="71">
        <v>355</v>
      </c>
      <c r="F530" s="71"/>
      <c r="G530" s="71"/>
      <c r="H530" s="71"/>
      <c r="I530" s="71"/>
      <c r="J530" s="71"/>
      <c r="K530" s="71">
        <v>615</v>
      </c>
      <c r="L530" s="71">
        <v>463</v>
      </c>
      <c r="M530" s="71"/>
      <c r="N530" s="71"/>
      <c r="O530" s="71"/>
      <c r="P530" s="71"/>
      <c r="Q530" s="71"/>
      <c r="R530" s="71"/>
      <c r="S530" s="71"/>
      <c r="T530" s="71"/>
      <c r="U530" s="71">
        <f t="shared" si="8"/>
        <v>1433</v>
      </c>
      <c r="V530" s="58"/>
    </row>
    <row r="531" spans="2:22" x14ac:dyDescent="0.25">
      <c r="B531" s="75">
        <v>2024</v>
      </c>
      <c r="C531" s="75">
        <v>6</v>
      </c>
      <c r="D531" s="75">
        <v>5</v>
      </c>
      <c r="E531" s="71">
        <v>342</v>
      </c>
      <c r="F531" s="71"/>
      <c r="G531" s="71"/>
      <c r="H531" s="71"/>
      <c r="I531" s="71"/>
      <c r="J531" s="71"/>
      <c r="K531" s="71">
        <v>654</v>
      </c>
      <c r="L531" s="71">
        <v>775</v>
      </c>
      <c r="M531" s="71"/>
      <c r="N531" s="71"/>
      <c r="O531" s="71"/>
      <c r="P531" s="71"/>
      <c r="Q531" s="71"/>
      <c r="R531" s="71"/>
      <c r="S531" s="71"/>
      <c r="T531" s="71"/>
      <c r="U531" s="71">
        <f t="shared" si="8"/>
        <v>1771</v>
      </c>
      <c r="V531" s="58"/>
    </row>
    <row r="532" spans="2:22" x14ac:dyDescent="0.25">
      <c r="B532" s="75">
        <v>2024</v>
      </c>
      <c r="C532" s="75">
        <v>6</v>
      </c>
      <c r="D532" s="75">
        <v>6</v>
      </c>
      <c r="E532" s="71">
        <v>385</v>
      </c>
      <c r="F532" s="71"/>
      <c r="G532" s="71"/>
      <c r="H532" s="71"/>
      <c r="I532" s="71"/>
      <c r="J532" s="71"/>
      <c r="K532" s="71">
        <v>682</v>
      </c>
      <c r="L532" s="71">
        <v>770</v>
      </c>
      <c r="M532" s="71"/>
      <c r="N532" s="71"/>
      <c r="O532" s="71"/>
      <c r="P532" s="71"/>
      <c r="Q532" s="71"/>
      <c r="R532" s="71"/>
      <c r="S532" s="71"/>
      <c r="T532" s="71"/>
      <c r="U532" s="71">
        <f t="shared" si="8"/>
        <v>1837</v>
      </c>
      <c r="V532" s="58"/>
    </row>
    <row r="533" spans="2:22" x14ac:dyDescent="0.25">
      <c r="B533" s="75">
        <v>2024</v>
      </c>
      <c r="C533" s="75">
        <v>6</v>
      </c>
      <c r="D533" s="75">
        <v>7</v>
      </c>
      <c r="E533" s="71">
        <v>389</v>
      </c>
      <c r="F533" s="71"/>
      <c r="G533" s="71"/>
      <c r="H533" s="71"/>
      <c r="I533" s="71"/>
      <c r="J533" s="71"/>
      <c r="K533" s="71">
        <v>671</v>
      </c>
      <c r="L533" s="71">
        <v>475</v>
      </c>
      <c r="M533" s="71"/>
      <c r="N533" s="71"/>
      <c r="O533" s="71"/>
      <c r="P533" s="71"/>
      <c r="Q533" s="71"/>
      <c r="R533" s="71"/>
      <c r="S533" s="71"/>
      <c r="T533" s="71"/>
      <c r="U533" s="71">
        <f t="shared" si="8"/>
        <v>1535</v>
      </c>
      <c r="V533" s="58"/>
    </row>
    <row r="534" spans="2:22" x14ac:dyDescent="0.25">
      <c r="B534" s="75">
        <v>2024</v>
      </c>
      <c r="C534" s="75">
        <v>6</v>
      </c>
      <c r="D534" s="75">
        <v>8</v>
      </c>
      <c r="E534" s="71">
        <v>368</v>
      </c>
      <c r="F534" s="71"/>
      <c r="G534" s="71"/>
      <c r="H534" s="71"/>
      <c r="I534" s="71"/>
      <c r="J534" s="71"/>
      <c r="K534" s="71">
        <v>600</v>
      </c>
      <c r="L534" s="71">
        <v>227</v>
      </c>
      <c r="M534" s="71"/>
      <c r="N534" s="71"/>
      <c r="O534" s="71"/>
      <c r="P534" s="71"/>
      <c r="Q534" s="71"/>
      <c r="R534" s="71"/>
      <c r="S534" s="71"/>
      <c r="T534" s="71"/>
      <c r="U534" s="71">
        <f t="shared" si="8"/>
        <v>1195</v>
      </c>
      <c r="V534" s="58"/>
    </row>
    <row r="535" spans="2:22" x14ac:dyDescent="0.25">
      <c r="B535" s="75">
        <v>2024</v>
      </c>
      <c r="C535" s="75">
        <v>6</v>
      </c>
      <c r="D535" s="75">
        <v>9</v>
      </c>
      <c r="E535" s="71">
        <v>400</v>
      </c>
      <c r="F535" s="71"/>
      <c r="G535" s="71"/>
      <c r="H535" s="71"/>
      <c r="I535" s="71"/>
      <c r="J535" s="71"/>
      <c r="K535" s="71">
        <v>571</v>
      </c>
      <c r="L535" s="71">
        <v>189</v>
      </c>
      <c r="M535" s="71"/>
      <c r="N535" s="71"/>
      <c r="O535" s="71"/>
      <c r="P535" s="71"/>
      <c r="Q535" s="71"/>
      <c r="R535" s="71"/>
      <c r="S535" s="71"/>
      <c r="T535" s="71"/>
      <c r="U535" s="71">
        <f t="shared" si="8"/>
        <v>1160</v>
      </c>
      <c r="V535" s="58"/>
    </row>
    <row r="536" spans="2:22" x14ac:dyDescent="0.25">
      <c r="B536" s="75">
        <v>2024</v>
      </c>
      <c r="C536" s="75">
        <v>6</v>
      </c>
      <c r="D536" s="75">
        <v>10</v>
      </c>
      <c r="E536" s="71">
        <v>402</v>
      </c>
      <c r="F536" s="71"/>
      <c r="G536" s="71"/>
      <c r="H536" s="71"/>
      <c r="I536" s="71"/>
      <c r="J536" s="71"/>
      <c r="K536" s="71">
        <v>629</v>
      </c>
      <c r="L536" s="71">
        <v>451</v>
      </c>
      <c r="M536" s="71"/>
      <c r="N536" s="71"/>
      <c r="O536" s="71"/>
      <c r="P536" s="71"/>
      <c r="Q536" s="71"/>
      <c r="R536" s="71"/>
      <c r="S536" s="71"/>
      <c r="T536" s="71"/>
      <c r="U536" s="71">
        <f t="shared" si="8"/>
        <v>1482</v>
      </c>
      <c r="V536" s="58"/>
    </row>
    <row r="537" spans="2:22" x14ac:dyDescent="0.25">
      <c r="B537" s="75">
        <v>2024</v>
      </c>
      <c r="C537" s="75">
        <v>6</v>
      </c>
      <c r="D537" s="75">
        <v>11</v>
      </c>
      <c r="E537" s="71">
        <v>358</v>
      </c>
      <c r="F537" s="71"/>
      <c r="G537" s="71"/>
      <c r="H537" s="71"/>
      <c r="I537" s="71"/>
      <c r="J537" s="71"/>
      <c r="K537" s="71">
        <v>641</v>
      </c>
      <c r="L537" s="71">
        <v>594</v>
      </c>
      <c r="M537" s="71"/>
      <c r="N537" s="71"/>
      <c r="O537" s="71"/>
      <c r="P537" s="71"/>
      <c r="Q537" s="71"/>
      <c r="R537" s="71"/>
      <c r="S537" s="71"/>
      <c r="T537" s="71"/>
      <c r="U537" s="71">
        <f t="shared" si="8"/>
        <v>1593</v>
      </c>
      <c r="V537" s="58"/>
    </row>
    <row r="538" spans="2:22" x14ac:dyDescent="0.25">
      <c r="B538" s="75">
        <v>2024</v>
      </c>
      <c r="C538" s="75">
        <v>6</v>
      </c>
      <c r="D538" s="75">
        <v>12</v>
      </c>
      <c r="E538" s="71">
        <v>404</v>
      </c>
      <c r="F538" s="71"/>
      <c r="G538" s="71"/>
      <c r="H538" s="71"/>
      <c r="I538" s="71"/>
      <c r="J538" s="71"/>
      <c r="K538" s="71">
        <v>676</v>
      </c>
      <c r="L538" s="71">
        <v>547</v>
      </c>
      <c r="M538" s="71"/>
      <c r="N538" s="71"/>
      <c r="O538" s="71"/>
      <c r="P538" s="71"/>
      <c r="Q538" s="71"/>
      <c r="R538" s="71"/>
      <c r="S538" s="71"/>
      <c r="T538" s="71"/>
      <c r="U538" s="71">
        <f t="shared" si="8"/>
        <v>1627</v>
      </c>
      <c r="V538" s="58"/>
    </row>
    <row r="539" spans="2:22" x14ac:dyDescent="0.25">
      <c r="B539" s="75">
        <v>2024</v>
      </c>
      <c r="C539" s="75">
        <v>6</v>
      </c>
      <c r="D539" s="75">
        <v>13</v>
      </c>
      <c r="E539" s="71">
        <v>410</v>
      </c>
      <c r="F539" s="71"/>
      <c r="G539" s="71"/>
      <c r="H539" s="71"/>
      <c r="I539" s="71"/>
      <c r="J539" s="71"/>
      <c r="K539" s="71">
        <v>667</v>
      </c>
      <c r="L539" s="71">
        <v>323</v>
      </c>
      <c r="M539" s="71"/>
      <c r="N539" s="71"/>
      <c r="O539" s="71"/>
      <c r="P539" s="71"/>
      <c r="Q539" s="71"/>
      <c r="R539" s="71"/>
      <c r="S539" s="71"/>
      <c r="T539" s="71"/>
      <c r="U539" s="71">
        <f t="shared" si="8"/>
        <v>1400</v>
      </c>
      <c r="V539" s="58"/>
    </row>
    <row r="540" spans="2:22" x14ac:dyDescent="0.25">
      <c r="B540" s="75">
        <v>2024</v>
      </c>
      <c r="C540" s="75">
        <v>6</v>
      </c>
      <c r="D540" s="75">
        <v>14</v>
      </c>
      <c r="E540" s="71">
        <v>375</v>
      </c>
      <c r="F540" s="71"/>
      <c r="G540" s="71"/>
      <c r="H540" s="71"/>
      <c r="I540" s="71"/>
      <c r="J540" s="71"/>
      <c r="K540" s="71">
        <v>647</v>
      </c>
      <c r="L540" s="71">
        <v>302</v>
      </c>
      <c r="M540" s="71"/>
      <c r="N540" s="71"/>
      <c r="O540" s="71"/>
      <c r="P540" s="71"/>
      <c r="Q540" s="71"/>
      <c r="R540" s="71"/>
      <c r="S540" s="71"/>
      <c r="T540" s="71"/>
      <c r="U540" s="71">
        <f t="shared" si="8"/>
        <v>1324</v>
      </c>
      <c r="V540" s="58"/>
    </row>
    <row r="541" spans="2:22" x14ac:dyDescent="0.25">
      <c r="B541" s="75">
        <v>2024</v>
      </c>
      <c r="C541" s="75">
        <v>6</v>
      </c>
      <c r="D541" s="75">
        <v>15</v>
      </c>
      <c r="E541" s="71">
        <v>360</v>
      </c>
      <c r="F541" s="71"/>
      <c r="G541" s="71"/>
      <c r="H541" s="71"/>
      <c r="I541" s="71"/>
      <c r="J541" s="71"/>
      <c r="K541" s="71">
        <v>593</v>
      </c>
      <c r="L541" s="71">
        <v>206</v>
      </c>
      <c r="M541" s="71"/>
      <c r="N541" s="71"/>
      <c r="O541" s="71"/>
      <c r="P541" s="71"/>
      <c r="Q541" s="71"/>
      <c r="R541" s="71"/>
      <c r="S541" s="71"/>
      <c r="T541" s="71"/>
      <c r="U541" s="71">
        <f t="shared" si="8"/>
        <v>1159</v>
      </c>
      <c r="V541" s="58"/>
    </row>
    <row r="542" spans="2:22" x14ac:dyDescent="0.25">
      <c r="B542" s="75">
        <v>2024</v>
      </c>
      <c r="C542" s="75">
        <v>6</v>
      </c>
      <c r="D542" s="75">
        <v>16</v>
      </c>
      <c r="E542" s="71">
        <v>378</v>
      </c>
      <c r="F542" s="71"/>
      <c r="G542" s="71"/>
      <c r="H542" s="71"/>
      <c r="I542" s="71"/>
      <c r="J542" s="71"/>
      <c r="K542" s="71">
        <v>569</v>
      </c>
      <c r="L542" s="71">
        <v>191</v>
      </c>
      <c r="M542" s="71"/>
      <c r="N542" s="71"/>
      <c r="O542" s="71"/>
      <c r="P542" s="71"/>
      <c r="Q542" s="71"/>
      <c r="R542" s="71"/>
      <c r="S542" s="71"/>
      <c r="T542" s="71"/>
      <c r="U542" s="71">
        <f t="shared" si="8"/>
        <v>1138</v>
      </c>
      <c r="V542" s="58"/>
    </row>
    <row r="543" spans="2:22" x14ac:dyDescent="0.25">
      <c r="B543" s="75">
        <v>2024</v>
      </c>
      <c r="C543" s="75">
        <v>6</v>
      </c>
      <c r="D543" s="75">
        <v>17</v>
      </c>
      <c r="E543" s="71">
        <v>406</v>
      </c>
      <c r="F543" s="71"/>
      <c r="G543" s="71"/>
      <c r="H543" s="71"/>
      <c r="I543" s="71"/>
      <c r="J543" s="71"/>
      <c r="K543" s="71">
        <v>606</v>
      </c>
      <c r="L543" s="71">
        <v>275</v>
      </c>
      <c r="M543" s="71"/>
      <c r="N543" s="71"/>
      <c r="O543" s="71"/>
      <c r="P543" s="71"/>
      <c r="Q543" s="71"/>
      <c r="R543" s="71"/>
      <c r="S543" s="71"/>
      <c r="T543" s="71"/>
      <c r="U543" s="71">
        <f t="shared" si="8"/>
        <v>1287</v>
      </c>
      <c r="V543" s="58"/>
    </row>
    <row r="544" spans="2:22" x14ac:dyDescent="0.25">
      <c r="B544" s="75">
        <v>2024</v>
      </c>
      <c r="C544" s="75">
        <v>6</v>
      </c>
      <c r="D544" s="75">
        <v>18</v>
      </c>
      <c r="E544" s="71">
        <v>417</v>
      </c>
      <c r="F544" s="71"/>
      <c r="G544" s="71"/>
      <c r="H544" s="71"/>
      <c r="I544" s="71"/>
      <c r="J544" s="71"/>
      <c r="K544" s="71">
        <v>625</v>
      </c>
      <c r="L544" s="71">
        <v>394</v>
      </c>
      <c r="M544" s="71"/>
      <c r="N544" s="71"/>
      <c r="O544" s="71"/>
      <c r="P544" s="71"/>
      <c r="Q544" s="71"/>
      <c r="R544" s="71"/>
      <c r="S544" s="71"/>
      <c r="T544" s="71"/>
      <c r="U544" s="71">
        <f t="shared" si="8"/>
        <v>1436</v>
      </c>
      <c r="V544" s="58"/>
    </row>
    <row r="545" spans="2:22" x14ac:dyDescent="0.25">
      <c r="B545" s="75">
        <v>2024</v>
      </c>
      <c r="C545" s="75">
        <v>6</v>
      </c>
      <c r="D545" s="75">
        <v>19</v>
      </c>
      <c r="E545" s="71">
        <v>432</v>
      </c>
      <c r="F545" s="71"/>
      <c r="G545" s="71"/>
      <c r="H545" s="71"/>
      <c r="I545" s="71"/>
      <c r="J545" s="71"/>
      <c r="K545" s="71">
        <v>636</v>
      </c>
      <c r="L545" s="71">
        <v>474</v>
      </c>
      <c r="M545" s="71"/>
      <c r="N545" s="71"/>
      <c r="O545" s="71"/>
      <c r="P545" s="71"/>
      <c r="Q545" s="71"/>
      <c r="R545" s="71"/>
      <c r="S545" s="71"/>
      <c r="T545" s="71"/>
      <c r="U545" s="71">
        <f t="shared" si="8"/>
        <v>1542</v>
      </c>
      <c r="V545" s="58"/>
    </row>
    <row r="546" spans="2:22" x14ac:dyDescent="0.25">
      <c r="B546" s="75">
        <v>2024</v>
      </c>
      <c r="C546" s="75">
        <v>6</v>
      </c>
      <c r="D546" s="75">
        <v>20</v>
      </c>
      <c r="E546" s="71">
        <v>439</v>
      </c>
      <c r="F546" s="71"/>
      <c r="G546" s="71"/>
      <c r="H546" s="71"/>
      <c r="I546" s="71"/>
      <c r="J546" s="71"/>
      <c r="K546" s="71">
        <v>656</v>
      </c>
      <c r="L546" s="71">
        <v>489</v>
      </c>
      <c r="M546" s="71"/>
      <c r="N546" s="71"/>
      <c r="O546" s="71"/>
      <c r="P546" s="71"/>
      <c r="Q546" s="71"/>
      <c r="R546" s="71"/>
      <c r="S546" s="71"/>
      <c r="T546" s="71"/>
      <c r="U546" s="71">
        <f t="shared" si="8"/>
        <v>1584</v>
      </c>
      <c r="V546" s="58"/>
    </row>
    <row r="547" spans="2:22" x14ac:dyDescent="0.25">
      <c r="B547" s="75">
        <v>2024</v>
      </c>
      <c r="C547" s="75">
        <v>6</v>
      </c>
      <c r="D547" s="75">
        <v>21</v>
      </c>
      <c r="E547" s="71">
        <v>435</v>
      </c>
      <c r="F547" s="71"/>
      <c r="G547" s="71"/>
      <c r="H547" s="71"/>
      <c r="I547" s="71"/>
      <c r="J547" s="71"/>
      <c r="K547" s="71">
        <v>671</v>
      </c>
      <c r="L547" s="71">
        <v>656</v>
      </c>
      <c r="M547" s="71"/>
      <c r="N547" s="71"/>
      <c r="O547" s="71"/>
      <c r="P547" s="71"/>
      <c r="Q547" s="71"/>
      <c r="R547" s="71"/>
      <c r="S547" s="71"/>
      <c r="T547" s="71"/>
      <c r="U547" s="71">
        <f t="shared" si="8"/>
        <v>1762</v>
      </c>
      <c r="V547" s="58"/>
    </row>
    <row r="548" spans="2:22" x14ac:dyDescent="0.25">
      <c r="B548" s="75">
        <v>2024</v>
      </c>
      <c r="C548" s="75">
        <v>6</v>
      </c>
      <c r="D548" s="75">
        <v>22</v>
      </c>
      <c r="E548" s="71">
        <v>344</v>
      </c>
      <c r="F548" s="71"/>
      <c r="G548" s="71"/>
      <c r="H548" s="71"/>
      <c r="I548" s="71"/>
      <c r="J548" s="71"/>
      <c r="K548" s="71">
        <v>642</v>
      </c>
      <c r="L548" s="71">
        <v>694</v>
      </c>
      <c r="M548" s="71"/>
      <c r="N548" s="71"/>
      <c r="O548" s="71"/>
      <c r="P548" s="71"/>
      <c r="Q548" s="71"/>
      <c r="R548" s="71"/>
      <c r="S548" s="71"/>
      <c r="T548" s="71"/>
      <c r="U548" s="71">
        <f t="shared" si="8"/>
        <v>1680</v>
      </c>
      <c r="V548" s="58"/>
    </row>
    <row r="549" spans="2:22" x14ac:dyDescent="0.25">
      <c r="B549" s="75">
        <v>2024</v>
      </c>
      <c r="C549" s="75">
        <v>6</v>
      </c>
      <c r="D549" s="75">
        <v>23</v>
      </c>
      <c r="E549" s="71">
        <v>366</v>
      </c>
      <c r="F549" s="71"/>
      <c r="G549" s="71"/>
      <c r="H549" s="71"/>
      <c r="I549" s="71"/>
      <c r="J549" s="71"/>
      <c r="K549" s="71">
        <v>631</v>
      </c>
      <c r="L549" s="71">
        <v>646</v>
      </c>
      <c r="M549" s="71"/>
      <c r="N549" s="71"/>
      <c r="O549" s="71"/>
      <c r="P549" s="71"/>
      <c r="Q549" s="71"/>
      <c r="R549" s="71"/>
      <c r="S549" s="71"/>
      <c r="T549" s="71"/>
      <c r="U549" s="71">
        <f t="shared" si="8"/>
        <v>1643</v>
      </c>
      <c r="V549" s="58"/>
    </row>
    <row r="550" spans="2:22" x14ac:dyDescent="0.25">
      <c r="B550" s="75">
        <v>2024</v>
      </c>
      <c r="C550" s="75">
        <v>6</v>
      </c>
      <c r="D550" s="75">
        <v>24</v>
      </c>
      <c r="E550" s="71">
        <v>391</v>
      </c>
      <c r="F550" s="71"/>
      <c r="G550" s="71"/>
      <c r="H550" s="71"/>
      <c r="I550" s="71"/>
      <c r="J550" s="71"/>
      <c r="K550" s="71">
        <v>693</v>
      </c>
      <c r="L550" s="71">
        <v>1066</v>
      </c>
      <c r="M550" s="71"/>
      <c r="N550" s="71"/>
      <c r="O550" s="71"/>
      <c r="P550" s="71"/>
      <c r="Q550" s="71"/>
      <c r="R550" s="71"/>
      <c r="S550" s="71"/>
      <c r="T550" s="71"/>
      <c r="U550" s="71">
        <f t="shared" si="8"/>
        <v>2150</v>
      </c>
      <c r="V550" s="58"/>
    </row>
    <row r="551" spans="2:22" x14ac:dyDescent="0.25">
      <c r="B551" s="75">
        <v>2024</v>
      </c>
      <c r="C551" s="75">
        <v>6</v>
      </c>
      <c r="D551" s="75">
        <v>25</v>
      </c>
      <c r="E551" s="71">
        <v>366</v>
      </c>
      <c r="F551" s="71"/>
      <c r="G551" s="71"/>
      <c r="H551" s="71"/>
      <c r="I551" s="71"/>
      <c r="J551" s="71"/>
      <c r="K551" s="71">
        <v>721</v>
      </c>
      <c r="L551" s="71">
        <v>983</v>
      </c>
      <c r="M551" s="71"/>
      <c r="N551" s="71"/>
      <c r="O551" s="71"/>
      <c r="P551" s="71"/>
      <c r="Q551" s="71"/>
      <c r="R551" s="71"/>
      <c r="S551" s="71"/>
      <c r="T551" s="71"/>
      <c r="U551" s="71">
        <f t="shared" si="8"/>
        <v>2070</v>
      </c>
      <c r="V551" s="58"/>
    </row>
    <row r="552" spans="2:22" x14ac:dyDescent="0.25">
      <c r="B552" s="75">
        <v>2024</v>
      </c>
      <c r="C552" s="75">
        <v>6</v>
      </c>
      <c r="D552" s="75">
        <v>26</v>
      </c>
      <c r="E552" s="71">
        <v>423</v>
      </c>
      <c r="F552" s="71"/>
      <c r="G552" s="71"/>
      <c r="H552" s="71"/>
      <c r="I552" s="71"/>
      <c r="J552" s="71"/>
      <c r="K552" s="71">
        <v>707</v>
      </c>
      <c r="L552" s="71">
        <v>607</v>
      </c>
      <c r="M552" s="71"/>
      <c r="N552" s="71"/>
      <c r="O552" s="71"/>
      <c r="P552" s="71"/>
      <c r="Q552" s="71"/>
      <c r="R552" s="71"/>
      <c r="S552" s="71"/>
      <c r="T552" s="71"/>
      <c r="U552" s="71">
        <f t="shared" si="8"/>
        <v>1737</v>
      </c>
      <c r="V552" s="58"/>
    </row>
    <row r="553" spans="2:22" x14ac:dyDescent="0.25">
      <c r="B553" s="75">
        <v>2024</v>
      </c>
      <c r="C553" s="75">
        <v>6</v>
      </c>
      <c r="D553" s="75">
        <v>27</v>
      </c>
      <c r="E553" s="71">
        <v>410</v>
      </c>
      <c r="F553" s="71"/>
      <c r="G553" s="71"/>
      <c r="H553" s="71"/>
      <c r="I553" s="71"/>
      <c r="J553" s="71"/>
      <c r="K553" s="71">
        <v>698</v>
      </c>
      <c r="L553" s="71">
        <v>494</v>
      </c>
      <c r="M553" s="71"/>
      <c r="N553" s="71"/>
      <c r="O553" s="71"/>
      <c r="P553" s="71"/>
      <c r="Q553" s="71"/>
      <c r="R553" s="71"/>
      <c r="S553" s="71"/>
      <c r="T553" s="71"/>
      <c r="U553" s="71">
        <f t="shared" si="8"/>
        <v>1602</v>
      </c>
      <c r="V553" s="58"/>
    </row>
    <row r="554" spans="2:22" x14ac:dyDescent="0.25">
      <c r="B554" s="75">
        <v>2024</v>
      </c>
      <c r="C554" s="75">
        <v>6</v>
      </c>
      <c r="D554" s="75">
        <v>28</v>
      </c>
      <c r="E554" s="71">
        <v>377</v>
      </c>
      <c r="F554" s="71"/>
      <c r="G554" s="71"/>
      <c r="H554" s="71"/>
      <c r="I554" s="71"/>
      <c r="J554" s="71"/>
      <c r="K554" s="71">
        <v>682</v>
      </c>
      <c r="L554" s="71">
        <v>526</v>
      </c>
      <c r="M554" s="71"/>
      <c r="N554" s="71"/>
      <c r="O554" s="71"/>
      <c r="P554" s="71"/>
      <c r="Q554" s="71"/>
      <c r="R554" s="71"/>
      <c r="S554" s="71"/>
      <c r="T554" s="71"/>
      <c r="U554" s="71">
        <f t="shared" si="8"/>
        <v>1585</v>
      </c>
      <c r="V554" s="58"/>
    </row>
    <row r="555" spans="2:22" x14ac:dyDescent="0.25">
      <c r="B555" s="75">
        <v>2024</v>
      </c>
      <c r="C555" s="75">
        <v>6</v>
      </c>
      <c r="D555" s="75">
        <v>29</v>
      </c>
      <c r="E555" s="71">
        <v>339</v>
      </c>
      <c r="F555" s="71"/>
      <c r="G555" s="71"/>
      <c r="H555" s="71"/>
      <c r="I555" s="71"/>
      <c r="J555" s="71"/>
      <c r="K555" s="71">
        <v>639</v>
      </c>
      <c r="L555" s="71">
        <v>460</v>
      </c>
      <c r="M555" s="71"/>
      <c r="N555" s="71"/>
      <c r="O555" s="71"/>
      <c r="P555" s="71"/>
      <c r="Q555" s="71"/>
      <c r="R555" s="71"/>
      <c r="S555" s="71"/>
      <c r="T555" s="71"/>
      <c r="U555" s="71">
        <f t="shared" si="8"/>
        <v>1438</v>
      </c>
      <c r="V555" s="58"/>
    </row>
    <row r="556" spans="2:22" x14ac:dyDescent="0.25">
      <c r="B556" s="75">
        <v>2024</v>
      </c>
      <c r="C556" s="75">
        <v>6</v>
      </c>
      <c r="D556" s="75">
        <v>30</v>
      </c>
      <c r="E556" s="71">
        <v>345</v>
      </c>
      <c r="F556" s="71"/>
      <c r="G556" s="71"/>
      <c r="H556" s="71"/>
      <c r="I556" s="71"/>
      <c r="J556" s="71"/>
      <c r="K556" s="71">
        <v>630</v>
      </c>
      <c r="L556" s="71">
        <v>497</v>
      </c>
      <c r="M556" s="71"/>
      <c r="N556" s="71"/>
      <c r="O556" s="71"/>
      <c r="P556" s="71"/>
      <c r="Q556" s="71"/>
      <c r="R556" s="71"/>
      <c r="S556" s="71"/>
      <c r="T556" s="71"/>
      <c r="U556" s="71">
        <f t="shared" si="8"/>
        <v>1472</v>
      </c>
      <c r="V556" s="58"/>
    </row>
    <row r="557" spans="2:22" x14ac:dyDescent="0.25">
      <c r="B557" s="75">
        <v>2024</v>
      </c>
      <c r="C557" s="75">
        <v>7</v>
      </c>
      <c r="D557" s="75">
        <v>1</v>
      </c>
      <c r="E557" s="71">
        <v>344</v>
      </c>
      <c r="F557" s="71"/>
      <c r="G557" s="71"/>
      <c r="H557" s="71"/>
      <c r="I557" s="71"/>
      <c r="J557" s="71"/>
      <c r="K557" s="71">
        <v>690</v>
      </c>
      <c r="L557" s="71">
        <v>705</v>
      </c>
      <c r="M557" s="71"/>
      <c r="N557" s="71"/>
      <c r="O557" s="71"/>
      <c r="P557" s="71"/>
      <c r="Q557" s="71"/>
      <c r="R557" s="71"/>
      <c r="S557" s="71"/>
      <c r="T557" s="71"/>
      <c r="U557" s="71">
        <f t="shared" si="8"/>
        <v>1739</v>
      </c>
      <c r="V557" s="58"/>
    </row>
    <row r="558" spans="2:22" x14ac:dyDescent="0.25">
      <c r="B558" s="75">
        <v>2024</v>
      </c>
      <c r="C558" s="75">
        <v>7</v>
      </c>
      <c r="D558" s="75">
        <v>2</v>
      </c>
      <c r="E558" s="71">
        <v>335</v>
      </c>
      <c r="F558" s="71"/>
      <c r="G558" s="71"/>
      <c r="H558" s="71"/>
      <c r="I558" s="71"/>
      <c r="J558" s="71"/>
      <c r="K558" s="71">
        <v>708</v>
      </c>
      <c r="L558" s="71">
        <v>922</v>
      </c>
      <c r="M558" s="71"/>
      <c r="N558" s="71"/>
      <c r="O558" s="71"/>
      <c r="P558" s="71"/>
      <c r="Q558" s="71"/>
      <c r="R558" s="71"/>
      <c r="S558" s="71"/>
      <c r="T558" s="71"/>
      <c r="U558" s="71">
        <f t="shared" si="8"/>
        <v>1965</v>
      </c>
      <c r="V558" s="58"/>
    </row>
    <row r="559" spans="2:22" x14ac:dyDescent="0.25">
      <c r="B559" s="75">
        <v>2024</v>
      </c>
      <c r="C559" s="75">
        <v>7</v>
      </c>
      <c r="D559" s="75">
        <v>3</v>
      </c>
      <c r="E559" s="71">
        <v>308</v>
      </c>
      <c r="F559" s="71"/>
      <c r="G559" s="71"/>
      <c r="H559" s="71"/>
      <c r="I559" s="71"/>
      <c r="J559" s="71"/>
      <c r="K559" s="71">
        <v>694</v>
      </c>
      <c r="L559" s="71">
        <v>944</v>
      </c>
      <c r="M559" s="71"/>
      <c r="N559" s="71"/>
      <c r="O559" s="71"/>
      <c r="P559" s="71"/>
      <c r="Q559" s="71"/>
      <c r="R559" s="71"/>
      <c r="S559" s="71"/>
      <c r="T559" s="71"/>
      <c r="U559" s="71">
        <f t="shared" si="8"/>
        <v>1946</v>
      </c>
      <c r="V559" s="58"/>
    </row>
    <row r="560" spans="2:22" x14ac:dyDescent="0.25">
      <c r="B560" s="75">
        <v>2024</v>
      </c>
      <c r="C560" s="75">
        <v>7</v>
      </c>
      <c r="D560" s="75">
        <v>4</v>
      </c>
      <c r="E560" s="71">
        <v>302</v>
      </c>
      <c r="F560" s="71"/>
      <c r="G560" s="71"/>
      <c r="H560" s="71"/>
      <c r="I560" s="71"/>
      <c r="J560" s="71"/>
      <c r="K560" s="71">
        <v>616</v>
      </c>
      <c r="L560" s="71">
        <v>826</v>
      </c>
      <c r="M560" s="71"/>
      <c r="N560" s="71"/>
      <c r="O560" s="71"/>
      <c r="P560" s="71"/>
      <c r="Q560" s="71"/>
      <c r="R560" s="71"/>
      <c r="S560" s="71"/>
      <c r="T560" s="71"/>
      <c r="U560" s="71">
        <f t="shared" si="8"/>
        <v>1744</v>
      </c>
      <c r="V560" s="58"/>
    </row>
    <row r="561" spans="2:22" x14ac:dyDescent="0.25">
      <c r="B561" s="75">
        <v>2024</v>
      </c>
      <c r="C561" s="75">
        <v>7</v>
      </c>
      <c r="D561" s="75">
        <v>5</v>
      </c>
      <c r="E561" s="71">
        <v>314</v>
      </c>
      <c r="F561" s="71"/>
      <c r="G561" s="71"/>
      <c r="H561" s="71"/>
      <c r="I561" s="71"/>
      <c r="J561" s="71"/>
      <c r="K561" s="71">
        <v>649</v>
      </c>
      <c r="L561" s="71">
        <v>957</v>
      </c>
      <c r="M561" s="71"/>
      <c r="N561" s="71"/>
      <c r="O561" s="71"/>
      <c r="P561" s="71"/>
      <c r="Q561" s="71"/>
      <c r="R561" s="71"/>
      <c r="S561" s="71"/>
      <c r="T561" s="71"/>
      <c r="U561" s="71">
        <f t="shared" si="8"/>
        <v>1920</v>
      </c>
      <c r="V561" s="58"/>
    </row>
    <row r="562" spans="2:22" x14ac:dyDescent="0.25">
      <c r="B562" s="75">
        <v>2024</v>
      </c>
      <c r="C562" s="75">
        <v>7</v>
      </c>
      <c r="D562" s="75">
        <v>6</v>
      </c>
      <c r="E562" s="71">
        <v>330</v>
      </c>
      <c r="F562" s="71"/>
      <c r="G562" s="71"/>
      <c r="H562" s="71"/>
      <c r="I562" s="71"/>
      <c r="J562" s="71"/>
      <c r="K562" s="71">
        <v>641</v>
      </c>
      <c r="L562" s="71">
        <v>885</v>
      </c>
      <c r="M562" s="71"/>
      <c r="N562" s="71"/>
      <c r="O562" s="71"/>
      <c r="P562" s="71"/>
      <c r="Q562" s="71"/>
      <c r="R562" s="71"/>
      <c r="S562" s="71"/>
      <c r="T562" s="71"/>
      <c r="U562" s="71">
        <f t="shared" si="8"/>
        <v>1856</v>
      </c>
      <c r="V562" s="58"/>
    </row>
    <row r="563" spans="2:22" x14ac:dyDescent="0.25">
      <c r="B563" s="75">
        <v>2024</v>
      </c>
      <c r="C563" s="75">
        <v>7</v>
      </c>
      <c r="D563" s="75">
        <v>7</v>
      </c>
      <c r="E563" s="71">
        <v>346</v>
      </c>
      <c r="F563" s="71"/>
      <c r="G563" s="71"/>
      <c r="H563" s="71"/>
      <c r="I563" s="71"/>
      <c r="J563" s="71"/>
      <c r="K563" s="71">
        <v>633</v>
      </c>
      <c r="L563" s="71">
        <v>893</v>
      </c>
      <c r="M563" s="71"/>
      <c r="N563" s="71"/>
      <c r="O563" s="71"/>
      <c r="P563" s="71"/>
      <c r="Q563" s="71"/>
      <c r="R563" s="71"/>
      <c r="S563" s="71"/>
      <c r="T563" s="71"/>
      <c r="U563" s="71">
        <f t="shared" si="8"/>
        <v>1872</v>
      </c>
      <c r="V563" s="58"/>
    </row>
    <row r="564" spans="2:22" x14ac:dyDescent="0.25">
      <c r="B564" s="75">
        <v>2024</v>
      </c>
      <c r="C564" s="75">
        <v>7</v>
      </c>
      <c r="D564" s="75">
        <v>8</v>
      </c>
      <c r="E564" s="71">
        <v>387</v>
      </c>
      <c r="F564" s="71"/>
      <c r="G564" s="71"/>
      <c r="H564" s="71"/>
      <c r="I564" s="71"/>
      <c r="J564" s="71"/>
      <c r="K564" s="71">
        <v>687</v>
      </c>
      <c r="L564" s="71">
        <v>1135</v>
      </c>
      <c r="M564" s="71"/>
      <c r="N564" s="71"/>
      <c r="O564" s="71"/>
      <c r="P564" s="71"/>
      <c r="Q564" s="71"/>
      <c r="R564" s="71"/>
      <c r="S564" s="71"/>
      <c r="T564" s="71"/>
      <c r="U564" s="71">
        <f t="shared" si="8"/>
        <v>2209</v>
      </c>
      <c r="V564" s="58"/>
    </row>
    <row r="565" spans="2:22" x14ac:dyDescent="0.25">
      <c r="B565" s="75">
        <v>2024</v>
      </c>
      <c r="C565" s="75">
        <v>7</v>
      </c>
      <c r="D565" s="75">
        <v>9</v>
      </c>
      <c r="E565" s="71">
        <v>418</v>
      </c>
      <c r="F565" s="71"/>
      <c r="G565" s="71"/>
      <c r="H565" s="71"/>
      <c r="I565" s="71"/>
      <c r="J565" s="71"/>
      <c r="K565" s="71">
        <v>673</v>
      </c>
      <c r="L565" s="71">
        <v>1162</v>
      </c>
      <c r="M565" s="71"/>
      <c r="N565" s="71"/>
      <c r="O565" s="71"/>
      <c r="P565" s="71"/>
      <c r="Q565" s="71"/>
      <c r="R565" s="71"/>
      <c r="S565" s="71"/>
      <c r="T565" s="71"/>
      <c r="U565" s="71">
        <f t="shared" si="8"/>
        <v>2253</v>
      </c>
      <c r="V565" s="58"/>
    </row>
    <row r="566" spans="2:22" x14ac:dyDescent="0.25">
      <c r="B566" s="75">
        <v>2024</v>
      </c>
      <c r="C566" s="75">
        <v>7</v>
      </c>
      <c r="D566" s="75">
        <v>10</v>
      </c>
      <c r="E566" s="71">
        <v>375</v>
      </c>
      <c r="F566" s="71"/>
      <c r="G566" s="71"/>
      <c r="H566" s="71"/>
      <c r="I566" s="71"/>
      <c r="J566" s="71"/>
      <c r="K566" s="71">
        <v>739</v>
      </c>
      <c r="L566" s="71">
        <v>1188</v>
      </c>
      <c r="M566" s="71"/>
      <c r="N566" s="71"/>
      <c r="O566" s="71"/>
      <c r="P566" s="71"/>
      <c r="Q566" s="71"/>
      <c r="R566" s="71"/>
      <c r="S566" s="71"/>
      <c r="T566" s="71"/>
      <c r="U566" s="71">
        <f t="shared" si="8"/>
        <v>2302</v>
      </c>
      <c r="V566" s="58"/>
    </row>
    <row r="567" spans="2:22" x14ac:dyDescent="0.25">
      <c r="B567" s="75">
        <v>2024</v>
      </c>
      <c r="C567" s="75">
        <v>7</v>
      </c>
      <c r="D567" s="75">
        <v>11</v>
      </c>
      <c r="E567" s="71">
        <v>345</v>
      </c>
      <c r="F567" s="71"/>
      <c r="G567" s="71"/>
      <c r="H567" s="71"/>
      <c r="I567" s="71"/>
      <c r="J567" s="71"/>
      <c r="K567" s="71">
        <v>753</v>
      </c>
      <c r="L567" s="71">
        <v>1155</v>
      </c>
      <c r="M567" s="71"/>
      <c r="N567" s="71"/>
      <c r="O567" s="71"/>
      <c r="P567" s="71"/>
      <c r="Q567" s="71"/>
      <c r="R567" s="71"/>
      <c r="S567" s="71"/>
      <c r="T567" s="71"/>
      <c r="U567" s="71">
        <f t="shared" si="8"/>
        <v>2253</v>
      </c>
      <c r="V567" s="58"/>
    </row>
    <row r="568" spans="2:22" x14ac:dyDescent="0.25">
      <c r="B568" s="75">
        <v>2024</v>
      </c>
      <c r="C568" s="75">
        <v>7</v>
      </c>
      <c r="D568" s="75">
        <v>12</v>
      </c>
      <c r="E568" s="71">
        <v>357</v>
      </c>
      <c r="F568" s="71"/>
      <c r="G568" s="71"/>
      <c r="H568" s="71"/>
      <c r="I568" s="71"/>
      <c r="J568" s="71"/>
      <c r="K568" s="71">
        <v>742</v>
      </c>
      <c r="L568" s="71">
        <v>1070</v>
      </c>
      <c r="M568" s="71"/>
      <c r="N568" s="71"/>
      <c r="O568" s="71"/>
      <c r="P568" s="71"/>
      <c r="Q568" s="71"/>
      <c r="R568" s="71"/>
      <c r="S568" s="71"/>
      <c r="T568" s="71"/>
      <c r="U568" s="71">
        <f t="shared" si="8"/>
        <v>2169</v>
      </c>
      <c r="V568" s="58"/>
    </row>
    <row r="569" spans="2:22" x14ac:dyDescent="0.25">
      <c r="B569" s="75">
        <v>2024</v>
      </c>
      <c r="C569" s="75">
        <v>7</v>
      </c>
      <c r="D569" s="75">
        <v>13</v>
      </c>
      <c r="E569" s="71">
        <v>302</v>
      </c>
      <c r="F569" s="71"/>
      <c r="G569" s="71"/>
      <c r="H569" s="71"/>
      <c r="I569" s="71"/>
      <c r="J569" s="71"/>
      <c r="K569" s="71">
        <v>723</v>
      </c>
      <c r="L569" s="71">
        <v>755</v>
      </c>
      <c r="M569" s="71"/>
      <c r="N569" s="71"/>
      <c r="O569" s="71"/>
      <c r="P569" s="71"/>
      <c r="Q569" s="71"/>
      <c r="R569" s="71"/>
      <c r="S569" s="71"/>
      <c r="T569" s="71"/>
      <c r="U569" s="71">
        <f t="shared" si="8"/>
        <v>1780</v>
      </c>
      <c r="V569" s="58"/>
    </row>
    <row r="570" spans="2:22" x14ac:dyDescent="0.25">
      <c r="B570" s="75">
        <v>2024</v>
      </c>
      <c r="C570" s="75">
        <v>7</v>
      </c>
      <c r="D570" s="75">
        <v>14</v>
      </c>
      <c r="E570" s="71">
        <v>348</v>
      </c>
      <c r="F570" s="71"/>
      <c r="G570" s="71"/>
      <c r="H570" s="71"/>
      <c r="I570" s="71"/>
      <c r="J570" s="71"/>
      <c r="K570" s="71">
        <v>691</v>
      </c>
      <c r="L570" s="71">
        <v>625</v>
      </c>
      <c r="M570" s="71"/>
      <c r="N570" s="71"/>
      <c r="O570" s="71"/>
      <c r="P570" s="71"/>
      <c r="Q570" s="71"/>
      <c r="R570" s="71"/>
      <c r="S570" s="71"/>
      <c r="T570" s="71"/>
      <c r="U570" s="71">
        <f t="shared" si="8"/>
        <v>1664</v>
      </c>
      <c r="V570" s="58"/>
    </row>
    <row r="571" spans="2:22" x14ac:dyDescent="0.25">
      <c r="B571" s="75">
        <v>2024</v>
      </c>
      <c r="C571" s="75">
        <v>7</v>
      </c>
      <c r="D571" s="75">
        <v>15</v>
      </c>
      <c r="E571" s="71">
        <v>378</v>
      </c>
      <c r="F571" s="71"/>
      <c r="G571" s="71"/>
      <c r="H571" s="71"/>
      <c r="I571" s="71"/>
      <c r="J571" s="71"/>
      <c r="K571" s="71">
        <v>748</v>
      </c>
      <c r="L571" s="71">
        <v>702</v>
      </c>
      <c r="M571" s="71"/>
      <c r="N571" s="71"/>
      <c r="O571" s="71"/>
      <c r="P571" s="71"/>
      <c r="Q571" s="71"/>
      <c r="R571" s="71"/>
      <c r="S571" s="71"/>
      <c r="T571" s="71"/>
      <c r="U571" s="71">
        <f t="shared" si="8"/>
        <v>1828</v>
      </c>
      <c r="V571" s="58"/>
    </row>
    <row r="572" spans="2:22" x14ac:dyDescent="0.25">
      <c r="B572" s="75">
        <v>2024</v>
      </c>
      <c r="C572" s="75">
        <v>7</v>
      </c>
      <c r="D572" s="75">
        <v>16</v>
      </c>
      <c r="E572" s="71">
        <v>391</v>
      </c>
      <c r="F572" s="71"/>
      <c r="G572" s="71"/>
      <c r="H572" s="71"/>
      <c r="I572" s="71"/>
      <c r="J572" s="71"/>
      <c r="K572" s="71">
        <v>746</v>
      </c>
      <c r="L572" s="71">
        <v>719</v>
      </c>
      <c r="M572" s="71"/>
      <c r="N572" s="71"/>
      <c r="O572" s="71"/>
      <c r="P572" s="71"/>
      <c r="Q572" s="71"/>
      <c r="R572" s="71"/>
      <c r="S572" s="71"/>
      <c r="T572" s="71"/>
      <c r="U572" s="71">
        <f t="shared" si="8"/>
        <v>1856</v>
      </c>
      <c r="V572" s="58"/>
    </row>
    <row r="573" spans="2:22" x14ac:dyDescent="0.25">
      <c r="B573" s="75">
        <v>2024</v>
      </c>
      <c r="C573" s="75">
        <v>7</v>
      </c>
      <c r="D573" s="75">
        <v>17</v>
      </c>
      <c r="E573" s="71">
        <v>370</v>
      </c>
      <c r="F573" s="71"/>
      <c r="G573" s="71"/>
      <c r="H573" s="71"/>
      <c r="I573" s="71"/>
      <c r="J573" s="71"/>
      <c r="K573" s="71">
        <v>768</v>
      </c>
      <c r="L573" s="71">
        <v>737</v>
      </c>
      <c r="M573" s="71"/>
      <c r="N573" s="71"/>
      <c r="O573" s="71"/>
      <c r="P573" s="71"/>
      <c r="Q573" s="71"/>
      <c r="R573" s="71"/>
      <c r="S573" s="71"/>
      <c r="T573" s="71"/>
      <c r="U573" s="71">
        <f t="shared" si="8"/>
        <v>1875</v>
      </c>
      <c r="V573" s="58"/>
    </row>
    <row r="574" spans="2:22" x14ac:dyDescent="0.25">
      <c r="B574" s="75">
        <v>2024</v>
      </c>
      <c r="C574" s="75">
        <v>7</v>
      </c>
      <c r="D574" s="75">
        <v>18</v>
      </c>
      <c r="E574" s="71">
        <v>412</v>
      </c>
      <c r="F574" s="71"/>
      <c r="G574" s="71"/>
      <c r="H574" s="71"/>
      <c r="I574" s="71"/>
      <c r="J574" s="71"/>
      <c r="K574" s="71">
        <v>769</v>
      </c>
      <c r="L574" s="71">
        <v>857</v>
      </c>
      <c r="M574" s="71"/>
      <c r="N574" s="71"/>
      <c r="O574" s="71"/>
      <c r="P574" s="71"/>
      <c r="Q574" s="71"/>
      <c r="R574" s="71"/>
      <c r="S574" s="71"/>
      <c r="T574" s="71"/>
      <c r="U574" s="71">
        <f t="shared" si="8"/>
        <v>2038</v>
      </c>
      <c r="V574" s="58"/>
    </row>
    <row r="575" spans="2:22" x14ac:dyDescent="0.25">
      <c r="B575" s="75">
        <v>2024</v>
      </c>
      <c r="C575" s="75">
        <v>7</v>
      </c>
      <c r="D575" s="75">
        <v>19</v>
      </c>
      <c r="E575" s="71">
        <v>365</v>
      </c>
      <c r="F575" s="71"/>
      <c r="G575" s="71"/>
      <c r="H575" s="71"/>
      <c r="I575" s="71"/>
      <c r="J575" s="71"/>
      <c r="K575" s="71">
        <v>775</v>
      </c>
      <c r="L575" s="71">
        <v>952</v>
      </c>
      <c r="M575" s="71"/>
      <c r="N575" s="71"/>
      <c r="O575" s="71"/>
      <c r="P575" s="71"/>
      <c r="Q575" s="71"/>
      <c r="R575" s="71"/>
      <c r="S575" s="71"/>
      <c r="T575" s="71"/>
      <c r="U575" s="71">
        <f t="shared" si="8"/>
        <v>2092</v>
      </c>
      <c r="V575" s="58"/>
    </row>
    <row r="576" spans="2:22" x14ac:dyDescent="0.25">
      <c r="B576" s="75">
        <v>2024</v>
      </c>
      <c r="C576" s="75">
        <v>7</v>
      </c>
      <c r="D576" s="75">
        <v>20</v>
      </c>
      <c r="E576" s="71">
        <v>351</v>
      </c>
      <c r="F576" s="71"/>
      <c r="G576" s="71"/>
      <c r="H576" s="71"/>
      <c r="I576" s="71"/>
      <c r="J576" s="71"/>
      <c r="K576" s="71">
        <v>752</v>
      </c>
      <c r="L576" s="71">
        <v>940</v>
      </c>
      <c r="M576" s="71"/>
      <c r="N576" s="71"/>
      <c r="O576" s="71"/>
      <c r="P576" s="71"/>
      <c r="Q576" s="71"/>
      <c r="R576" s="71"/>
      <c r="S576" s="71"/>
      <c r="T576" s="71"/>
      <c r="U576" s="71">
        <f t="shared" si="8"/>
        <v>2043</v>
      </c>
      <c r="V576" s="58"/>
    </row>
    <row r="577" spans="2:22" x14ac:dyDescent="0.25">
      <c r="B577" s="75">
        <v>2024</v>
      </c>
      <c r="C577" s="75">
        <v>7</v>
      </c>
      <c r="D577" s="75">
        <v>21</v>
      </c>
      <c r="E577" s="71">
        <v>360</v>
      </c>
      <c r="F577" s="71"/>
      <c r="G577" s="71"/>
      <c r="H577" s="71"/>
      <c r="I577" s="71"/>
      <c r="J577" s="71"/>
      <c r="K577" s="71">
        <v>754</v>
      </c>
      <c r="L577" s="71">
        <v>770</v>
      </c>
      <c r="M577" s="71"/>
      <c r="N577" s="71"/>
      <c r="O577" s="71"/>
      <c r="P577" s="71"/>
      <c r="Q577" s="71"/>
      <c r="R577" s="71"/>
      <c r="S577" s="71"/>
      <c r="T577" s="71"/>
      <c r="U577" s="71">
        <f t="shared" si="8"/>
        <v>1884</v>
      </c>
      <c r="V577" s="58"/>
    </row>
    <row r="578" spans="2:22" x14ac:dyDescent="0.25">
      <c r="B578" s="75">
        <v>2024</v>
      </c>
      <c r="C578" s="75">
        <v>7</v>
      </c>
      <c r="D578" s="75">
        <v>22</v>
      </c>
      <c r="E578" s="71">
        <v>378</v>
      </c>
      <c r="F578" s="71"/>
      <c r="G578" s="71"/>
      <c r="H578" s="71"/>
      <c r="I578" s="71"/>
      <c r="J578" s="71"/>
      <c r="K578" s="71">
        <v>821</v>
      </c>
      <c r="L578" s="71">
        <v>1047</v>
      </c>
      <c r="M578" s="71"/>
      <c r="N578" s="71"/>
      <c r="O578" s="71"/>
      <c r="P578" s="71"/>
      <c r="Q578" s="71"/>
      <c r="R578" s="71"/>
      <c r="S578" s="71"/>
      <c r="T578" s="71"/>
      <c r="U578" s="71">
        <f t="shared" si="8"/>
        <v>2246</v>
      </c>
      <c r="V578" s="58"/>
    </row>
    <row r="579" spans="2:22" x14ac:dyDescent="0.25">
      <c r="B579" s="75">
        <v>2024</v>
      </c>
      <c r="C579" s="75">
        <v>7</v>
      </c>
      <c r="D579" s="75">
        <v>23</v>
      </c>
      <c r="E579" s="71">
        <v>385</v>
      </c>
      <c r="F579" s="71"/>
      <c r="G579" s="71"/>
      <c r="H579" s="71"/>
      <c r="I579" s="71"/>
      <c r="J579" s="71"/>
      <c r="K579" s="71">
        <v>856</v>
      </c>
      <c r="L579" s="71">
        <v>1227</v>
      </c>
      <c r="M579" s="71"/>
      <c r="N579" s="71"/>
      <c r="O579" s="71"/>
      <c r="P579" s="71"/>
      <c r="Q579" s="71"/>
      <c r="R579" s="71"/>
      <c r="S579" s="71"/>
      <c r="T579" s="71"/>
      <c r="U579" s="71">
        <f t="shared" si="8"/>
        <v>2468</v>
      </c>
      <c r="V579" s="58"/>
    </row>
    <row r="580" spans="2:22" x14ac:dyDescent="0.25">
      <c r="B580" s="75">
        <v>2024</v>
      </c>
      <c r="C580" s="75">
        <v>7</v>
      </c>
      <c r="D580" s="75">
        <v>24</v>
      </c>
      <c r="E580" s="71">
        <v>353</v>
      </c>
      <c r="F580" s="71"/>
      <c r="G580" s="71"/>
      <c r="H580" s="71"/>
      <c r="I580" s="71"/>
      <c r="J580" s="71"/>
      <c r="K580" s="71">
        <v>887</v>
      </c>
      <c r="L580" s="71">
        <v>1249</v>
      </c>
      <c r="M580" s="71"/>
      <c r="N580" s="71"/>
      <c r="O580" s="71"/>
      <c r="P580" s="71"/>
      <c r="Q580" s="71"/>
      <c r="R580" s="71"/>
      <c r="S580" s="71"/>
      <c r="T580" s="71"/>
      <c r="U580" s="71">
        <f t="shared" si="8"/>
        <v>2489</v>
      </c>
      <c r="V580" s="58"/>
    </row>
    <row r="581" spans="2:22" x14ac:dyDescent="0.25">
      <c r="B581" s="75">
        <v>2024</v>
      </c>
      <c r="C581" s="75">
        <v>7</v>
      </c>
      <c r="D581" s="75">
        <v>25</v>
      </c>
      <c r="E581" s="71">
        <v>385</v>
      </c>
      <c r="F581" s="71"/>
      <c r="G581" s="71"/>
      <c r="H581" s="71"/>
      <c r="I581" s="71"/>
      <c r="J581" s="71"/>
      <c r="K581" s="71">
        <v>873</v>
      </c>
      <c r="L581" s="71">
        <v>1125</v>
      </c>
      <c r="M581" s="71"/>
      <c r="N581" s="71"/>
      <c r="O581" s="71"/>
      <c r="P581" s="71"/>
      <c r="Q581" s="71"/>
      <c r="R581" s="71"/>
      <c r="S581" s="71"/>
      <c r="T581" s="71"/>
      <c r="U581" s="71">
        <f t="shared" si="8"/>
        <v>2383</v>
      </c>
      <c r="V581" s="58"/>
    </row>
    <row r="582" spans="2:22" x14ac:dyDescent="0.25">
      <c r="B582" s="75">
        <v>2024</v>
      </c>
      <c r="C582" s="75">
        <v>7</v>
      </c>
      <c r="D582" s="75">
        <v>26</v>
      </c>
      <c r="E582" s="71">
        <v>375</v>
      </c>
      <c r="F582" s="71"/>
      <c r="G582" s="71"/>
      <c r="H582" s="71"/>
      <c r="I582" s="71"/>
      <c r="J582" s="71"/>
      <c r="K582" s="71">
        <v>818</v>
      </c>
      <c r="L582" s="71">
        <v>906</v>
      </c>
      <c r="M582" s="71"/>
      <c r="N582" s="71"/>
      <c r="O582" s="71"/>
      <c r="P582" s="71"/>
      <c r="Q582" s="71"/>
      <c r="R582" s="71"/>
      <c r="S582" s="71"/>
      <c r="T582" s="71"/>
      <c r="U582" s="71">
        <f t="shared" si="8"/>
        <v>2099</v>
      </c>
      <c r="V582" s="58"/>
    </row>
    <row r="583" spans="2:22" x14ac:dyDescent="0.25">
      <c r="B583" s="75">
        <v>2024</v>
      </c>
      <c r="C583" s="75">
        <v>7</v>
      </c>
      <c r="D583" s="75">
        <v>27</v>
      </c>
      <c r="E583" s="71">
        <v>338</v>
      </c>
      <c r="F583" s="71"/>
      <c r="G583" s="71"/>
      <c r="H583" s="71"/>
      <c r="I583" s="71"/>
      <c r="J583" s="71"/>
      <c r="K583" s="71">
        <v>774</v>
      </c>
      <c r="L583" s="71">
        <v>510</v>
      </c>
      <c r="M583" s="71"/>
      <c r="N583" s="71"/>
      <c r="O583" s="71"/>
      <c r="P583" s="71"/>
      <c r="Q583" s="71"/>
      <c r="R583" s="71"/>
      <c r="S583" s="71"/>
      <c r="T583" s="71"/>
      <c r="U583" s="71">
        <f t="shared" si="8"/>
        <v>1622</v>
      </c>
      <c r="V583" s="58"/>
    </row>
    <row r="584" spans="2:22" x14ac:dyDescent="0.25">
      <c r="B584" s="75">
        <v>2024</v>
      </c>
      <c r="C584" s="75">
        <v>7</v>
      </c>
      <c r="D584" s="75">
        <v>28</v>
      </c>
      <c r="E584" s="71">
        <v>373</v>
      </c>
      <c r="F584" s="71"/>
      <c r="G584" s="71"/>
      <c r="H584" s="71"/>
      <c r="I584" s="71"/>
      <c r="J584" s="71"/>
      <c r="K584" s="71">
        <v>748</v>
      </c>
      <c r="L584" s="71">
        <v>475</v>
      </c>
      <c r="M584" s="71"/>
      <c r="N584" s="71"/>
      <c r="O584" s="71"/>
      <c r="P584" s="71"/>
      <c r="Q584" s="71"/>
      <c r="R584" s="71"/>
      <c r="S584" s="71"/>
      <c r="T584" s="71"/>
      <c r="U584" s="71">
        <f t="shared" si="8"/>
        <v>1596</v>
      </c>
      <c r="V584" s="58"/>
    </row>
    <row r="585" spans="2:22" x14ac:dyDescent="0.25">
      <c r="B585" s="75">
        <v>2024</v>
      </c>
      <c r="C585" s="75">
        <v>7</v>
      </c>
      <c r="D585" s="75">
        <v>29</v>
      </c>
      <c r="E585" s="71">
        <v>398</v>
      </c>
      <c r="F585" s="71"/>
      <c r="G585" s="71"/>
      <c r="H585" s="71"/>
      <c r="I585" s="71"/>
      <c r="J585" s="71"/>
      <c r="K585" s="71">
        <v>812</v>
      </c>
      <c r="L585" s="71">
        <v>648</v>
      </c>
      <c r="M585" s="71"/>
      <c r="N585" s="71"/>
      <c r="O585" s="71"/>
      <c r="P585" s="71"/>
      <c r="Q585" s="71"/>
      <c r="R585" s="71"/>
      <c r="S585" s="71"/>
      <c r="T585" s="71"/>
      <c r="U585" s="71">
        <f t="shared" si="8"/>
        <v>1858</v>
      </c>
      <c r="V585" s="58"/>
    </row>
    <row r="586" spans="2:22" x14ac:dyDescent="0.25">
      <c r="B586" s="75">
        <v>2024</v>
      </c>
      <c r="C586" s="75">
        <v>7</v>
      </c>
      <c r="D586" s="75">
        <v>30</v>
      </c>
      <c r="E586" s="71">
        <v>367</v>
      </c>
      <c r="F586" s="71"/>
      <c r="G586" s="71"/>
      <c r="H586" s="71"/>
      <c r="I586" s="71"/>
      <c r="J586" s="71"/>
      <c r="K586" s="71">
        <v>836</v>
      </c>
      <c r="L586" s="71">
        <v>678</v>
      </c>
      <c r="M586" s="71"/>
      <c r="N586" s="71"/>
      <c r="O586" s="71"/>
      <c r="P586" s="71"/>
      <c r="Q586" s="71"/>
      <c r="R586" s="71"/>
      <c r="S586" s="71"/>
      <c r="T586" s="71"/>
      <c r="U586" s="71">
        <f t="shared" ref="U586:U649" si="9">SUM(E586:T586)</f>
        <v>1881</v>
      </c>
      <c r="V586" s="58"/>
    </row>
    <row r="587" spans="2:22" x14ac:dyDescent="0.25">
      <c r="B587" s="75">
        <v>2024</v>
      </c>
      <c r="C587" s="75">
        <v>7</v>
      </c>
      <c r="D587" s="75">
        <v>31</v>
      </c>
      <c r="E587" s="71">
        <v>406</v>
      </c>
      <c r="F587" s="71"/>
      <c r="G587" s="71"/>
      <c r="H587" s="71"/>
      <c r="I587" s="71"/>
      <c r="J587" s="71"/>
      <c r="K587" s="71">
        <v>853</v>
      </c>
      <c r="L587" s="71">
        <v>906</v>
      </c>
      <c r="M587" s="71"/>
      <c r="N587" s="71"/>
      <c r="O587" s="71"/>
      <c r="P587" s="71"/>
      <c r="Q587" s="71"/>
      <c r="R587" s="71"/>
      <c r="S587" s="71"/>
      <c r="T587" s="71"/>
      <c r="U587" s="71">
        <f t="shared" si="9"/>
        <v>2165</v>
      </c>
      <c r="V587" s="58"/>
    </row>
    <row r="588" spans="2:22" x14ac:dyDescent="0.25">
      <c r="B588" s="75">
        <v>2024</v>
      </c>
      <c r="C588" s="75">
        <v>8</v>
      </c>
      <c r="D588" s="75">
        <v>1</v>
      </c>
      <c r="E588" s="71">
        <v>393</v>
      </c>
      <c r="F588" s="71"/>
      <c r="G588" s="71"/>
      <c r="H588" s="71"/>
      <c r="I588" s="71"/>
      <c r="J588" s="71"/>
      <c r="K588" s="71">
        <v>891</v>
      </c>
      <c r="L588" s="71">
        <v>1050</v>
      </c>
      <c r="M588" s="71"/>
      <c r="N588" s="71"/>
      <c r="O588" s="71"/>
      <c r="P588" s="71"/>
      <c r="Q588" s="71"/>
      <c r="R588" s="71"/>
      <c r="S588" s="71"/>
      <c r="T588" s="71"/>
      <c r="U588" s="71">
        <f t="shared" si="9"/>
        <v>2334</v>
      </c>
      <c r="V588" s="58"/>
    </row>
    <row r="589" spans="2:22" x14ac:dyDescent="0.25">
      <c r="B589" s="75">
        <v>2024</v>
      </c>
      <c r="C589" s="75">
        <v>8</v>
      </c>
      <c r="D589" s="75">
        <v>2</v>
      </c>
      <c r="E589" s="71">
        <v>367</v>
      </c>
      <c r="F589" s="71"/>
      <c r="G589" s="71"/>
      <c r="H589" s="71"/>
      <c r="I589" s="71"/>
      <c r="J589" s="71"/>
      <c r="K589" s="71">
        <v>852</v>
      </c>
      <c r="L589" s="71">
        <v>1072</v>
      </c>
      <c r="M589" s="71"/>
      <c r="N589" s="71"/>
      <c r="O589" s="71"/>
      <c r="P589" s="71"/>
      <c r="Q589" s="71"/>
      <c r="R589" s="71"/>
      <c r="S589" s="71"/>
      <c r="T589" s="71"/>
      <c r="U589" s="71">
        <f t="shared" si="9"/>
        <v>2291</v>
      </c>
      <c r="V589" s="58"/>
    </row>
    <row r="590" spans="2:22" x14ac:dyDescent="0.25">
      <c r="B590" s="75">
        <v>2024</v>
      </c>
      <c r="C590" s="75">
        <v>8</v>
      </c>
      <c r="D590" s="75">
        <v>3</v>
      </c>
      <c r="E590" s="71">
        <v>323</v>
      </c>
      <c r="F590" s="71"/>
      <c r="G590" s="71"/>
      <c r="H590" s="71"/>
      <c r="I590" s="71"/>
      <c r="J590" s="71"/>
      <c r="K590" s="71">
        <v>800</v>
      </c>
      <c r="L590" s="71">
        <v>809</v>
      </c>
      <c r="M590" s="71"/>
      <c r="N590" s="71"/>
      <c r="O590" s="71"/>
      <c r="P590" s="71"/>
      <c r="Q590" s="71"/>
      <c r="R590" s="71"/>
      <c r="S590" s="71"/>
      <c r="T590" s="71"/>
      <c r="U590" s="71">
        <f t="shared" si="9"/>
        <v>1932</v>
      </c>
      <c r="V590" s="58"/>
    </row>
    <row r="591" spans="2:22" x14ac:dyDescent="0.25">
      <c r="B591" s="75">
        <v>2024</v>
      </c>
      <c r="C591" s="75">
        <v>8</v>
      </c>
      <c r="D591" s="75">
        <v>4</v>
      </c>
      <c r="E591" s="71">
        <v>410</v>
      </c>
      <c r="F591" s="71"/>
      <c r="G591" s="71"/>
      <c r="H591" s="71"/>
      <c r="I591" s="71"/>
      <c r="J591" s="71"/>
      <c r="K591" s="71">
        <v>778</v>
      </c>
      <c r="L591" s="71">
        <v>856</v>
      </c>
      <c r="M591" s="71"/>
      <c r="N591" s="71"/>
      <c r="O591" s="71"/>
      <c r="P591" s="71"/>
      <c r="Q591" s="71"/>
      <c r="R591" s="71"/>
      <c r="S591" s="71"/>
      <c r="T591" s="71"/>
      <c r="U591" s="71">
        <f t="shared" si="9"/>
        <v>2044</v>
      </c>
      <c r="V591" s="58"/>
    </row>
    <row r="592" spans="2:22" x14ac:dyDescent="0.25">
      <c r="B592" s="75">
        <v>2024</v>
      </c>
      <c r="C592" s="75">
        <v>8</v>
      </c>
      <c r="D592" s="75">
        <v>5</v>
      </c>
      <c r="E592" s="71">
        <v>422</v>
      </c>
      <c r="F592" s="71"/>
      <c r="G592" s="71"/>
      <c r="H592" s="71"/>
      <c r="I592" s="71"/>
      <c r="J592" s="71"/>
      <c r="K592" s="71">
        <v>846</v>
      </c>
      <c r="L592" s="71">
        <v>973</v>
      </c>
      <c r="M592" s="71"/>
      <c r="N592" s="71"/>
      <c r="O592" s="71"/>
      <c r="P592" s="71"/>
      <c r="Q592" s="71"/>
      <c r="R592" s="71"/>
      <c r="S592" s="71"/>
      <c r="T592" s="71"/>
      <c r="U592" s="71">
        <f t="shared" si="9"/>
        <v>2241</v>
      </c>
      <c r="V592" s="58"/>
    </row>
    <row r="593" spans="2:22" x14ac:dyDescent="0.25">
      <c r="B593" s="75">
        <v>2024</v>
      </c>
      <c r="C593" s="75">
        <v>8</v>
      </c>
      <c r="D593" s="75">
        <v>6</v>
      </c>
      <c r="E593" s="71">
        <v>350</v>
      </c>
      <c r="F593" s="71"/>
      <c r="G593" s="71"/>
      <c r="H593" s="71"/>
      <c r="I593" s="71"/>
      <c r="J593" s="71"/>
      <c r="K593" s="71">
        <v>848</v>
      </c>
      <c r="L593" s="71">
        <v>964</v>
      </c>
      <c r="M593" s="71"/>
      <c r="N593" s="71"/>
      <c r="O593" s="71"/>
      <c r="P593" s="71"/>
      <c r="Q593" s="71"/>
      <c r="R593" s="71"/>
      <c r="S593" s="71"/>
      <c r="T593" s="71"/>
      <c r="U593" s="71">
        <f t="shared" si="9"/>
        <v>2162</v>
      </c>
      <c r="V593" s="58"/>
    </row>
    <row r="594" spans="2:22" x14ac:dyDescent="0.25">
      <c r="B594" s="75">
        <v>2024</v>
      </c>
      <c r="C594" s="75">
        <v>8</v>
      </c>
      <c r="D594" s="75">
        <v>7</v>
      </c>
      <c r="E594" s="71">
        <v>363</v>
      </c>
      <c r="F594" s="71"/>
      <c r="G594" s="71"/>
      <c r="H594" s="71"/>
      <c r="I594" s="71"/>
      <c r="J594" s="71"/>
      <c r="K594" s="71">
        <v>846</v>
      </c>
      <c r="L594" s="71">
        <v>931</v>
      </c>
      <c r="M594" s="71"/>
      <c r="N594" s="71"/>
      <c r="O594" s="71"/>
      <c r="P594" s="71"/>
      <c r="Q594" s="71"/>
      <c r="R594" s="71"/>
      <c r="S594" s="71"/>
      <c r="T594" s="71"/>
      <c r="U594" s="71">
        <f t="shared" si="9"/>
        <v>2140</v>
      </c>
      <c r="V594" s="58"/>
    </row>
    <row r="595" spans="2:22" x14ac:dyDescent="0.25">
      <c r="B595" s="75">
        <v>2024</v>
      </c>
      <c r="C595" s="75">
        <v>8</v>
      </c>
      <c r="D595" s="75">
        <v>8</v>
      </c>
      <c r="E595" s="71">
        <v>347</v>
      </c>
      <c r="F595" s="71"/>
      <c r="G595" s="71"/>
      <c r="H595" s="71"/>
      <c r="I595" s="71"/>
      <c r="J595" s="71"/>
      <c r="K595" s="71">
        <v>831</v>
      </c>
      <c r="L595" s="71">
        <v>812</v>
      </c>
      <c r="M595" s="71"/>
      <c r="N595" s="71"/>
      <c r="O595" s="71"/>
      <c r="P595" s="71"/>
      <c r="Q595" s="71"/>
      <c r="R595" s="71"/>
      <c r="S595" s="71"/>
      <c r="T595" s="71"/>
      <c r="U595" s="71">
        <f t="shared" si="9"/>
        <v>1990</v>
      </c>
      <c r="V595" s="58"/>
    </row>
    <row r="596" spans="2:22" x14ac:dyDescent="0.25">
      <c r="B596" s="75">
        <v>2024</v>
      </c>
      <c r="C596" s="75">
        <v>8</v>
      </c>
      <c r="D596" s="75">
        <v>9</v>
      </c>
      <c r="E596" s="71">
        <v>414</v>
      </c>
      <c r="F596" s="71"/>
      <c r="G596" s="71"/>
      <c r="H596" s="71"/>
      <c r="I596" s="71"/>
      <c r="J596" s="71"/>
      <c r="K596" s="71">
        <v>854</v>
      </c>
      <c r="L596" s="71">
        <v>740</v>
      </c>
      <c r="M596" s="71"/>
      <c r="N596" s="71"/>
      <c r="O596" s="71"/>
      <c r="P596" s="71"/>
      <c r="Q596" s="71"/>
      <c r="R596" s="71"/>
      <c r="S596" s="71"/>
      <c r="T596" s="71"/>
      <c r="U596" s="71">
        <f t="shared" si="9"/>
        <v>2008</v>
      </c>
      <c r="V596" s="58"/>
    </row>
    <row r="597" spans="2:22" x14ac:dyDescent="0.25">
      <c r="B597" s="75">
        <v>2024</v>
      </c>
      <c r="C597" s="75">
        <v>8</v>
      </c>
      <c r="D597" s="75">
        <v>10</v>
      </c>
      <c r="E597" s="71">
        <v>328</v>
      </c>
      <c r="F597" s="71"/>
      <c r="G597" s="71"/>
      <c r="H597" s="71"/>
      <c r="I597" s="71"/>
      <c r="J597" s="71"/>
      <c r="K597" s="71">
        <v>806</v>
      </c>
      <c r="L597" s="71">
        <v>548</v>
      </c>
      <c r="M597" s="71"/>
      <c r="N597" s="71"/>
      <c r="O597" s="71"/>
      <c r="P597" s="71"/>
      <c r="Q597" s="71"/>
      <c r="R597" s="71"/>
      <c r="S597" s="71"/>
      <c r="T597" s="71"/>
      <c r="U597" s="71">
        <f t="shared" si="9"/>
        <v>1682</v>
      </c>
      <c r="V597" s="58"/>
    </row>
    <row r="598" spans="2:22" x14ac:dyDescent="0.25">
      <c r="B598" s="75">
        <v>2024</v>
      </c>
      <c r="C598" s="75">
        <v>8</v>
      </c>
      <c r="D598" s="75">
        <v>11</v>
      </c>
      <c r="E598" s="71">
        <v>370</v>
      </c>
      <c r="F598" s="71"/>
      <c r="G598" s="71"/>
      <c r="H598" s="71"/>
      <c r="I598" s="71"/>
      <c r="J598" s="71"/>
      <c r="K598" s="71">
        <v>798</v>
      </c>
      <c r="L598" s="71">
        <v>541</v>
      </c>
      <c r="M598" s="71"/>
      <c r="N598" s="71"/>
      <c r="O598" s="71"/>
      <c r="P598" s="71"/>
      <c r="Q598" s="71"/>
      <c r="R598" s="71"/>
      <c r="S598" s="71"/>
      <c r="T598" s="71"/>
      <c r="U598" s="71">
        <f t="shared" si="9"/>
        <v>1709</v>
      </c>
      <c r="V598" s="58"/>
    </row>
    <row r="599" spans="2:22" x14ac:dyDescent="0.25">
      <c r="B599" s="75">
        <v>2024</v>
      </c>
      <c r="C599" s="75">
        <v>8</v>
      </c>
      <c r="D599" s="75">
        <v>12</v>
      </c>
      <c r="E599" s="71">
        <v>408</v>
      </c>
      <c r="F599" s="71"/>
      <c r="G599" s="71"/>
      <c r="H599" s="71"/>
      <c r="I599" s="71"/>
      <c r="J599" s="71"/>
      <c r="K599" s="71">
        <v>839</v>
      </c>
      <c r="L599" s="71">
        <v>562</v>
      </c>
      <c r="M599" s="71"/>
      <c r="N599" s="71"/>
      <c r="O599" s="71"/>
      <c r="P599" s="71"/>
      <c r="Q599" s="71"/>
      <c r="R599" s="71"/>
      <c r="S599" s="71"/>
      <c r="T599" s="71"/>
      <c r="U599" s="71">
        <f t="shared" si="9"/>
        <v>1809</v>
      </c>
      <c r="V599" s="58"/>
    </row>
    <row r="600" spans="2:22" x14ac:dyDescent="0.25">
      <c r="B600" s="75">
        <v>2024</v>
      </c>
      <c r="C600" s="75">
        <v>8</v>
      </c>
      <c r="D600" s="75">
        <v>13</v>
      </c>
      <c r="E600" s="71">
        <v>381</v>
      </c>
      <c r="F600" s="71"/>
      <c r="G600" s="71"/>
      <c r="H600" s="71"/>
      <c r="I600" s="71"/>
      <c r="J600" s="71"/>
      <c r="K600" s="71">
        <v>836</v>
      </c>
      <c r="L600" s="71">
        <v>575</v>
      </c>
      <c r="M600" s="71"/>
      <c r="N600" s="71"/>
      <c r="O600" s="71"/>
      <c r="P600" s="71"/>
      <c r="Q600" s="71"/>
      <c r="R600" s="71"/>
      <c r="S600" s="71"/>
      <c r="T600" s="71"/>
      <c r="U600" s="71">
        <f t="shared" si="9"/>
        <v>1792</v>
      </c>
      <c r="V600" s="58"/>
    </row>
    <row r="601" spans="2:22" x14ac:dyDescent="0.25">
      <c r="B601" s="75">
        <v>2024</v>
      </c>
      <c r="C601" s="75">
        <v>8</v>
      </c>
      <c r="D601" s="75">
        <v>14</v>
      </c>
      <c r="E601" s="71">
        <v>332</v>
      </c>
      <c r="F601" s="71"/>
      <c r="G601" s="71"/>
      <c r="H601" s="71"/>
      <c r="I601" s="71"/>
      <c r="J601" s="71"/>
      <c r="K601" s="71">
        <v>854</v>
      </c>
      <c r="L601" s="71">
        <v>618</v>
      </c>
      <c r="M601" s="71"/>
      <c r="N601" s="71"/>
      <c r="O601" s="71"/>
      <c r="P601" s="71"/>
      <c r="Q601" s="71"/>
      <c r="R601" s="71"/>
      <c r="S601" s="71"/>
      <c r="T601" s="71"/>
      <c r="U601" s="71">
        <f t="shared" si="9"/>
        <v>1804</v>
      </c>
      <c r="V601" s="58"/>
    </row>
    <row r="602" spans="2:22" x14ac:dyDescent="0.25">
      <c r="B602" s="75">
        <v>2024</v>
      </c>
      <c r="C602" s="75">
        <v>8</v>
      </c>
      <c r="D602" s="75">
        <v>15</v>
      </c>
      <c r="E602" s="71">
        <v>406</v>
      </c>
      <c r="F602" s="71"/>
      <c r="G602" s="71"/>
      <c r="H602" s="71"/>
      <c r="I602" s="71"/>
      <c r="J602" s="71"/>
      <c r="K602" s="71">
        <v>852</v>
      </c>
      <c r="L602" s="71">
        <v>657</v>
      </c>
      <c r="M602" s="71"/>
      <c r="N602" s="71"/>
      <c r="O602" s="71"/>
      <c r="P602" s="71"/>
      <c r="Q602" s="71"/>
      <c r="R602" s="71"/>
      <c r="S602" s="71"/>
      <c r="T602" s="71"/>
      <c r="U602" s="71">
        <f t="shared" si="9"/>
        <v>1915</v>
      </c>
      <c r="V602" s="58"/>
    </row>
    <row r="603" spans="2:22" x14ac:dyDescent="0.25">
      <c r="B603" s="75">
        <v>2024</v>
      </c>
      <c r="C603" s="75">
        <v>8</v>
      </c>
      <c r="D603" s="75">
        <v>16</v>
      </c>
      <c r="E603" s="71">
        <v>383</v>
      </c>
      <c r="F603" s="71"/>
      <c r="G603" s="71"/>
      <c r="H603" s="71"/>
      <c r="I603" s="71"/>
      <c r="J603" s="71"/>
      <c r="K603" s="71">
        <v>839</v>
      </c>
      <c r="L603" s="71">
        <v>846</v>
      </c>
      <c r="M603" s="71"/>
      <c r="N603" s="71"/>
      <c r="O603" s="71"/>
      <c r="P603" s="71"/>
      <c r="Q603" s="71"/>
      <c r="R603" s="71"/>
      <c r="S603" s="71"/>
      <c r="T603" s="71"/>
      <c r="U603" s="71">
        <f t="shared" si="9"/>
        <v>2068</v>
      </c>
      <c r="V603" s="58"/>
    </row>
    <row r="604" spans="2:22" x14ac:dyDescent="0.25">
      <c r="B604" s="75">
        <v>2024</v>
      </c>
      <c r="C604" s="75">
        <v>8</v>
      </c>
      <c r="D604" s="75">
        <v>17</v>
      </c>
      <c r="E604" s="71">
        <v>340</v>
      </c>
      <c r="F604" s="71"/>
      <c r="G604" s="71"/>
      <c r="H604" s="71"/>
      <c r="I604" s="71"/>
      <c r="J604" s="71"/>
      <c r="K604" s="71">
        <v>782</v>
      </c>
      <c r="L604" s="71">
        <v>460</v>
      </c>
      <c r="M604" s="71"/>
      <c r="N604" s="71"/>
      <c r="O604" s="71"/>
      <c r="P604" s="71"/>
      <c r="Q604" s="71"/>
      <c r="R604" s="71"/>
      <c r="S604" s="71"/>
      <c r="T604" s="71"/>
      <c r="U604" s="71">
        <f t="shared" si="9"/>
        <v>1582</v>
      </c>
      <c r="V604" s="58"/>
    </row>
    <row r="605" spans="2:22" x14ac:dyDescent="0.25">
      <c r="B605" s="75">
        <v>2024</v>
      </c>
      <c r="C605" s="75">
        <v>8</v>
      </c>
      <c r="D605" s="75">
        <v>18</v>
      </c>
      <c r="E605" s="71">
        <v>390</v>
      </c>
      <c r="F605" s="71"/>
      <c r="G605" s="71"/>
      <c r="H605" s="71"/>
      <c r="I605" s="71"/>
      <c r="J605" s="71"/>
      <c r="K605" s="71">
        <v>765</v>
      </c>
      <c r="L605" s="71">
        <v>551</v>
      </c>
      <c r="M605" s="71"/>
      <c r="N605" s="71"/>
      <c r="O605" s="71"/>
      <c r="P605" s="71"/>
      <c r="Q605" s="71"/>
      <c r="R605" s="71"/>
      <c r="S605" s="71"/>
      <c r="T605" s="71"/>
      <c r="U605" s="71">
        <f t="shared" si="9"/>
        <v>1706</v>
      </c>
      <c r="V605" s="58"/>
    </row>
    <row r="606" spans="2:22" x14ac:dyDescent="0.25">
      <c r="B606" s="75">
        <v>2024</v>
      </c>
      <c r="C606" s="75">
        <v>8</v>
      </c>
      <c r="D606" s="75">
        <v>19</v>
      </c>
      <c r="E606" s="71">
        <v>507</v>
      </c>
      <c r="F606" s="71"/>
      <c r="G606" s="71"/>
      <c r="H606" s="71"/>
      <c r="I606" s="71"/>
      <c r="J606" s="71"/>
      <c r="K606" s="71">
        <v>818</v>
      </c>
      <c r="L606" s="71">
        <v>698</v>
      </c>
      <c r="M606" s="71"/>
      <c r="N606" s="71"/>
      <c r="O606" s="71"/>
      <c r="P606" s="71"/>
      <c r="Q606" s="71"/>
      <c r="R606" s="71"/>
      <c r="S606" s="71"/>
      <c r="T606" s="71"/>
      <c r="U606" s="71">
        <f t="shared" si="9"/>
        <v>2023</v>
      </c>
      <c r="V606" s="58"/>
    </row>
    <row r="607" spans="2:22" x14ac:dyDescent="0.25">
      <c r="B607" s="75">
        <v>2024</v>
      </c>
      <c r="C607" s="75">
        <v>8</v>
      </c>
      <c r="D607" s="75">
        <v>20</v>
      </c>
      <c r="E607" s="71">
        <v>404</v>
      </c>
      <c r="F607" s="71"/>
      <c r="G607" s="71"/>
      <c r="H607" s="71"/>
      <c r="I607" s="71"/>
      <c r="J607" s="71"/>
      <c r="K607" s="71">
        <v>824</v>
      </c>
      <c r="L607" s="71">
        <v>691</v>
      </c>
      <c r="M607" s="71"/>
      <c r="N607" s="71"/>
      <c r="O607" s="71"/>
      <c r="P607" s="71"/>
      <c r="Q607" s="71"/>
      <c r="R607" s="71"/>
      <c r="S607" s="71"/>
      <c r="T607" s="71"/>
      <c r="U607" s="71">
        <f t="shared" si="9"/>
        <v>1919</v>
      </c>
      <c r="V607" s="58"/>
    </row>
    <row r="608" spans="2:22" x14ac:dyDescent="0.25">
      <c r="B608" s="75">
        <v>2024</v>
      </c>
      <c r="C608" s="75">
        <v>8</v>
      </c>
      <c r="D608" s="75">
        <v>21</v>
      </c>
      <c r="E608" s="71">
        <v>424</v>
      </c>
      <c r="F608" s="71"/>
      <c r="G608" s="71"/>
      <c r="H608" s="71"/>
      <c r="I608" s="71"/>
      <c r="J608" s="71"/>
      <c r="K608" s="71">
        <v>817</v>
      </c>
      <c r="L608" s="71">
        <v>674</v>
      </c>
      <c r="M608" s="71"/>
      <c r="N608" s="71"/>
      <c r="O608" s="71"/>
      <c r="P608" s="71"/>
      <c r="Q608" s="71"/>
      <c r="R608" s="71"/>
      <c r="S608" s="71"/>
      <c r="T608" s="71"/>
      <c r="U608" s="71">
        <f t="shared" si="9"/>
        <v>1915</v>
      </c>
      <c r="V608" s="58"/>
    </row>
    <row r="609" spans="2:22" x14ac:dyDescent="0.25">
      <c r="B609" s="75">
        <v>2024</v>
      </c>
      <c r="C609" s="75">
        <v>8</v>
      </c>
      <c r="D609" s="75">
        <v>22</v>
      </c>
      <c r="E609" s="71">
        <v>409</v>
      </c>
      <c r="F609" s="71"/>
      <c r="G609" s="71"/>
      <c r="H609" s="71"/>
      <c r="I609" s="71"/>
      <c r="J609" s="71"/>
      <c r="K609" s="71">
        <v>799</v>
      </c>
      <c r="L609" s="71">
        <v>473</v>
      </c>
      <c r="M609" s="71"/>
      <c r="N609" s="71"/>
      <c r="O609" s="71"/>
      <c r="P609" s="71"/>
      <c r="Q609" s="71"/>
      <c r="R609" s="71"/>
      <c r="S609" s="71"/>
      <c r="T609" s="71"/>
      <c r="U609" s="71">
        <f t="shared" si="9"/>
        <v>1681</v>
      </c>
      <c r="V609" s="58"/>
    </row>
    <row r="610" spans="2:22" x14ac:dyDescent="0.25">
      <c r="B610" s="75">
        <v>2024</v>
      </c>
      <c r="C610" s="75">
        <v>8</v>
      </c>
      <c r="D610" s="75">
        <v>23</v>
      </c>
      <c r="E610" s="71">
        <v>402</v>
      </c>
      <c r="F610" s="71"/>
      <c r="G610" s="71"/>
      <c r="H610" s="71"/>
      <c r="I610" s="71"/>
      <c r="J610" s="71"/>
      <c r="K610" s="71">
        <v>808</v>
      </c>
      <c r="L610" s="71">
        <v>257</v>
      </c>
      <c r="M610" s="71"/>
      <c r="N610" s="71"/>
      <c r="O610" s="71"/>
      <c r="P610" s="71"/>
      <c r="Q610" s="71"/>
      <c r="R610" s="71"/>
      <c r="S610" s="71"/>
      <c r="T610" s="71"/>
      <c r="U610" s="71">
        <f t="shared" si="9"/>
        <v>1467</v>
      </c>
      <c r="V610" s="58"/>
    </row>
    <row r="611" spans="2:22" x14ac:dyDescent="0.25">
      <c r="B611" s="75">
        <v>2024</v>
      </c>
      <c r="C611" s="75">
        <v>8</v>
      </c>
      <c r="D611" s="75">
        <v>24</v>
      </c>
      <c r="E611" s="71">
        <v>366</v>
      </c>
      <c r="F611" s="71"/>
      <c r="G611" s="71"/>
      <c r="H611" s="71"/>
      <c r="I611" s="71"/>
      <c r="J611" s="71"/>
      <c r="K611" s="71">
        <v>775</v>
      </c>
      <c r="L611" s="71">
        <v>197</v>
      </c>
      <c r="M611" s="71"/>
      <c r="N611" s="71"/>
      <c r="O611" s="71"/>
      <c r="P611" s="71"/>
      <c r="Q611" s="71"/>
      <c r="R611" s="71"/>
      <c r="S611" s="71"/>
      <c r="T611" s="71"/>
      <c r="U611" s="71">
        <f t="shared" si="9"/>
        <v>1338</v>
      </c>
      <c r="V611" s="58"/>
    </row>
    <row r="612" spans="2:22" x14ac:dyDescent="0.25">
      <c r="B612" s="75">
        <v>2024</v>
      </c>
      <c r="C612" s="75">
        <v>8</v>
      </c>
      <c r="D612" s="75">
        <v>25</v>
      </c>
      <c r="E612" s="71">
        <v>447</v>
      </c>
      <c r="F612" s="71"/>
      <c r="G612" s="71"/>
      <c r="H612" s="71"/>
      <c r="I612" s="71"/>
      <c r="J612" s="71"/>
      <c r="K612" s="71">
        <v>747</v>
      </c>
      <c r="L612" s="71">
        <v>381</v>
      </c>
      <c r="M612" s="71"/>
      <c r="N612" s="71"/>
      <c r="O612" s="71"/>
      <c r="P612" s="71"/>
      <c r="Q612" s="71"/>
      <c r="R612" s="71"/>
      <c r="S612" s="71"/>
      <c r="T612" s="71"/>
      <c r="U612" s="71">
        <f t="shared" si="9"/>
        <v>1575</v>
      </c>
      <c r="V612" s="58"/>
    </row>
    <row r="613" spans="2:22" x14ac:dyDescent="0.25">
      <c r="B613" s="75">
        <v>2024</v>
      </c>
      <c r="C613" s="75">
        <v>8</v>
      </c>
      <c r="D613" s="75">
        <v>26</v>
      </c>
      <c r="E613" s="71">
        <v>351</v>
      </c>
      <c r="F613" s="71"/>
      <c r="G613" s="71"/>
      <c r="H613" s="71"/>
      <c r="I613" s="71"/>
      <c r="J613" s="71"/>
      <c r="K613" s="71">
        <v>819</v>
      </c>
      <c r="L613" s="71">
        <v>777</v>
      </c>
      <c r="M613" s="71"/>
      <c r="N613" s="71"/>
      <c r="O613" s="71"/>
      <c r="P613" s="71"/>
      <c r="Q613" s="71"/>
      <c r="R613" s="71"/>
      <c r="S613" s="71"/>
      <c r="T613" s="71"/>
      <c r="U613" s="71">
        <f t="shared" si="9"/>
        <v>1947</v>
      </c>
      <c r="V613" s="58"/>
    </row>
    <row r="614" spans="2:22" x14ac:dyDescent="0.25">
      <c r="B614" s="75">
        <v>2024</v>
      </c>
      <c r="C614" s="75">
        <v>8</v>
      </c>
      <c r="D614" s="75">
        <v>27</v>
      </c>
      <c r="E614" s="71">
        <v>384</v>
      </c>
      <c r="F614" s="71"/>
      <c r="G614" s="71"/>
      <c r="H614" s="71"/>
      <c r="I614" s="71"/>
      <c r="J614" s="71"/>
      <c r="K614" s="71">
        <v>817</v>
      </c>
      <c r="L614" s="71">
        <v>796</v>
      </c>
      <c r="M614" s="71"/>
      <c r="N614" s="71"/>
      <c r="O614" s="71"/>
      <c r="P614" s="71"/>
      <c r="Q614" s="71"/>
      <c r="R614" s="71"/>
      <c r="S614" s="71"/>
      <c r="T614" s="71"/>
      <c r="U614" s="71">
        <f t="shared" si="9"/>
        <v>1997</v>
      </c>
      <c r="V614" s="58"/>
    </row>
    <row r="615" spans="2:22" x14ac:dyDescent="0.25">
      <c r="B615" s="75">
        <v>2024</v>
      </c>
      <c r="C615" s="75">
        <v>8</v>
      </c>
      <c r="D615" s="75">
        <v>28</v>
      </c>
      <c r="E615" s="71">
        <v>417</v>
      </c>
      <c r="F615" s="71"/>
      <c r="G615" s="71"/>
      <c r="H615" s="71"/>
      <c r="I615" s="71"/>
      <c r="J615" s="71"/>
      <c r="K615" s="71">
        <v>849</v>
      </c>
      <c r="L615" s="71">
        <v>790</v>
      </c>
      <c r="M615" s="71"/>
      <c r="N615" s="71"/>
      <c r="O615" s="71"/>
      <c r="P615" s="71"/>
      <c r="Q615" s="71"/>
      <c r="R615" s="71"/>
      <c r="S615" s="71"/>
      <c r="T615" s="71"/>
      <c r="U615" s="71">
        <f t="shared" si="9"/>
        <v>2056</v>
      </c>
      <c r="V615" s="58"/>
    </row>
    <row r="616" spans="2:22" x14ac:dyDescent="0.25">
      <c r="B616" s="75">
        <v>2024</v>
      </c>
      <c r="C616" s="75">
        <v>8</v>
      </c>
      <c r="D616" s="75">
        <v>29</v>
      </c>
      <c r="E616" s="71">
        <v>414</v>
      </c>
      <c r="F616" s="71"/>
      <c r="G616" s="71"/>
      <c r="H616" s="71"/>
      <c r="I616" s="71"/>
      <c r="J616" s="71"/>
      <c r="K616" s="71">
        <v>863</v>
      </c>
      <c r="L616" s="71">
        <v>785</v>
      </c>
      <c r="M616" s="71"/>
      <c r="N616" s="71"/>
      <c r="O616" s="71"/>
      <c r="P616" s="71"/>
      <c r="Q616" s="71"/>
      <c r="R616" s="71"/>
      <c r="S616" s="71"/>
      <c r="T616" s="71"/>
      <c r="U616" s="71">
        <f t="shared" si="9"/>
        <v>2062</v>
      </c>
      <c r="V616" s="58"/>
    </row>
    <row r="617" spans="2:22" x14ac:dyDescent="0.25">
      <c r="B617" s="75">
        <v>2024</v>
      </c>
      <c r="C617" s="75">
        <v>8</v>
      </c>
      <c r="D617" s="75">
        <v>30</v>
      </c>
      <c r="E617" s="71">
        <v>370</v>
      </c>
      <c r="F617" s="71"/>
      <c r="G617" s="71"/>
      <c r="H617" s="71"/>
      <c r="I617" s="71"/>
      <c r="J617" s="71"/>
      <c r="K617" s="71">
        <v>893</v>
      </c>
      <c r="L617" s="71">
        <v>748</v>
      </c>
      <c r="M617" s="71"/>
      <c r="N617" s="71"/>
      <c r="O617" s="71"/>
      <c r="P617" s="71"/>
      <c r="Q617" s="71"/>
      <c r="R617" s="71"/>
      <c r="S617" s="71"/>
      <c r="T617" s="71"/>
      <c r="U617" s="71">
        <f t="shared" si="9"/>
        <v>2011</v>
      </c>
      <c r="V617" s="58"/>
    </row>
    <row r="618" spans="2:22" x14ac:dyDescent="0.25">
      <c r="B618" s="75">
        <v>2024</v>
      </c>
      <c r="C618" s="75">
        <v>8</v>
      </c>
      <c r="D618" s="75">
        <v>31</v>
      </c>
      <c r="E618" s="71">
        <v>357</v>
      </c>
      <c r="F618" s="71"/>
      <c r="G618" s="71"/>
      <c r="H618" s="71"/>
      <c r="I618" s="71"/>
      <c r="J618" s="71"/>
      <c r="K618" s="71">
        <v>852</v>
      </c>
      <c r="L618" s="71">
        <v>591</v>
      </c>
      <c r="M618" s="71"/>
      <c r="N618" s="71"/>
      <c r="O618" s="71"/>
      <c r="P618" s="71"/>
      <c r="Q618" s="71"/>
      <c r="R618" s="71"/>
      <c r="S618" s="71"/>
      <c r="T618" s="71"/>
      <c r="U618" s="71">
        <f t="shared" si="9"/>
        <v>1800</v>
      </c>
      <c r="V618" s="58"/>
    </row>
    <row r="619" spans="2:22" x14ac:dyDescent="0.25">
      <c r="B619" s="75">
        <v>2024</v>
      </c>
      <c r="C619" s="75">
        <v>9</v>
      </c>
      <c r="D619" s="75">
        <v>1</v>
      </c>
      <c r="E619" s="71">
        <v>321</v>
      </c>
      <c r="F619" s="71"/>
      <c r="G619" s="71"/>
      <c r="H619" s="71"/>
      <c r="I619" s="71"/>
      <c r="J619" s="71"/>
      <c r="K619" s="71">
        <v>813</v>
      </c>
      <c r="L619" s="71">
        <v>536</v>
      </c>
      <c r="M619" s="71"/>
      <c r="N619" s="71"/>
      <c r="O619" s="71"/>
      <c r="P619" s="71"/>
      <c r="Q619" s="71"/>
      <c r="R619" s="71"/>
      <c r="S619" s="71"/>
      <c r="T619" s="71"/>
      <c r="U619" s="71">
        <f t="shared" si="9"/>
        <v>1670</v>
      </c>
      <c r="V619" s="58"/>
    </row>
    <row r="620" spans="2:22" x14ac:dyDescent="0.25">
      <c r="B620" s="75">
        <v>2024</v>
      </c>
      <c r="C620" s="75">
        <v>9</v>
      </c>
      <c r="D620" s="75">
        <v>2</v>
      </c>
      <c r="E620" s="71">
        <v>407</v>
      </c>
      <c r="F620" s="71"/>
      <c r="G620" s="71"/>
      <c r="H620" s="71"/>
      <c r="I620" s="71"/>
      <c r="J620" s="71"/>
      <c r="K620" s="71">
        <v>823</v>
      </c>
      <c r="L620" s="71">
        <v>565</v>
      </c>
      <c r="M620" s="71"/>
      <c r="N620" s="71"/>
      <c r="O620" s="71"/>
      <c r="P620" s="71"/>
      <c r="Q620" s="71"/>
      <c r="R620" s="71"/>
      <c r="S620" s="71"/>
      <c r="T620" s="71"/>
      <c r="U620" s="71">
        <f t="shared" si="9"/>
        <v>1795</v>
      </c>
      <c r="V620" s="58"/>
    </row>
    <row r="621" spans="2:22" x14ac:dyDescent="0.25">
      <c r="B621" s="75">
        <v>2024</v>
      </c>
      <c r="C621" s="75">
        <v>9</v>
      </c>
      <c r="D621" s="75">
        <v>3</v>
      </c>
      <c r="E621" s="71">
        <v>359</v>
      </c>
      <c r="F621" s="71"/>
      <c r="G621" s="71"/>
      <c r="H621" s="71"/>
      <c r="I621" s="71"/>
      <c r="J621" s="71"/>
      <c r="K621" s="71">
        <v>877</v>
      </c>
      <c r="L621" s="71">
        <v>961</v>
      </c>
      <c r="M621" s="71"/>
      <c r="N621" s="71"/>
      <c r="O621" s="71"/>
      <c r="P621" s="71"/>
      <c r="Q621" s="71"/>
      <c r="R621" s="71"/>
      <c r="S621" s="71"/>
      <c r="T621" s="71"/>
      <c r="U621" s="71">
        <f t="shared" si="9"/>
        <v>2197</v>
      </c>
      <c r="V621" s="58"/>
    </row>
    <row r="622" spans="2:22" x14ac:dyDescent="0.25">
      <c r="B622" s="75">
        <v>2024</v>
      </c>
      <c r="C622" s="75">
        <v>9</v>
      </c>
      <c r="D622" s="75">
        <v>4</v>
      </c>
      <c r="E622" s="71">
        <v>377</v>
      </c>
      <c r="F622" s="71"/>
      <c r="G622" s="71"/>
      <c r="H622" s="71"/>
      <c r="I622" s="71"/>
      <c r="J622" s="71"/>
      <c r="K622" s="71">
        <v>907</v>
      </c>
      <c r="L622" s="71">
        <v>1188</v>
      </c>
      <c r="M622" s="71"/>
      <c r="N622" s="71"/>
      <c r="O622" s="71"/>
      <c r="P622" s="71"/>
      <c r="Q622" s="71"/>
      <c r="R622" s="71"/>
      <c r="S622" s="71"/>
      <c r="T622" s="71"/>
      <c r="U622" s="71">
        <f t="shared" si="9"/>
        <v>2472</v>
      </c>
      <c r="V622" s="58"/>
    </row>
    <row r="623" spans="2:22" x14ac:dyDescent="0.25">
      <c r="B623" s="75">
        <v>2024</v>
      </c>
      <c r="C623" s="75">
        <v>9</v>
      </c>
      <c r="D623" s="75">
        <v>5</v>
      </c>
      <c r="E623" s="71">
        <v>351</v>
      </c>
      <c r="F623" s="71"/>
      <c r="G623" s="71"/>
      <c r="H623" s="71"/>
      <c r="I623" s="71"/>
      <c r="J623" s="71"/>
      <c r="K623" s="71">
        <v>918</v>
      </c>
      <c r="L623" s="71">
        <v>1240</v>
      </c>
      <c r="M623" s="71"/>
      <c r="N623" s="71"/>
      <c r="O623" s="71"/>
      <c r="P623" s="71"/>
      <c r="Q623" s="71"/>
      <c r="R623" s="71"/>
      <c r="S623" s="71"/>
      <c r="T623" s="71"/>
      <c r="U623" s="71">
        <f t="shared" si="9"/>
        <v>2509</v>
      </c>
      <c r="V623" s="58"/>
    </row>
    <row r="624" spans="2:22" x14ac:dyDescent="0.25">
      <c r="B624" s="75">
        <v>2024</v>
      </c>
      <c r="C624" s="75">
        <v>9</v>
      </c>
      <c r="D624" s="75">
        <v>6</v>
      </c>
      <c r="E624" s="71">
        <v>351</v>
      </c>
      <c r="F624" s="71"/>
      <c r="G624" s="71"/>
      <c r="H624" s="71"/>
      <c r="I624" s="71"/>
      <c r="J624" s="71"/>
      <c r="K624" s="71">
        <v>889</v>
      </c>
      <c r="L624" s="71">
        <v>1176</v>
      </c>
      <c r="M624" s="71"/>
      <c r="N624" s="71"/>
      <c r="O624" s="71"/>
      <c r="P624" s="71"/>
      <c r="Q624" s="71"/>
      <c r="R624" s="71"/>
      <c r="S624" s="71"/>
      <c r="T624" s="71"/>
      <c r="U624" s="71">
        <f t="shared" si="9"/>
        <v>2416</v>
      </c>
      <c r="V624" s="58"/>
    </row>
    <row r="625" spans="2:22" x14ac:dyDescent="0.25">
      <c r="B625" s="75">
        <v>2024</v>
      </c>
      <c r="C625" s="75">
        <v>9</v>
      </c>
      <c r="D625" s="75">
        <v>7</v>
      </c>
      <c r="E625" s="71">
        <v>352</v>
      </c>
      <c r="F625" s="71"/>
      <c r="G625" s="71"/>
      <c r="H625" s="71"/>
      <c r="I625" s="71"/>
      <c r="J625" s="71"/>
      <c r="K625" s="71">
        <v>832</v>
      </c>
      <c r="L625" s="71">
        <v>972</v>
      </c>
      <c r="M625" s="71"/>
      <c r="N625" s="71"/>
      <c r="O625" s="71"/>
      <c r="P625" s="71"/>
      <c r="Q625" s="71"/>
      <c r="R625" s="71"/>
      <c r="S625" s="71"/>
      <c r="T625" s="71"/>
      <c r="U625" s="71">
        <f t="shared" si="9"/>
        <v>2156</v>
      </c>
      <c r="V625" s="58"/>
    </row>
    <row r="626" spans="2:22" x14ac:dyDescent="0.25">
      <c r="B626" s="75">
        <v>2024</v>
      </c>
      <c r="C626" s="75">
        <v>9</v>
      </c>
      <c r="D626" s="75">
        <v>8</v>
      </c>
      <c r="E626" s="71">
        <v>384</v>
      </c>
      <c r="F626" s="71"/>
      <c r="G626" s="71"/>
      <c r="H626" s="71"/>
      <c r="I626" s="71"/>
      <c r="J626" s="71"/>
      <c r="K626" s="71">
        <v>802</v>
      </c>
      <c r="L626" s="71">
        <v>961</v>
      </c>
      <c r="M626" s="71"/>
      <c r="N626" s="71"/>
      <c r="O626" s="71"/>
      <c r="P626" s="71"/>
      <c r="Q626" s="71"/>
      <c r="R626" s="71"/>
      <c r="S626" s="71"/>
      <c r="T626" s="71"/>
      <c r="U626" s="71">
        <f t="shared" si="9"/>
        <v>2147</v>
      </c>
      <c r="V626" s="58"/>
    </row>
    <row r="627" spans="2:22" x14ac:dyDescent="0.25">
      <c r="B627" s="75">
        <v>2024</v>
      </c>
      <c r="C627" s="75">
        <v>9</v>
      </c>
      <c r="D627" s="75">
        <v>9</v>
      </c>
      <c r="E627" s="71">
        <v>369</v>
      </c>
      <c r="F627" s="71"/>
      <c r="G627" s="71"/>
      <c r="H627" s="71"/>
      <c r="I627" s="71"/>
      <c r="J627" s="71"/>
      <c r="K627" s="71">
        <v>853</v>
      </c>
      <c r="L627" s="71">
        <v>945</v>
      </c>
      <c r="M627" s="71"/>
      <c r="N627" s="71"/>
      <c r="O627" s="71"/>
      <c r="P627" s="71"/>
      <c r="Q627" s="71"/>
      <c r="R627" s="71"/>
      <c r="S627" s="71"/>
      <c r="T627" s="71"/>
      <c r="U627" s="71">
        <f t="shared" si="9"/>
        <v>2167</v>
      </c>
      <c r="V627" s="58"/>
    </row>
    <row r="628" spans="2:22" x14ac:dyDescent="0.25">
      <c r="B628" s="75">
        <v>2024</v>
      </c>
      <c r="C628" s="75">
        <v>9</v>
      </c>
      <c r="D628" s="75">
        <v>10</v>
      </c>
      <c r="E628" s="71">
        <v>400</v>
      </c>
      <c r="F628" s="71"/>
      <c r="G628" s="71"/>
      <c r="H628" s="71"/>
      <c r="I628" s="71"/>
      <c r="J628" s="71"/>
      <c r="K628" s="71">
        <v>857</v>
      </c>
      <c r="L628" s="71">
        <v>582</v>
      </c>
      <c r="M628" s="71"/>
      <c r="N628" s="71"/>
      <c r="O628" s="71"/>
      <c r="P628" s="71"/>
      <c r="Q628" s="71"/>
      <c r="R628" s="71"/>
      <c r="S628" s="71"/>
      <c r="T628" s="71"/>
      <c r="U628" s="71">
        <f t="shared" si="9"/>
        <v>1839</v>
      </c>
      <c r="V628" s="58"/>
    </row>
    <row r="629" spans="2:22" x14ac:dyDescent="0.25">
      <c r="B629" s="75">
        <v>2024</v>
      </c>
      <c r="C629" s="75">
        <v>9</v>
      </c>
      <c r="D629" s="75">
        <v>11</v>
      </c>
      <c r="E629" s="71">
        <v>411</v>
      </c>
      <c r="F629" s="71"/>
      <c r="G629" s="71"/>
      <c r="H629" s="71"/>
      <c r="I629" s="71"/>
      <c r="J629" s="71"/>
      <c r="K629" s="71">
        <v>842</v>
      </c>
      <c r="L629" s="71">
        <v>365</v>
      </c>
      <c r="M629" s="71"/>
      <c r="N629" s="71"/>
      <c r="O629" s="71"/>
      <c r="P629" s="71"/>
      <c r="Q629" s="71"/>
      <c r="R629" s="71"/>
      <c r="S629" s="71"/>
      <c r="T629" s="71"/>
      <c r="U629" s="71">
        <f t="shared" si="9"/>
        <v>1618</v>
      </c>
      <c r="V629" s="58"/>
    </row>
    <row r="630" spans="2:22" x14ac:dyDescent="0.25">
      <c r="B630" s="75">
        <v>2024</v>
      </c>
      <c r="C630" s="75">
        <v>9</v>
      </c>
      <c r="D630" s="75">
        <v>12</v>
      </c>
      <c r="E630" s="71">
        <v>367</v>
      </c>
      <c r="F630" s="71"/>
      <c r="G630" s="71"/>
      <c r="H630" s="71"/>
      <c r="I630" s="71"/>
      <c r="J630" s="71"/>
      <c r="K630" s="71">
        <v>830</v>
      </c>
      <c r="L630" s="71">
        <v>422</v>
      </c>
      <c r="M630" s="71"/>
      <c r="N630" s="71"/>
      <c r="O630" s="71"/>
      <c r="P630" s="71"/>
      <c r="Q630" s="71"/>
      <c r="R630" s="71"/>
      <c r="S630" s="71"/>
      <c r="T630" s="71"/>
      <c r="U630" s="71">
        <f t="shared" si="9"/>
        <v>1619</v>
      </c>
      <c r="V630" s="58"/>
    </row>
    <row r="631" spans="2:22" x14ac:dyDescent="0.25">
      <c r="B631" s="75">
        <v>2024</v>
      </c>
      <c r="C631" s="75">
        <v>9</v>
      </c>
      <c r="D631" s="75">
        <v>13</v>
      </c>
      <c r="E631" s="71">
        <v>368</v>
      </c>
      <c r="F631" s="71"/>
      <c r="G631" s="71"/>
      <c r="H631" s="71"/>
      <c r="I631" s="71"/>
      <c r="J631" s="71"/>
      <c r="K631" s="71">
        <v>834</v>
      </c>
      <c r="L631" s="71">
        <v>477</v>
      </c>
      <c r="M631" s="71"/>
      <c r="N631" s="71"/>
      <c r="O631" s="71"/>
      <c r="P631" s="71"/>
      <c r="Q631" s="71"/>
      <c r="R631" s="71"/>
      <c r="S631" s="71"/>
      <c r="T631" s="71"/>
      <c r="U631" s="71">
        <f t="shared" si="9"/>
        <v>1679</v>
      </c>
      <c r="V631" s="58"/>
    </row>
    <row r="632" spans="2:22" x14ac:dyDescent="0.25">
      <c r="B632" s="75">
        <v>2024</v>
      </c>
      <c r="C632" s="75">
        <v>9</v>
      </c>
      <c r="D632" s="75">
        <v>14</v>
      </c>
      <c r="E632" s="71">
        <v>345</v>
      </c>
      <c r="F632" s="71"/>
      <c r="G632" s="71"/>
      <c r="H632" s="71"/>
      <c r="I632" s="71"/>
      <c r="J632" s="71"/>
      <c r="K632" s="71">
        <v>794</v>
      </c>
      <c r="L632" s="71">
        <v>263</v>
      </c>
      <c r="M632" s="71"/>
      <c r="N632" s="71"/>
      <c r="O632" s="71"/>
      <c r="P632" s="71"/>
      <c r="Q632" s="71"/>
      <c r="R632" s="71"/>
      <c r="S632" s="71"/>
      <c r="T632" s="71"/>
      <c r="U632" s="71">
        <f t="shared" si="9"/>
        <v>1402</v>
      </c>
      <c r="V632" s="58"/>
    </row>
    <row r="633" spans="2:22" x14ac:dyDescent="0.25">
      <c r="B633" s="75">
        <v>2024</v>
      </c>
      <c r="C633" s="75">
        <v>9</v>
      </c>
      <c r="D633" s="75">
        <v>15</v>
      </c>
      <c r="E633" s="71">
        <v>417</v>
      </c>
      <c r="F633" s="71"/>
      <c r="G633" s="71"/>
      <c r="H633" s="71"/>
      <c r="I633" s="71"/>
      <c r="J633" s="71"/>
      <c r="K633" s="71">
        <v>767</v>
      </c>
      <c r="L633" s="71">
        <v>270</v>
      </c>
      <c r="M633" s="71"/>
      <c r="N633" s="71"/>
      <c r="O633" s="71"/>
      <c r="P633" s="71"/>
      <c r="Q633" s="71"/>
      <c r="R633" s="71"/>
      <c r="S633" s="71"/>
      <c r="T633" s="71"/>
      <c r="U633" s="71">
        <f t="shared" si="9"/>
        <v>1454</v>
      </c>
      <c r="V633" s="58"/>
    </row>
    <row r="634" spans="2:22" x14ac:dyDescent="0.25">
      <c r="B634" s="75">
        <v>2024</v>
      </c>
      <c r="C634" s="75">
        <v>9</v>
      </c>
      <c r="D634" s="75">
        <v>16</v>
      </c>
      <c r="E634" s="71">
        <v>447</v>
      </c>
      <c r="F634" s="71"/>
      <c r="G634" s="71"/>
      <c r="H634" s="71"/>
      <c r="I634" s="71"/>
      <c r="J634" s="71"/>
      <c r="K634" s="71">
        <v>806</v>
      </c>
      <c r="L634" s="71">
        <v>316</v>
      </c>
      <c r="M634" s="71"/>
      <c r="N634" s="71"/>
      <c r="O634" s="71"/>
      <c r="P634" s="71"/>
      <c r="Q634" s="71"/>
      <c r="R634" s="71"/>
      <c r="S634" s="71"/>
      <c r="T634" s="71"/>
      <c r="U634" s="71">
        <f t="shared" si="9"/>
        <v>1569</v>
      </c>
      <c r="V634" s="58"/>
    </row>
    <row r="635" spans="2:22" x14ac:dyDescent="0.25">
      <c r="B635" s="75">
        <v>2024</v>
      </c>
      <c r="C635" s="75">
        <v>9</v>
      </c>
      <c r="D635" s="75">
        <v>17</v>
      </c>
      <c r="E635" s="71">
        <v>442</v>
      </c>
      <c r="F635" s="71"/>
      <c r="G635" s="71"/>
      <c r="H635" s="71"/>
      <c r="I635" s="71"/>
      <c r="J635" s="71"/>
      <c r="K635" s="71">
        <v>806</v>
      </c>
      <c r="L635" s="71">
        <v>318</v>
      </c>
      <c r="M635" s="71"/>
      <c r="N635" s="71"/>
      <c r="O635" s="71"/>
      <c r="P635" s="71"/>
      <c r="Q635" s="71"/>
      <c r="R635" s="71"/>
      <c r="S635" s="71"/>
      <c r="T635" s="71"/>
      <c r="U635" s="71">
        <f t="shared" si="9"/>
        <v>1566</v>
      </c>
      <c r="V635" s="58"/>
    </row>
    <row r="636" spans="2:22" x14ac:dyDescent="0.25">
      <c r="B636" s="75">
        <v>2024</v>
      </c>
      <c r="C636" s="75">
        <v>9</v>
      </c>
      <c r="D636" s="75">
        <v>18</v>
      </c>
      <c r="E636" s="71">
        <v>433</v>
      </c>
      <c r="F636" s="71"/>
      <c r="G636" s="71"/>
      <c r="H636" s="71"/>
      <c r="I636" s="71"/>
      <c r="J636" s="71"/>
      <c r="K636" s="71">
        <v>827</v>
      </c>
      <c r="L636" s="71">
        <v>502</v>
      </c>
      <c r="M636" s="71"/>
      <c r="N636" s="71"/>
      <c r="O636" s="71"/>
      <c r="P636" s="71"/>
      <c r="Q636" s="71"/>
      <c r="R636" s="71"/>
      <c r="S636" s="71"/>
      <c r="T636" s="71"/>
      <c r="U636" s="71">
        <f t="shared" si="9"/>
        <v>1762</v>
      </c>
      <c r="V636" s="58"/>
    </row>
    <row r="637" spans="2:22" x14ac:dyDescent="0.25">
      <c r="B637" s="75">
        <v>2024</v>
      </c>
      <c r="C637" s="75">
        <v>9</v>
      </c>
      <c r="D637" s="75">
        <v>19</v>
      </c>
      <c r="E637" s="71">
        <v>407</v>
      </c>
      <c r="F637" s="71"/>
      <c r="G637" s="71"/>
      <c r="H637" s="71"/>
      <c r="I637" s="71"/>
      <c r="J637" s="71"/>
      <c r="K637" s="71">
        <v>806</v>
      </c>
      <c r="L637" s="71">
        <v>320</v>
      </c>
      <c r="M637" s="71"/>
      <c r="N637" s="71"/>
      <c r="O637" s="71"/>
      <c r="P637" s="71"/>
      <c r="Q637" s="71"/>
      <c r="R637" s="71"/>
      <c r="S637" s="71"/>
      <c r="T637" s="71"/>
      <c r="U637" s="71">
        <f t="shared" si="9"/>
        <v>1533</v>
      </c>
      <c r="V637" s="58"/>
    </row>
    <row r="638" spans="2:22" x14ac:dyDescent="0.25">
      <c r="B638" s="75">
        <v>2024</v>
      </c>
      <c r="C638" s="75">
        <v>9</v>
      </c>
      <c r="D638" s="75">
        <v>20</v>
      </c>
      <c r="E638" s="71">
        <v>399</v>
      </c>
      <c r="F638" s="71"/>
      <c r="G638" s="71"/>
      <c r="H638" s="71"/>
      <c r="I638" s="71"/>
      <c r="J638" s="71"/>
      <c r="K638" s="71">
        <v>809</v>
      </c>
      <c r="L638" s="71">
        <v>278</v>
      </c>
      <c r="M638" s="71"/>
      <c r="N638" s="71"/>
      <c r="O638" s="71"/>
      <c r="P638" s="71"/>
      <c r="Q638" s="71"/>
      <c r="R638" s="71"/>
      <c r="S638" s="71"/>
      <c r="T638" s="71"/>
      <c r="U638" s="71">
        <f t="shared" si="9"/>
        <v>1486</v>
      </c>
      <c r="V638" s="58"/>
    </row>
    <row r="639" spans="2:22" x14ac:dyDescent="0.25">
      <c r="B639" s="75">
        <v>2024</v>
      </c>
      <c r="C639" s="75">
        <v>9</v>
      </c>
      <c r="D639" s="75">
        <v>21</v>
      </c>
      <c r="E639" s="71">
        <v>349</v>
      </c>
      <c r="F639" s="71"/>
      <c r="G639" s="71"/>
      <c r="H639" s="71"/>
      <c r="I639" s="71"/>
      <c r="J639" s="71"/>
      <c r="K639" s="71">
        <v>780</v>
      </c>
      <c r="L639" s="71">
        <v>336</v>
      </c>
      <c r="M639" s="71"/>
      <c r="N639" s="71"/>
      <c r="O639" s="71"/>
      <c r="P639" s="71"/>
      <c r="Q639" s="71"/>
      <c r="R639" s="71"/>
      <c r="S639" s="71"/>
      <c r="T639" s="71"/>
      <c r="U639" s="71">
        <f t="shared" si="9"/>
        <v>1465</v>
      </c>
      <c r="V639" s="58"/>
    </row>
    <row r="640" spans="2:22" x14ac:dyDescent="0.25">
      <c r="B640" s="75">
        <v>2024</v>
      </c>
      <c r="C640" s="75">
        <v>9</v>
      </c>
      <c r="D640" s="75">
        <v>22</v>
      </c>
      <c r="E640" s="71">
        <v>396</v>
      </c>
      <c r="F640" s="71"/>
      <c r="G640" s="71"/>
      <c r="H640" s="71"/>
      <c r="I640" s="71"/>
      <c r="J640" s="71"/>
      <c r="K640" s="71">
        <v>748</v>
      </c>
      <c r="L640" s="71">
        <v>550</v>
      </c>
      <c r="M640" s="71"/>
      <c r="N640" s="71"/>
      <c r="O640" s="71"/>
      <c r="P640" s="71"/>
      <c r="Q640" s="71"/>
      <c r="R640" s="71"/>
      <c r="S640" s="71"/>
      <c r="T640" s="71"/>
      <c r="U640" s="71">
        <f t="shared" si="9"/>
        <v>1694</v>
      </c>
      <c r="V640" s="58"/>
    </row>
    <row r="641" spans="2:22" x14ac:dyDescent="0.25">
      <c r="B641" s="75">
        <v>2024</v>
      </c>
      <c r="C641" s="75">
        <v>9</v>
      </c>
      <c r="D641" s="75">
        <v>23</v>
      </c>
      <c r="E641" s="71">
        <v>368</v>
      </c>
      <c r="F641" s="71"/>
      <c r="G641" s="71"/>
      <c r="H641" s="71"/>
      <c r="I641" s="71"/>
      <c r="J641" s="71"/>
      <c r="K641" s="71">
        <v>799</v>
      </c>
      <c r="L641" s="71">
        <v>814</v>
      </c>
      <c r="M641" s="71"/>
      <c r="N641" s="71"/>
      <c r="O641" s="71"/>
      <c r="P641" s="71"/>
      <c r="Q641" s="71"/>
      <c r="R641" s="71"/>
      <c r="S641" s="71"/>
      <c r="T641" s="71"/>
      <c r="U641" s="71">
        <f t="shared" si="9"/>
        <v>1981</v>
      </c>
      <c r="V641" s="58"/>
    </row>
    <row r="642" spans="2:22" x14ac:dyDescent="0.25">
      <c r="B642" s="75">
        <v>2024</v>
      </c>
      <c r="C642" s="75">
        <v>9</v>
      </c>
      <c r="D642" s="75">
        <v>24</v>
      </c>
      <c r="E642" s="71">
        <v>321</v>
      </c>
      <c r="F642" s="71"/>
      <c r="G642" s="71"/>
      <c r="H642" s="71"/>
      <c r="I642" s="71"/>
      <c r="J642" s="71"/>
      <c r="K642" s="71">
        <v>789</v>
      </c>
      <c r="L642" s="71">
        <v>902</v>
      </c>
      <c r="M642" s="71"/>
      <c r="N642" s="71"/>
      <c r="O642" s="71"/>
      <c r="P642" s="71"/>
      <c r="Q642" s="71"/>
      <c r="R642" s="71"/>
      <c r="S642" s="71"/>
      <c r="T642" s="71"/>
      <c r="U642" s="71">
        <f t="shared" si="9"/>
        <v>2012</v>
      </c>
      <c r="V642" s="58"/>
    </row>
    <row r="643" spans="2:22" x14ac:dyDescent="0.25">
      <c r="B643" s="75">
        <v>2024</v>
      </c>
      <c r="C643" s="75">
        <v>9</v>
      </c>
      <c r="D643" s="75">
        <v>25</v>
      </c>
      <c r="E643" s="71">
        <v>416</v>
      </c>
      <c r="F643" s="71"/>
      <c r="G643" s="71"/>
      <c r="H643" s="71"/>
      <c r="I643" s="71"/>
      <c r="J643" s="71"/>
      <c r="K643" s="71">
        <v>814</v>
      </c>
      <c r="L643" s="71">
        <v>415</v>
      </c>
      <c r="M643" s="71"/>
      <c r="N643" s="71"/>
      <c r="O643" s="71"/>
      <c r="P643" s="71"/>
      <c r="Q643" s="71"/>
      <c r="R643" s="71"/>
      <c r="S643" s="71"/>
      <c r="T643" s="71"/>
      <c r="U643" s="71">
        <f t="shared" si="9"/>
        <v>1645</v>
      </c>
      <c r="V643" s="58"/>
    </row>
    <row r="644" spans="2:22" x14ac:dyDescent="0.25">
      <c r="B644" s="75">
        <v>2024</v>
      </c>
      <c r="C644" s="75">
        <v>9</v>
      </c>
      <c r="D644" s="75">
        <v>26</v>
      </c>
      <c r="E644" s="71">
        <v>435</v>
      </c>
      <c r="F644" s="71"/>
      <c r="G644" s="71"/>
      <c r="H644" s="71"/>
      <c r="I644" s="71"/>
      <c r="J644" s="71"/>
      <c r="K644" s="71">
        <v>815</v>
      </c>
      <c r="L644" s="71">
        <v>593</v>
      </c>
      <c r="M644" s="71"/>
      <c r="N644" s="71"/>
      <c r="O644" s="71"/>
      <c r="P644" s="71"/>
      <c r="Q644" s="71"/>
      <c r="R644" s="71"/>
      <c r="S644" s="71"/>
      <c r="T644" s="71"/>
      <c r="U644" s="71">
        <f t="shared" si="9"/>
        <v>1843</v>
      </c>
      <c r="V644" s="58"/>
    </row>
    <row r="645" spans="2:22" x14ac:dyDescent="0.25">
      <c r="B645" s="75">
        <v>2024</v>
      </c>
      <c r="C645" s="75">
        <v>9</v>
      </c>
      <c r="D645" s="75">
        <v>27</v>
      </c>
      <c r="E645" s="71">
        <v>394</v>
      </c>
      <c r="F645" s="71"/>
      <c r="G645" s="71"/>
      <c r="H645" s="71"/>
      <c r="I645" s="71"/>
      <c r="J645" s="71"/>
      <c r="K645" s="71">
        <v>820</v>
      </c>
      <c r="L645" s="71">
        <v>700</v>
      </c>
      <c r="M645" s="71"/>
      <c r="N645" s="71"/>
      <c r="O645" s="71"/>
      <c r="P645" s="71"/>
      <c r="Q645" s="71"/>
      <c r="R645" s="71"/>
      <c r="S645" s="71"/>
      <c r="T645" s="71"/>
      <c r="U645" s="71">
        <f t="shared" si="9"/>
        <v>1914</v>
      </c>
      <c r="V645" s="58"/>
    </row>
    <row r="646" spans="2:22" x14ac:dyDescent="0.25">
      <c r="B646" s="75">
        <v>2024</v>
      </c>
      <c r="C646" s="75">
        <v>9</v>
      </c>
      <c r="D646" s="75">
        <v>28</v>
      </c>
      <c r="E646" s="71">
        <v>339</v>
      </c>
      <c r="F646" s="71"/>
      <c r="G646" s="71"/>
      <c r="H646" s="71"/>
      <c r="I646" s="71"/>
      <c r="J646" s="71"/>
      <c r="K646" s="71">
        <v>765</v>
      </c>
      <c r="L646" s="71">
        <v>538</v>
      </c>
      <c r="M646" s="71"/>
      <c r="N646" s="71"/>
      <c r="O646" s="71"/>
      <c r="P646" s="71"/>
      <c r="Q646" s="71"/>
      <c r="R646" s="71"/>
      <c r="S646" s="71"/>
      <c r="T646" s="71"/>
      <c r="U646" s="71">
        <f t="shared" si="9"/>
        <v>1642</v>
      </c>
      <c r="V646" s="58"/>
    </row>
    <row r="647" spans="2:22" x14ac:dyDescent="0.25">
      <c r="B647" s="75">
        <v>2024</v>
      </c>
      <c r="C647" s="75">
        <v>9</v>
      </c>
      <c r="D647" s="75">
        <v>29</v>
      </c>
      <c r="E647" s="71">
        <v>399</v>
      </c>
      <c r="F647" s="71"/>
      <c r="G647" s="71"/>
      <c r="H647" s="71"/>
      <c r="I647" s="71"/>
      <c r="J647" s="71"/>
      <c r="K647" s="71">
        <v>727</v>
      </c>
      <c r="L647" s="71">
        <v>518</v>
      </c>
      <c r="M647" s="71"/>
      <c r="N647" s="71"/>
      <c r="O647" s="71"/>
      <c r="P647" s="71"/>
      <c r="Q647" s="71"/>
      <c r="R647" s="71"/>
      <c r="S647" s="71"/>
      <c r="T647" s="71"/>
      <c r="U647" s="71">
        <f t="shared" si="9"/>
        <v>1644</v>
      </c>
      <c r="V647" s="58"/>
    </row>
    <row r="648" spans="2:22" x14ac:dyDescent="0.25">
      <c r="B648" s="75">
        <v>2024</v>
      </c>
      <c r="C648" s="75">
        <v>9</v>
      </c>
      <c r="D648" s="75">
        <v>30</v>
      </c>
      <c r="E648" s="71">
        <v>408</v>
      </c>
      <c r="F648" s="71"/>
      <c r="G648" s="71"/>
      <c r="H648" s="71"/>
      <c r="I648" s="71"/>
      <c r="J648" s="71"/>
      <c r="K648" s="71">
        <v>771</v>
      </c>
      <c r="L648" s="71">
        <v>796</v>
      </c>
      <c r="M648" s="71"/>
      <c r="N648" s="71"/>
      <c r="O648" s="71"/>
      <c r="P648" s="71"/>
      <c r="Q648" s="71"/>
      <c r="R648" s="71"/>
      <c r="S648" s="71"/>
      <c r="T648" s="71"/>
      <c r="U648" s="71">
        <f t="shared" si="9"/>
        <v>1975</v>
      </c>
      <c r="V648" s="58"/>
    </row>
    <row r="649" spans="2:22" x14ac:dyDescent="0.25">
      <c r="B649" s="75">
        <v>2024</v>
      </c>
      <c r="C649" s="75">
        <v>10</v>
      </c>
      <c r="D649" s="75">
        <v>1</v>
      </c>
      <c r="E649" s="71">
        <v>371</v>
      </c>
      <c r="F649" s="71"/>
      <c r="G649" s="71"/>
      <c r="H649" s="71"/>
      <c r="I649" s="71"/>
      <c r="J649" s="71"/>
      <c r="K649" s="71">
        <v>781</v>
      </c>
      <c r="L649" s="71">
        <v>1039</v>
      </c>
      <c r="M649" s="71"/>
      <c r="N649" s="71"/>
      <c r="O649" s="71"/>
      <c r="P649" s="71"/>
      <c r="Q649" s="71"/>
      <c r="R649" s="71"/>
      <c r="S649" s="71"/>
      <c r="T649" s="71"/>
      <c r="U649" s="71">
        <f t="shared" si="9"/>
        <v>2191</v>
      </c>
      <c r="V649" s="58"/>
    </row>
    <row r="650" spans="2:22" x14ac:dyDescent="0.25">
      <c r="B650" s="75">
        <v>2024</v>
      </c>
      <c r="C650" s="75">
        <v>10</v>
      </c>
      <c r="D650" s="75">
        <v>2</v>
      </c>
      <c r="E650" s="71">
        <v>355</v>
      </c>
      <c r="F650" s="71"/>
      <c r="G650" s="71"/>
      <c r="H650" s="71"/>
      <c r="I650" s="71"/>
      <c r="J650" s="71"/>
      <c r="K650" s="71">
        <v>780</v>
      </c>
      <c r="L650" s="71">
        <v>1077</v>
      </c>
      <c r="M650" s="71"/>
      <c r="N650" s="71"/>
      <c r="O650" s="71"/>
      <c r="P650" s="71"/>
      <c r="Q650" s="71"/>
      <c r="R650" s="71"/>
      <c r="S650" s="71"/>
      <c r="T650" s="71"/>
      <c r="U650" s="71">
        <f t="shared" ref="U650:U713" si="10">SUM(E650:T650)</f>
        <v>2212</v>
      </c>
      <c r="V650" s="58"/>
    </row>
    <row r="651" spans="2:22" x14ac:dyDescent="0.25">
      <c r="B651" s="75">
        <v>2024</v>
      </c>
      <c r="C651" s="75">
        <v>10</v>
      </c>
      <c r="D651" s="75">
        <v>3</v>
      </c>
      <c r="E651" s="71">
        <v>349</v>
      </c>
      <c r="F651" s="71"/>
      <c r="G651" s="71"/>
      <c r="H651" s="71"/>
      <c r="I651" s="71"/>
      <c r="J651" s="71"/>
      <c r="K651" s="71">
        <v>788</v>
      </c>
      <c r="L651" s="71">
        <v>1043</v>
      </c>
      <c r="M651" s="71"/>
      <c r="N651" s="71"/>
      <c r="O651" s="71"/>
      <c r="P651" s="71"/>
      <c r="Q651" s="71"/>
      <c r="R651" s="71"/>
      <c r="S651" s="71"/>
      <c r="T651" s="71"/>
      <c r="U651" s="71">
        <f t="shared" si="10"/>
        <v>2180</v>
      </c>
      <c r="V651" s="58"/>
    </row>
    <row r="652" spans="2:22" x14ac:dyDescent="0.25">
      <c r="B652" s="75">
        <v>2024</v>
      </c>
      <c r="C652" s="75">
        <v>10</v>
      </c>
      <c r="D652" s="75">
        <v>4</v>
      </c>
      <c r="E652" s="71">
        <v>354</v>
      </c>
      <c r="F652" s="71"/>
      <c r="G652" s="71"/>
      <c r="H652" s="71"/>
      <c r="I652" s="71"/>
      <c r="J652" s="71"/>
      <c r="K652" s="71">
        <v>771</v>
      </c>
      <c r="L652" s="71">
        <v>865</v>
      </c>
      <c r="M652" s="71"/>
      <c r="N652" s="71"/>
      <c r="O652" s="71"/>
      <c r="P652" s="71"/>
      <c r="Q652" s="71"/>
      <c r="R652" s="71"/>
      <c r="S652" s="71"/>
      <c r="T652" s="71"/>
      <c r="U652" s="71">
        <f t="shared" si="10"/>
        <v>1990</v>
      </c>
      <c r="V652" s="58"/>
    </row>
    <row r="653" spans="2:22" x14ac:dyDescent="0.25">
      <c r="B653" s="75">
        <v>2024</v>
      </c>
      <c r="C653" s="75">
        <v>10</v>
      </c>
      <c r="D653" s="75">
        <v>5</v>
      </c>
      <c r="E653" s="71">
        <v>323</v>
      </c>
      <c r="F653" s="71"/>
      <c r="G653" s="71"/>
      <c r="H653" s="71"/>
      <c r="I653" s="71"/>
      <c r="J653" s="71"/>
      <c r="K653" s="71">
        <v>730</v>
      </c>
      <c r="L653" s="71">
        <v>1036</v>
      </c>
      <c r="M653" s="71"/>
      <c r="N653" s="71"/>
      <c r="O653" s="71"/>
      <c r="P653" s="71"/>
      <c r="Q653" s="71"/>
      <c r="R653" s="71"/>
      <c r="S653" s="71"/>
      <c r="T653" s="71"/>
      <c r="U653" s="71">
        <f t="shared" si="10"/>
        <v>2089</v>
      </c>
      <c r="V653" s="58"/>
    </row>
    <row r="654" spans="2:22" x14ac:dyDescent="0.25">
      <c r="B654" s="75">
        <v>2024</v>
      </c>
      <c r="C654" s="75">
        <v>10</v>
      </c>
      <c r="D654" s="75">
        <v>6</v>
      </c>
      <c r="E654" s="71">
        <v>341</v>
      </c>
      <c r="F654" s="71"/>
      <c r="G654" s="71"/>
      <c r="H654" s="71"/>
      <c r="I654" s="71"/>
      <c r="J654" s="71"/>
      <c r="K654" s="71">
        <v>692</v>
      </c>
      <c r="L654" s="71">
        <v>1208</v>
      </c>
      <c r="M654" s="71"/>
      <c r="N654" s="71"/>
      <c r="O654" s="71"/>
      <c r="P654" s="71"/>
      <c r="Q654" s="71"/>
      <c r="R654" s="71"/>
      <c r="S654" s="71"/>
      <c r="T654" s="71"/>
      <c r="U654" s="71">
        <f t="shared" si="10"/>
        <v>2241</v>
      </c>
      <c r="V654" s="58"/>
    </row>
    <row r="655" spans="2:22" x14ac:dyDescent="0.25">
      <c r="B655" s="75">
        <v>2024</v>
      </c>
      <c r="C655" s="75">
        <v>10</v>
      </c>
      <c r="D655" s="75">
        <v>7</v>
      </c>
      <c r="E655" s="71">
        <v>309</v>
      </c>
      <c r="F655" s="71"/>
      <c r="G655" s="71"/>
      <c r="H655" s="71"/>
      <c r="I655" s="71"/>
      <c r="J655" s="71"/>
      <c r="K655" s="71">
        <v>792</v>
      </c>
      <c r="L655" s="71">
        <v>1374</v>
      </c>
      <c r="M655" s="71"/>
      <c r="N655" s="71"/>
      <c r="O655" s="71"/>
      <c r="P655" s="71"/>
      <c r="Q655" s="71"/>
      <c r="R655" s="71"/>
      <c r="S655" s="71"/>
      <c r="T655" s="71"/>
      <c r="U655" s="71">
        <f t="shared" si="10"/>
        <v>2475</v>
      </c>
      <c r="V655" s="58"/>
    </row>
    <row r="656" spans="2:22" x14ac:dyDescent="0.25">
      <c r="B656" s="75">
        <v>2024</v>
      </c>
      <c r="C656" s="75">
        <v>10</v>
      </c>
      <c r="D656" s="75">
        <v>8</v>
      </c>
      <c r="E656" s="71">
        <v>297</v>
      </c>
      <c r="F656" s="71"/>
      <c r="G656" s="71"/>
      <c r="H656" s="71"/>
      <c r="I656" s="71"/>
      <c r="J656" s="71"/>
      <c r="K656" s="71">
        <v>797</v>
      </c>
      <c r="L656" s="71">
        <v>1185</v>
      </c>
      <c r="M656" s="71"/>
      <c r="N656" s="71"/>
      <c r="O656" s="71"/>
      <c r="P656" s="71"/>
      <c r="Q656" s="71"/>
      <c r="R656" s="71"/>
      <c r="S656" s="71"/>
      <c r="T656" s="71"/>
      <c r="U656" s="71">
        <f t="shared" si="10"/>
        <v>2279</v>
      </c>
      <c r="V656" s="58"/>
    </row>
    <row r="657" spans="2:22" x14ac:dyDescent="0.25">
      <c r="B657" s="75">
        <v>2024</v>
      </c>
      <c r="C657" s="75">
        <v>10</v>
      </c>
      <c r="D657" s="75">
        <v>9</v>
      </c>
      <c r="E657" s="71">
        <v>416</v>
      </c>
      <c r="F657" s="71"/>
      <c r="G657" s="71"/>
      <c r="H657" s="71"/>
      <c r="I657" s="71"/>
      <c r="J657" s="71"/>
      <c r="K657" s="71">
        <v>759</v>
      </c>
      <c r="L657" s="71">
        <v>926</v>
      </c>
      <c r="M657" s="71"/>
      <c r="N657" s="71"/>
      <c r="O657" s="71"/>
      <c r="P657" s="71"/>
      <c r="Q657" s="71"/>
      <c r="R657" s="71"/>
      <c r="S657" s="71"/>
      <c r="T657" s="71"/>
      <c r="U657" s="71">
        <f t="shared" si="10"/>
        <v>2101</v>
      </c>
      <c r="V657" s="58"/>
    </row>
    <row r="658" spans="2:22" x14ac:dyDescent="0.25">
      <c r="B658" s="75">
        <v>2024</v>
      </c>
      <c r="C658" s="75">
        <v>10</v>
      </c>
      <c r="D658" s="75">
        <v>10</v>
      </c>
      <c r="E658" s="71">
        <v>451</v>
      </c>
      <c r="F658" s="71"/>
      <c r="G658" s="71"/>
      <c r="H658" s="71"/>
      <c r="I658" s="71"/>
      <c r="J658" s="71"/>
      <c r="K658" s="71">
        <v>743</v>
      </c>
      <c r="L658" s="71">
        <v>870</v>
      </c>
      <c r="M658" s="71"/>
      <c r="N658" s="71"/>
      <c r="O658" s="71"/>
      <c r="P658" s="71"/>
      <c r="Q658" s="71"/>
      <c r="R658" s="71"/>
      <c r="S658" s="71"/>
      <c r="T658" s="71"/>
      <c r="U658" s="71">
        <f t="shared" si="10"/>
        <v>2064</v>
      </c>
      <c r="V658" s="58"/>
    </row>
    <row r="659" spans="2:22" x14ac:dyDescent="0.25">
      <c r="B659" s="75">
        <v>2024</v>
      </c>
      <c r="C659" s="75">
        <v>10</v>
      </c>
      <c r="D659" s="75">
        <v>11</v>
      </c>
      <c r="E659" s="71">
        <v>423</v>
      </c>
      <c r="F659" s="71"/>
      <c r="G659" s="71"/>
      <c r="H659" s="71"/>
      <c r="I659" s="71"/>
      <c r="J659" s="71"/>
      <c r="K659" s="71">
        <v>712</v>
      </c>
      <c r="L659" s="71">
        <v>711</v>
      </c>
      <c r="M659" s="71"/>
      <c r="N659" s="71"/>
      <c r="O659" s="71"/>
      <c r="P659" s="71"/>
      <c r="Q659" s="71"/>
      <c r="R659" s="71"/>
      <c r="S659" s="71"/>
      <c r="T659" s="71"/>
      <c r="U659" s="71">
        <f t="shared" si="10"/>
        <v>1846</v>
      </c>
      <c r="V659" s="58"/>
    </row>
    <row r="660" spans="2:22" x14ac:dyDescent="0.25">
      <c r="B660" s="75">
        <v>2024</v>
      </c>
      <c r="C660" s="75">
        <v>10</v>
      </c>
      <c r="D660" s="75">
        <v>12</v>
      </c>
      <c r="E660" s="71">
        <v>377</v>
      </c>
      <c r="F660" s="71"/>
      <c r="G660" s="71"/>
      <c r="H660" s="71"/>
      <c r="I660" s="71"/>
      <c r="J660" s="71"/>
      <c r="K660" s="71">
        <v>664</v>
      </c>
      <c r="L660" s="71">
        <v>567</v>
      </c>
      <c r="M660" s="71"/>
      <c r="N660" s="71"/>
      <c r="O660" s="71"/>
      <c r="P660" s="71"/>
      <c r="Q660" s="71"/>
      <c r="R660" s="71"/>
      <c r="S660" s="71"/>
      <c r="T660" s="71"/>
      <c r="U660" s="71">
        <f t="shared" si="10"/>
        <v>1608</v>
      </c>
      <c r="V660" s="58"/>
    </row>
    <row r="661" spans="2:22" x14ac:dyDescent="0.25">
      <c r="B661" s="75">
        <v>2024</v>
      </c>
      <c r="C661" s="75">
        <v>10</v>
      </c>
      <c r="D661" s="75">
        <v>13</v>
      </c>
      <c r="E661" s="71">
        <v>395</v>
      </c>
      <c r="F661" s="71"/>
      <c r="G661" s="71"/>
      <c r="H661" s="71"/>
      <c r="I661" s="71"/>
      <c r="J661" s="71"/>
      <c r="K661" s="71">
        <v>639</v>
      </c>
      <c r="L661" s="71">
        <v>542</v>
      </c>
      <c r="M661" s="71"/>
      <c r="N661" s="71"/>
      <c r="O661" s="71"/>
      <c r="P661" s="71"/>
      <c r="Q661" s="71"/>
      <c r="R661" s="71"/>
      <c r="S661" s="71"/>
      <c r="T661" s="71"/>
      <c r="U661" s="71">
        <f t="shared" si="10"/>
        <v>1576</v>
      </c>
      <c r="V661" s="58"/>
    </row>
    <row r="662" spans="2:22" x14ac:dyDescent="0.25">
      <c r="B662" s="75">
        <v>2024</v>
      </c>
      <c r="C662" s="75">
        <v>10</v>
      </c>
      <c r="D662" s="75">
        <v>14</v>
      </c>
      <c r="E662" s="71">
        <v>435</v>
      </c>
      <c r="F662" s="71"/>
      <c r="G662" s="71"/>
      <c r="H662" s="71"/>
      <c r="I662" s="71"/>
      <c r="J662" s="71"/>
      <c r="K662" s="71">
        <v>694</v>
      </c>
      <c r="L662" s="71">
        <v>616</v>
      </c>
      <c r="M662" s="71"/>
      <c r="N662" s="71"/>
      <c r="O662" s="71"/>
      <c r="P662" s="71"/>
      <c r="Q662" s="71"/>
      <c r="R662" s="71"/>
      <c r="S662" s="71"/>
      <c r="T662" s="71"/>
      <c r="U662" s="71">
        <f t="shared" si="10"/>
        <v>1745</v>
      </c>
      <c r="V662" s="58"/>
    </row>
    <row r="663" spans="2:22" x14ac:dyDescent="0.25">
      <c r="B663" s="75">
        <v>2024</v>
      </c>
      <c r="C663" s="75">
        <v>10</v>
      </c>
      <c r="D663" s="75">
        <v>15</v>
      </c>
      <c r="E663" s="71">
        <v>408</v>
      </c>
      <c r="F663" s="71"/>
      <c r="G663" s="71"/>
      <c r="H663" s="71"/>
      <c r="I663" s="71"/>
      <c r="J663" s="71"/>
      <c r="K663" s="71">
        <v>709</v>
      </c>
      <c r="L663" s="71">
        <v>616</v>
      </c>
      <c r="M663" s="71"/>
      <c r="N663" s="71"/>
      <c r="O663" s="71"/>
      <c r="P663" s="71"/>
      <c r="Q663" s="71"/>
      <c r="R663" s="71"/>
      <c r="S663" s="71"/>
      <c r="T663" s="71"/>
      <c r="U663" s="71">
        <f t="shared" si="10"/>
        <v>1733</v>
      </c>
      <c r="V663" s="58"/>
    </row>
    <row r="664" spans="2:22" x14ac:dyDescent="0.25">
      <c r="B664" s="75">
        <v>2024</v>
      </c>
      <c r="C664" s="75">
        <v>10</v>
      </c>
      <c r="D664" s="75">
        <v>16</v>
      </c>
      <c r="E664" s="71">
        <v>455</v>
      </c>
      <c r="F664" s="71"/>
      <c r="G664" s="71"/>
      <c r="H664" s="71"/>
      <c r="I664" s="71"/>
      <c r="J664" s="71"/>
      <c r="K664" s="71">
        <v>709</v>
      </c>
      <c r="L664" s="71">
        <v>466</v>
      </c>
      <c r="M664" s="71"/>
      <c r="N664" s="71"/>
      <c r="O664" s="71"/>
      <c r="P664" s="71"/>
      <c r="Q664" s="71"/>
      <c r="R664" s="71"/>
      <c r="S664" s="71"/>
      <c r="T664" s="71"/>
      <c r="U664" s="71">
        <f t="shared" si="10"/>
        <v>1630</v>
      </c>
      <c r="V664" s="58"/>
    </row>
    <row r="665" spans="2:22" x14ac:dyDescent="0.25">
      <c r="B665" s="75">
        <v>2024</v>
      </c>
      <c r="C665" s="75">
        <v>10</v>
      </c>
      <c r="D665" s="75">
        <v>17</v>
      </c>
      <c r="E665" s="71">
        <v>493</v>
      </c>
      <c r="F665" s="71"/>
      <c r="G665" s="71"/>
      <c r="H665" s="71"/>
      <c r="I665" s="71"/>
      <c r="J665" s="71"/>
      <c r="K665" s="71">
        <v>713</v>
      </c>
      <c r="L665" s="71">
        <v>355</v>
      </c>
      <c r="M665" s="71"/>
      <c r="N665" s="71"/>
      <c r="O665" s="71"/>
      <c r="P665" s="71"/>
      <c r="Q665" s="71"/>
      <c r="R665" s="71"/>
      <c r="S665" s="71"/>
      <c r="T665" s="71"/>
      <c r="U665" s="71">
        <f t="shared" si="10"/>
        <v>1561</v>
      </c>
      <c r="V665" s="58"/>
    </row>
    <row r="666" spans="2:22" x14ac:dyDescent="0.25">
      <c r="B666" s="75">
        <v>2024</v>
      </c>
      <c r="C666" s="75">
        <v>10</v>
      </c>
      <c r="D666" s="75">
        <v>18</v>
      </c>
      <c r="E666" s="71">
        <v>458</v>
      </c>
      <c r="F666" s="71"/>
      <c r="G666" s="71"/>
      <c r="H666" s="71"/>
      <c r="I666" s="71"/>
      <c r="J666" s="71"/>
      <c r="K666" s="71">
        <v>731</v>
      </c>
      <c r="L666" s="71">
        <v>401</v>
      </c>
      <c r="M666" s="71"/>
      <c r="N666" s="71"/>
      <c r="O666" s="71"/>
      <c r="P666" s="71"/>
      <c r="Q666" s="71"/>
      <c r="R666" s="71"/>
      <c r="S666" s="71"/>
      <c r="T666" s="71"/>
      <c r="U666" s="71">
        <f t="shared" si="10"/>
        <v>1590</v>
      </c>
      <c r="V666" s="58"/>
    </row>
    <row r="667" spans="2:22" x14ac:dyDescent="0.25">
      <c r="B667" s="75">
        <v>2024</v>
      </c>
      <c r="C667" s="75">
        <v>10</v>
      </c>
      <c r="D667" s="75">
        <v>19</v>
      </c>
      <c r="E667" s="71">
        <v>442</v>
      </c>
      <c r="F667" s="71"/>
      <c r="G667" s="71"/>
      <c r="H667" s="71"/>
      <c r="I667" s="71"/>
      <c r="J667" s="71"/>
      <c r="K667" s="71">
        <v>657</v>
      </c>
      <c r="L667" s="71">
        <v>390</v>
      </c>
      <c r="M667" s="71"/>
      <c r="N667" s="71"/>
      <c r="O667" s="71"/>
      <c r="P667" s="71"/>
      <c r="Q667" s="71"/>
      <c r="R667" s="71"/>
      <c r="S667" s="71"/>
      <c r="T667" s="71"/>
      <c r="U667" s="71">
        <f t="shared" si="10"/>
        <v>1489</v>
      </c>
      <c r="V667" s="58"/>
    </row>
    <row r="668" spans="2:22" x14ac:dyDescent="0.25">
      <c r="B668" s="75">
        <v>2024</v>
      </c>
      <c r="C668" s="75">
        <v>10</v>
      </c>
      <c r="D668" s="75">
        <v>20</v>
      </c>
      <c r="E668" s="71">
        <v>471</v>
      </c>
      <c r="F668" s="71"/>
      <c r="G668" s="71"/>
      <c r="H668" s="71"/>
      <c r="I668" s="71"/>
      <c r="J668" s="71"/>
      <c r="K668" s="71">
        <v>631</v>
      </c>
      <c r="L668" s="71">
        <v>395</v>
      </c>
      <c r="M668" s="71"/>
      <c r="N668" s="71"/>
      <c r="O668" s="71"/>
      <c r="P668" s="71"/>
      <c r="Q668" s="71"/>
      <c r="R668" s="71"/>
      <c r="S668" s="71"/>
      <c r="T668" s="71"/>
      <c r="U668" s="71">
        <f t="shared" si="10"/>
        <v>1497</v>
      </c>
      <c r="V668" s="58"/>
    </row>
    <row r="669" spans="2:22" x14ac:dyDescent="0.25">
      <c r="B669" s="75">
        <v>2024</v>
      </c>
      <c r="C669" s="75">
        <v>10</v>
      </c>
      <c r="D669" s="75">
        <v>21</v>
      </c>
      <c r="E669" s="71">
        <v>506</v>
      </c>
      <c r="F669" s="71"/>
      <c r="G669" s="71"/>
      <c r="H669" s="71"/>
      <c r="I669" s="71"/>
      <c r="J669" s="71"/>
      <c r="K669" s="71">
        <v>673</v>
      </c>
      <c r="L669" s="71">
        <v>664</v>
      </c>
      <c r="M669" s="71"/>
      <c r="N669" s="71"/>
      <c r="O669" s="71"/>
      <c r="P669" s="71"/>
      <c r="Q669" s="71"/>
      <c r="R669" s="71"/>
      <c r="S669" s="71"/>
      <c r="T669" s="71"/>
      <c r="U669" s="71">
        <f t="shared" si="10"/>
        <v>1843</v>
      </c>
      <c r="V669" s="58"/>
    </row>
    <row r="670" spans="2:22" x14ac:dyDescent="0.25">
      <c r="B670" s="75">
        <v>2024</v>
      </c>
      <c r="C670" s="75">
        <v>10</v>
      </c>
      <c r="D670" s="75">
        <v>22</v>
      </c>
      <c r="E670" s="71">
        <v>522</v>
      </c>
      <c r="F670" s="71"/>
      <c r="G670" s="71"/>
      <c r="H670" s="71"/>
      <c r="I670" s="71"/>
      <c r="J670" s="71"/>
      <c r="K670" s="71">
        <v>664</v>
      </c>
      <c r="L670" s="71">
        <v>932</v>
      </c>
      <c r="M670" s="71"/>
      <c r="N670" s="71"/>
      <c r="O670" s="71"/>
      <c r="P670" s="71"/>
      <c r="Q670" s="71"/>
      <c r="R670" s="71"/>
      <c r="S670" s="71"/>
      <c r="T670" s="71"/>
      <c r="U670" s="71">
        <f t="shared" si="10"/>
        <v>2118</v>
      </c>
      <c r="V670" s="58"/>
    </row>
    <row r="671" spans="2:22" x14ac:dyDescent="0.25">
      <c r="B671" s="75">
        <v>2024</v>
      </c>
      <c r="C671" s="75">
        <v>10</v>
      </c>
      <c r="D671" s="75">
        <v>23</v>
      </c>
      <c r="E671" s="71">
        <v>490</v>
      </c>
      <c r="F671" s="71"/>
      <c r="G671" s="71"/>
      <c r="H671" s="71"/>
      <c r="I671" s="71"/>
      <c r="J671" s="71"/>
      <c r="K671" s="71">
        <v>669</v>
      </c>
      <c r="L671" s="71">
        <v>846</v>
      </c>
      <c r="M671" s="71"/>
      <c r="N671" s="71"/>
      <c r="O671" s="71"/>
      <c r="P671" s="71"/>
      <c r="Q671" s="71"/>
      <c r="R671" s="71"/>
      <c r="S671" s="71"/>
      <c r="T671" s="71"/>
      <c r="U671" s="71">
        <f t="shared" si="10"/>
        <v>2005</v>
      </c>
      <c r="V671" s="58"/>
    </row>
    <row r="672" spans="2:22" x14ac:dyDescent="0.25">
      <c r="B672" s="75">
        <v>2024</v>
      </c>
      <c r="C672" s="75">
        <v>10</v>
      </c>
      <c r="D672" s="75">
        <v>24</v>
      </c>
      <c r="E672" s="71">
        <v>510</v>
      </c>
      <c r="F672" s="71"/>
      <c r="G672" s="71"/>
      <c r="H672" s="71"/>
      <c r="I672" s="71"/>
      <c r="J672" s="71"/>
      <c r="K672" s="71">
        <v>699</v>
      </c>
      <c r="L672" s="71">
        <v>882</v>
      </c>
      <c r="M672" s="71"/>
      <c r="N672" s="71"/>
      <c r="O672" s="71"/>
      <c r="P672" s="71"/>
      <c r="Q672" s="71"/>
      <c r="R672" s="71"/>
      <c r="S672" s="71"/>
      <c r="T672" s="71"/>
      <c r="U672" s="71">
        <f t="shared" si="10"/>
        <v>2091</v>
      </c>
      <c r="V672" s="58"/>
    </row>
    <row r="673" spans="2:22" x14ac:dyDescent="0.25">
      <c r="B673" s="75">
        <v>2024</v>
      </c>
      <c r="C673" s="75">
        <v>10</v>
      </c>
      <c r="D673" s="75">
        <v>25</v>
      </c>
      <c r="E673" s="71">
        <v>482</v>
      </c>
      <c r="F673" s="71"/>
      <c r="G673" s="71"/>
      <c r="H673" s="71"/>
      <c r="I673" s="71"/>
      <c r="J673" s="71"/>
      <c r="K673" s="71">
        <v>653</v>
      </c>
      <c r="L673" s="71">
        <v>849</v>
      </c>
      <c r="M673" s="71"/>
      <c r="N673" s="71"/>
      <c r="O673" s="71"/>
      <c r="P673" s="71"/>
      <c r="Q673" s="71"/>
      <c r="R673" s="71"/>
      <c r="S673" s="71"/>
      <c r="T673" s="71"/>
      <c r="U673" s="71">
        <f t="shared" si="10"/>
        <v>1984</v>
      </c>
      <c r="V673" s="58"/>
    </row>
    <row r="674" spans="2:22" x14ac:dyDescent="0.25">
      <c r="B674" s="75">
        <v>2024</v>
      </c>
      <c r="C674" s="75">
        <v>10</v>
      </c>
      <c r="D674" s="75">
        <v>26</v>
      </c>
      <c r="E674" s="71">
        <v>417</v>
      </c>
      <c r="F674" s="71"/>
      <c r="G674" s="71"/>
      <c r="H674" s="71"/>
      <c r="I674" s="71"/>
      <c r="J674" s="71"/>
      <c r="K674" s="71">
        <v>600</v>
      </c>
      <c r="L674" s="71">
        <v>599</v>
      </c>
      <c r="M674" s="71"/>
      <c r="N674" s="71"/>
      <c r="O674" s="71"/>
      <c r="P674" s="71"/>
      <c r="Q674" s="71"/>
      <c r="R674" s="71"/>
      <c r="S674" s="71"/>
      <c r="T674" s="71"/>
      <c r="U674" s="71">
        <f t="shared" si="10"/>
        <v>1616</v>
      </c>
      <c r="V674" s="58"/>
    </row>
    <row r="675" spans="2:22" x14ac:dyDescent="0.25">
      <c r="B675" s="75">
        <v>2024</v>
      </c>
      <c r="C675" s="75">
        <v>10</v>
      </c>
      <c r="D675" s="75">
        <v>27</v>
      </c>
      <c r="E675" s="71">
        <v>441</v>
      </c>
      <c r="F675" s="71"/>
      <c r="G675" s="71"/>
      <c r="H675" s="71"/>
      <c r="I675" s="71"/>
      <c r="J675" s="71"/>
      <c r="K675" s="71">
        <v>580</v>
      </c>
      <c r="L675" s="71">
        <v>468</v>
      </c>
      <c r="M675" s="71"/>
      <c r="N675" s="71"/>
      <c r="O675" s="71"/>
      <c r="P675" s="71"/>
      <c r="Q675" s="71"/>
      <c r="R675" s="71"/>
      <c r="S675" s="71"/>
      <c r="T675" s="71"/>
      <c r="U675" s="71">
        <f t="shared" si="10"/>
        <v>1489</v>
      </c>
      <c r="V675" s="58"/>
    </row>
    <row r="676" spans="2:22" x14ac:dyDescent="0.25">
      <c r="B676" s="75">
        <v>2024</v>
      </c>
      <c r="C676" s="75">
        <v>10</v>
      </c>
      <c r="D676" s="75">
        <v>28</v>
      </c>
      <c r="E676" s="71">
        <v>601</v>
      </c>
      <c r="F676" s="71"/>
      <c r="G676" s="71"/>
      <c r="H676" s="71"/>
      <c r="I676" s="71"/>
      <c r="J676" s="71"/>
      <c r="K676" s="71">
        <v>642</v>
      </c>
      <c r="L676" s="71">
        <v>609</v>
      </c>
      <c r="M676" s="71"/>
      <c r="N676" s="71"/>
      <c r="O676" s="71"/>
      <c r="P676" s="71"/>
      <c r="Q676" s="71"/>
      <c r="R676" s="71"/>
      <c r="S676" s="71"/>
      <c r="T676" s="71"/>
      <c r="U676" s="71">
        <f t="shared" si="10"/>
        <v>1852</v>
      </c>
      <c r="V676" s="58"/>
    </row>
    <row r="677" spans="2:22" x14ac:dyDescent="0.25">
      <c r="B677" s="75">
        <v>2024</v>
      </c>
      <c r="C677" s="75">
        <v>10</v>
      </c>
      <c r="D677" s="75">
        <v>29</v>
      </c>
      <c r="E677" s="71">
        <v>666</v>
      </c>
      <c r="F677" s="71"/>
      <c r="G677" s="71"/>
      <c r="H677" s="71"/>
      <c r="I677" s="71"/>
      <c r="J677" s="71"/>
      <c r="K677" s="71">
        <v>702</v>
      </c>
      <c r="L677" s="71">
        <v>690</v>
      </c>
      <c r="M677" s="71"/>
      <c r="N677" s="71"/>
      <c r="O677" s="71"/>
      <c r="P677" s="71"/>
      <c r="Q677" s="71"/>
      <c r="R677" s="71"/>
      <c r="S677" s="71"/>
      <c r="T677" s="71"/>
      <c r="U677" s="71">
        <f t="shared" si="10"/>
        <v>2058</v>
      </c>
      <c r="V677" s="58"/>
    </row>
    <row r="678" spans="2:22" x14ac:dyDescent="0.25">
      <c r="B678" s="75">
        <v>2024</v>
      </c>
      <c r="C678" s="75">
        <v>10</v>
      </c>
      <c r="D678" s="75">
        <v>30</v>
      </c>
      <c r="E678" s="71">
        <v>710</v>
      </c>
      <c r="F678" s="71"/>
      <c r="G678" s="71"/>
      <c r="H678" s="71"/>
      <c r="I678" s="71"/>
      <c r="J678" s="71"/>
      <c r="K678" s="71">
        <v>708</v>
      </c>
      <c r="L678" s="71">
        <v>789</v>
      </c>
      <c r="M678" s="71"/>
      <c r="N678" s="71"/>
      <c r="O678" s="71"/>
      <c r="P678" s="71"/>
      <c r="Q678" s="71"/>
      <c r="R678" s="71"/>
      <c r="S678" s="71"/>
      <c r="T678" s="71"/>
      <c r="U678" s="71">
        <f t="shared" si="10"/>
        <v>2207</v>
      </c>
      <c r="V678" s="58"/>
    </row>
    <row r="679" spans="2:22" x14ac:dyDescent="0.25">
      <c r="B679" s="75">
        <v>2024</v>
      </c>
      <c r="C679" s="75">
        <v>10</v>
      </c>
      <c r="D679" s="75">
        <v>31</v>
      </c>
      <c r="E679" s="71">
        <v>655</v>
      </c>
      <c r="F679" s="71"/>
      <c r="G679" s="71"/>
      <c r="H679" s="71"/>
      <c r="I679" s="71"/>
      <c r="J679" s="71"/>
      <c r="K679" s="71">
        <v>688</v>
      </c>
      <c r="L679" s="71">
        <v>673</v>
      </c>
      <c r="M679" s="71"/>
      <c r="N679" s="71"/>
      <c r="O679" s="71"/>
      <c r="P679" s="71"/>
      <c r="Q679" s="71"/>
      <c r="R679" s="71"/>
      <c r="S679" s="71"/>
      <c r="T679" s="71"/>
      <c r="U679" s="71">
        <f t="shared" si="10"/>
        <v>2016</v>
      </c>
      <c r="V679" s="58"/>
    </row>
    <row r="680" spans="2:22" x14ac:dyDescent="0.25">
      <c r="B680" s="75">
        <v>2024</v>
      </c>
      <c r="C680" s="75">
        <v>11</v>
      </c>
      <c r="D680" s="75">
        <v>1</v>
      </c>
      <c r="E680" s="71">
        <v>656</v>
      </c>
      <c r="F680" s="71"/>
      <c r="G680" s="71"/>
      <c r="H680" s="71"/>
      <c r="I680" s="71"/>
      <c r="J680" s="71"/>
      <c r="K680" s="71">
        <v>686</v>
      </c>
      <c r="L680" s="71">
        <v>631</v>
      </c>
      <c r="M680" s="71"/>
      <c r="N680" s="71"/>
      <c r="O680" s="71"/>
      <c r="P680" s="71"/>
      <c r="Q680" s="71"/>
      <c r="R680" s="71"/>
      <c r="S680" s="71"/>
      <c r="T680" s="71"/>
      <c r="U680" s="71">
        <f t="shared" si="10"/>
        <v>1973</v>
      </c>
      <c r="V680" s="58"/>
    </row>
    <row r="681" spans="2:22" x14ac:dyDescent="0.25">
      <c r="B681" s="75">
        <v>2024</v>
      </c>
      <c r="C681" s="75">
        <v>11</v>
      </c>
      <c r="D681" s="75">
        <v>2</v>
      </c>
      <c r="E681" s="71">
        <v>699</v>
      </c>
      <c r="F681" s="71"/>
      <c r="G681" s="71"/>
      <c r="H681" s="71"/>
      <c r="I681" s="71"/>
      <c r="J681" s="71"/>
      <c r="K681" s="71">
        <v>634</v>
      </c>
      <c r="L681" s="71">
        <v>329</v>
      </c>
      <c r="M681" s="71"/>
      <c r="N681" s="71"/>
      <c r="O681" s="71"/>
      <c r="P681" s="71"/>
      <c r="Q681" s="71"/>
      <c r="R681" s="71"/>
      <c r="S681" s="71"/>
      <c r="T681" s="71"/>
      <c r="U681" s="71">
        <f t="shared" si="10"/>
        <v>1662</v>
      </c>
      <c r="V681" s="58"/>
    </row>
    <row r="682" spans="2:22" x14ac:dyDescent="0.25">
      <c r="B682" s="75">
        <v>2024</v>
      </c>
      <c r="C682" s="75">
        <v>11</v>
      </c>
      <c r="D682" s="75">
        <v>3</v>
      </c>
      <c r="E682" s="71">
        <v>727</v>
      </c>
      <c r="F682" s="71"/>
      <c r="G682" s="71"/>
      <c r="H682" s="71"/>
      <c r="I682" s="71"/>
      <c r="J682" s="71"/>
      <c r="K682" s="71">
        <v>602</v>
      </c>
      <c r="L682" s="71">
        <v>324</v>
      </c>
      <c r="M682" s="71"/>
      <c r="N682" s="71"/>
      <c r="O682" s="71"/>
      <c r="P682" s="71"/>
      <c r="Q682" s="71"/>
      <c r="R682" s="71"/>
      <c r="S682" s="71"/>
      <c r="T682" s="71"/>
      <c r="U682" s="71">
        <f t="shared" si="10"/>
        <v>1653</v>
      </c>
      <c r="V682" s="58"/>
    </row>
    <row r="683" spans="2:22" x14ac:dyDescent="0.25">
      <c r="B683" s="75">
        <v>2024</v>
      </c>
      <c r="C683" s="75">
        <v>11</v>
      </c>
      <c r="D683" s="75">
        <v>4</v>
      </c>
      <c r="E683" s="71">
        <v>649</v>
      </c>
      <c r="F683" s="71"/>
      <c r="G683" s="71"/>
      <c r="H683" s="71"/>
      <c r="I683" s="71"/>
      <c r="J683" s="71"/>
      <c r="K683" s="71">
        <v>680</v>
      </c>
      <c r="L683" s="71">
        <v>552</v>
      </c>
      <c r="M683" s="71"/>
      <c r="N683" s="71"/>
      <c r="O683" s="71"/>
      <c r="P683" s="71"/>
      <c r="Q683" s="71"/>
      <c r="R683" s="71"/>
      <c r="S683" s="71"/>
      <c r="T683" s="71"/>
      <c r="U683" s="71">
        <f t="shared" si="10"/>
        <v>1881</v>
      </c>
      <c r="V683" s="58"/>
    </row>
    <row r="684" spans="2:22" x14ac:dyDescent="0.25">
      <c r="B684" s="75">
        <v>2024</v>
      </c>
      <c r="C684" s="75">
        <v>11</v>
      </c>
      <c r="D684" s="75">
        <v>5</v>
      </c>
      <c r="E684" s="71">
        <v>639</v>
      </c>
      <c r="F684" s="71"/>
      <c r="G684" s="71"/>
      <c r="H684" s="71"/>
      <c r="I684" s="71"/>
      <c r="J684" s="71"/>
      <c r="K684" s="71">
        <v>713</v>
      </c>
      <c r="L684" s="71">
        <v>635</v>
      </c>
      <c r="M684" s="71"/>
      <c r="N684" s="71"/>
      <c r="O684" s="71"/>
      <c r="P684" s="71"/>
      <c r="Q684" s="71"/>
      <c r="R684" s="71"/>
      <c r="S684" s="71"/>
      <c r="T684" s="71"/>
      <c r="U684" s="71">
        <f t="shared" si="10"/>
        <v>1987</v>
      </c>
      <c r="V684" s="58"/>
    </row>
    <row r="685" spans="2:22" x14ac:dyDescent="0.25">
      <c r="B685" s="75">
        <v>2024</v>
      </c>
      <c r="C685" s="75">
        <v>11</v>
      </c>
      <c r="D685" s="75">
        <v>6</v>
      </c>
      <c r="E685" s="71">
        <v>717</v>
      </c>
      <c r="F685" s="71"/>
      <c r="G685" s="71"/>
      <c r="H685" s="71"/>
      <c r="I685" s="71"/>
      <c r="J685" s="71"/>
      <c r="K685" s="71">
        <v>707</v>
      </c>
      <c r="L685" s="71">
        <v>649</v>
      </c>
      <c r="M685" s="71"/>
      <c r="N685" s="71"/>
      <c r="O685" s="71"/>
      <c r="P685" s="71"/>
      <c r="Q685" s="71"/>
      <c r="R685" s="71"/>
      <c r="S685" s="71"/>
      <c r="T685" s="71"/>
      <c r="U685" s="71">
        <f t="shared" si="10"/>
        <v>2073</v>
      </c>
      <c r="V685" s="58"/>
    </row>
    <row r="686" spans="2:22" x14ac:dyDescent="0.25">
      <c r="B686" s="75">
        <v>2024</v>
      </c>
      <c r="C686" s="75">
        <v>11</v>
      </c>
      <c r="D686" s="75">
        <v>7</v>
      </c>
      <c r="E686" s="71">
        <v>752</v>
      </c>
      <c r="F686" s="71"/>
      <c r="G686" s="71"/>
      <c r="H686" s="71"/>
      <c r="I686" s="71"/>
      <c r="J686" s="71"/>
      <c r="K686" s="71">
        <v>726</v>
      </c>
      <c r="L686" s="71">
        <v>708</v>
      </c>
      <c r="M686" s="71"/>
      <c r="N686" s="71"/>
      <c r="O686" s="71"/>
      <c r="P686" s="71"/>
      <c r="Q686" s="71"/>
      <c r="R686" s="71"/>
      <c r="S686" s="71"/>
      <c r="T686" s="71"/>
      <c r="U686" s="71">
        <f t="shared" si="10"/>
        <v>2186</v>
      </c>
      <c r="V686" s="58"/>
    </row>
    <row r="687" spans="2:22" x14ac:dyDescent="0.25">
      <c r="B687" s="75">
        <v>2024</v>
      </c>
      <c r="C687" s="75">
        <v>11</v>
      </c>
      <c r="D687" s="75">
        <v>8</v>
      </c>
      <c r="E687" s="71">
        <v>756</v>
      </c>
      <c r="F687" s="71"/>
      <c r="G687" s="71"/>
      <c r="H687" s="71"/>
      <c r="I687" s="71"/>
      <c r="J687" s="71"/>
      <c r="K687" s="71">
        <v>720</v>
      </c>
      <c r="L687" s="71">
        <v>729</v>
      </c>
      <c r="M687" s="71"/>
      <c r="N687" s="71"/>
      <c r="O687" s="71"/>
      <c r="P687" s="71"/>
      <c r="Q687" s="71"/>
      <c r="R687" s="71"/>
      <c r="S687" s="71"/>
      <c r="T687" s="71"/>
      <c r="U687" s="71">
        <f t="shared" si="10"/>
        <v>2205</v>
      </c>
      <c r="V687" s="58"/>
    </row>
    <row r="688" spans="2:22" x14ac:dyDescent="0.25">
      <c r="B688" s="75">
        <v>2024</v>
      </c>
      <c r="C688" s="75">
        <v>11</v>
      </c>
      <c r="D688" s="75">
        <v>9</v>
      </c>
      <c r="E688" s="71">
        <v>754</v>
      </c>
      <c r="F688" s="71"/>
      <c r="G688" s="71"/>
      <c r="H688" s="71"/>
      <c r="I688" s="71"/>
      <c r="J688" s="71"/>
      <c r="K688" s="71">
        <v>678</v>
      </c>
      <c r="L688" s="71">
        <v>618</v>
      </c>
      <c r="M688" s="71"/>
      <c r="N688" s="71"/>
      <c r="O688" s="71"/>
      <c r="P688" s="71"/>
      <c r="Q688" s="71"/>
      <c r="R688" s="71"/>
      <c r="S688" s="71"/>
      <c r="T688" s="71"/>
      <c r="U688" s="71">
        <f t="shared" si="10"/>
        <v>2050</v>
      </c>
      <c r="V688" s="58"/>
    </row>
    <row r="689" spans="2:22" x14ac:dyDescent="0.25">
      <c r="B689" s="75">
        <v>2024</v>
      </c>
      <c r="C689" s="75">
        <v>11</v>
      </c>
      <c r="D689" s="75">
        <v>10</v>
      </c>
      <c r="E689" s="71">
        <v>699</v>
      </c>
      <c r="F689" s="71"/>
      <c r="G689" s="71"/>
      <c r="H689" s="71"/>
      <c r="I689" s="71"/>
      <c r="J689" s="71"/>
      <c r="K689" s="71">
        <v>663</v>
      </c>
      <c r="L689" s="71">
        <v>603</v>
      </c>
      <c r="M689" s="71"/>
      <c r="N689" s="71"/>
      <c r="O689" s="71"/>
      <c r="P689" s="71"/>
      <c r="Q689" s="71"/>
      <c r="R689" s="71"/>
      <c r="S689" s="71"/>
      <c r="T689" s="71"/>
      <c r="U689" s="71">
        <f t="shared" si="10"/>
        <v>1965</v>
      </c>
      <c r="V689" s="58"/>
    </row>
    <row r="690" spans="2:22" x14ac:dyDescent="0.25">
      <c r="B690" s="75">
        <v>2024</v>
      </c>
      <c r="C690" s="75">
        <v>11</v>
      </c>
      <c r="D690" s="75">
        <v>11</v>
      </c>
      <c r="E690" s="71">
        <v>922</v>
      </c>
      <c r="F690" s="71"/>
      <c r="G690" s="71"/>
      <c r="H690" s="71"/>
      <c r="I690" s="71"/>
      <c r="J690" s="71"/>
      <c r="K690" s="71">
        <v>713</v>
      </c>
      <c r="L690" s="71">
        <v>599</v>
      </c>
      <c r="M690" s="71"/>
      <c r="N690" s="71"/>
      <c r="O690" s="71"/>
      <c r="P690" s="71"/>
      <c r="Q690" s="71"/>
      <c r="R690" s="71"/>
      <c r="S690" s="71"/>
      <c r="T690" s="71"/>
      <c r="U690" s="71">
        <f t="shared" si="10"/>
        <v>2234</v>
      </c>
      <c r="V690" s="58"/>
    </row>
    <row r="691" spans="2:22" x14ac:dyDescent="0.25">
      <c r="B691" s="75">
        <v>2024</v>
      </c>
      <c r="C691" s="75">
        <v>11</v>
      </c>
      <c r="D691" s="75">
        <v>12</v>
      </c>
      <c r="E691" s="71">
        <v>924</v>
      </c>
      <c r="F691" s="71"/>
      <c r="G691" s="71"/>
      <c r="H691" s="71"/>
      <c r="I691" s="71"/>
      <c r="J691" s="71"/>
      <c r="K691" s="71">
        <v>749</v>
      </c>
      <c r="L691" s="71">
        <v>560</v>
      </c>
      <c r="M691" s="71"/>
      <c r="N691" s="71"/>
      <c r="O691" s="71"/>
      <c r="P691" s="71"/>
      <c r="Q691" s="71"/>
      <c r="R691" s="71"/>
      <c r="S691" s="71"/>
      <c r="T691" s="71"/>
      <c r="U691" s="71">
        <f t="shared" si="10"/>
        <v>2233</v>
      </c>
      <c r="V691" s="58"/>
    </row>
    <row r="692" spans="2:22" x14ac:dyDescent="0.25">
      <c r="B692" s="75">
        <v>2024</v>
      </c>
      <c r="C692" s="75">
        <v>11</v>
      </c>
      <c r="D692" s="75">
        <v>13</v>
      </c>
      <c r="E692" s="71">
        <v>932</v>
      </c>
      <c r="F692" s="71"/>
      <c r="G692" s="71"/>
      <c r="H692" s="71"/>
      <c r="I692" s="71"/>
      <c r="J692" s="71"/>
      <c r="K692" s="71">
        <v>744</v>
      </c>
      <c r="L692" s="71">
        <v>651</v>
      </c>
      <c r="M692" s="71"/>
      <c r="N692" s="71"/>
      <c r="O692" s="71"/>
      <c r="P692" s="71"/>
      <c r="Q692" s="71"/>
      <c r="R692" s="71"/>
      <c r="S692" s="71"/>
      <c r="T692" s="71"/>
      <c r="U692" s="71">
        <f t="shared" si="10"/>
        <v>2327</v>
      </c>
      <c r="V692" s="58"/>
    </row>
    <row r="693" spans="2:22" x14ac:dyDescent="0.25">
      <c r="B693" s="75">
        <v>2024</v>
      </c>
      <c r="C693" s="75">
        <v>11</v>
      </c>
      <c r="D693" s="75">
        <v>14</v>
      </c>
      <c r="E693" s="71">
        <v>893</v>
      </c>
      <c r="F693" s="71"/>
      <c r="G693" s="71"/>
      <c r="H693" s="71"/>
      <c r="I693" s="71"/>
      <c r="J693" s="71"/>
      <c r="K693" s="71">
        <v>732</v>
      </c>
      <c r="L693" s="71">
        <v>541</v>
      </c>
      <c r="M693" s="71"/>
      <c r="N693" s="71"/>
      <c r="O693" s="71"/>
      <c r="P693" s="71"/>
      <c r="Q693" s="71"/>
      <c r="R693" s="71"/>
      <c r="S693" s="71"/>
      <c r="T693" s="71"/>
      <c r="U693" s="71">
        <f t="shared" si="10"/>
        <v>2166</v>
      </c>
      <c r="V693" s="58"/>
    </row>
    <row r="694" spans="2:22" x14ac:dyDescent="0.25">
      <c r="B694" s="75">
        <v>2024</v>
      </c>
      <c r="C694" s="75">
        <v>11</v>
      </c>
      <c r="D694" s="75">
        <v>15</v>
      </c>
      <c r="E694" s="71">
        <v>1063</v>
      </c>
      <c r="F694" s="71"/>
      <c r="G694" s="71"/>
      <c r="H694" s="71"/>
      <c r="I694" s="71"/>
      <c r="J694" s="71"/>
      <c r="K694" s="71">
        <v>710</v>
      </c>
      <c r="L694" s="71">
        <v>481</v>
      </c>
      <c r="M694" s="71"/>
      <c r="N694" s="71"/>
      <c r="O694" s="71"/>
      <c r="P694" s="71"/>
      <c r="Q694" s="71"/>
      <c r="R694" s="71"/>
      <c r="S694" s="71"/>
      <c r="T694" s="71"/>
      <c r="U694" s="71">
        <f t="shared" si="10"/>
        <v>2254</v>
      </c>
      <c r="V694" s="58"/>
    </row>
    <row r="695" spans="2:22" x14ac:dyDescent="0.25">
      <c r="B695" s="75">
        <v>2024</v>
      </c>
      <c r="C695" s="75">
        <v>11</v>
      </c>
      <c r="D695" s="75">
        <v>16</v>
      </c>
      <c r="E695" s="71">
        <v>1118</v>
      </c>
      <c r="F695" s="71"/>
      <c r="G695" s="71"/>
      <c r="H695" s="71"/>
      <c r="I695" s="71"/>
      <c r="J695" s="71"/>
      <c r="K695" s="71">
        <v>668</v>
      </c>
      <c r="L695" s="71">
        <v>532</v>
      </c>
      <c r="M695" s="71"/>
      <c r="N695" s="71"/>
      <c r="O695" s="71"/>
      <c r="P695" s="71"/>
      <c r="Q695" s="71"/>
      <c r="R695" s="71"/>
      <c r="S695" s="71"/>
      <c r="T695" s="71"/>
      <c r="U695" s="71">
        <f t="shared" si="10"/>
        <v>2318</v>
      </c>
      <c r="V695" s="58"/>
    </row>
    <row r="696" spans="2:22" x14ac:dyDescent="0.25">
      <c r="B696" s="75">
        <v>2024</v>
      </c>
      <c r="C696" s="75">
        <v>11</v>
      </c>
      <c r="D696" s="75">
        <v>17</v>
      </c>
      <c r="E696" s="71">
        <v>1025</v>
      </c>
      <c r="F696" s="71"/>
      <c r="G696" s="71"/>
      <c r="H696" s="71"/>
      <c r="I696" s="71"/>
      <c r="J696" s="71"/>
      <c r="K696" s="71">
        <v>667</v>
      </c>
      <c r="L696" s="71">
        <v>471</v>
      </c>
      <c r="M696" s="71"/>
      <c r="N696" s="71"/>
      <c r="O696" s="71"/>
      <c r="P696" s="71"/>
      <c r="Q696" s="71"/>
      <c r="R696" s="71"/>
      <c r="S696" s="71"/>
      <c r="T696" s="71"/>
      <c r="U696" s="71">
        <f t="shared" si="10"/>
        <v>2163</v>
      </c>
      <c r="V696" s="58"/>
    </row>
    <row r="697" spans="2:22" x14ac:dyDescent="0.25">
      <c r="B697" s="75">
        <v>2024</v>
      </c>
      <c r="C697" s="75">
        <v>11</v>
      </c>
      <c r="D697" s="75">
        <v>18</v>
      </c>
      <c r="E697" s="71">
        <v>1229</v>
      </c>
      <c r="F697" s="71"/>
      <c r="G697" s="71"/>
      <c r="H697" s="71"/>
      <c r="I697" s="71"/>
      <c r="J697" s="71"/>
      <c r="K697" s="71">
        <v>737</v>
      </c>
      <c r="L697" s="71">
        <v>538</v>
      </c>
      <c r="M697" s="71"/>
      <c r="N697" s="71"/>
      <c r="O697" s="71"/>
      <c r="P697" s="71"/>
      <c r="Q697" s="71"/>
      <c r="R697" s="71"/>
      <c r="S697" s="71"/>
      <c r="T697" s="71"/>
      <c r="U697" s="71">
        <f t="shared" si="10"/>
        <v>2504</v>
      </c>
      <c r="V697" s="58"/>
    </row>
    <row r="698" spans="2:22" x14ac:dyDescent="0.25">
      <c r="B698" s="75">
        <v>2024</v>
      </c>
      <c r="C698" s="75">
        <v>11</v>
      </c>
      <c r="D698" s="75">
        <v>19</v>
      </c>
      <c r="E698" s="71">
        <v>1179</v>
      </c>
      <c r="F698" s="71"/>
      <c r="G698" s="71"/>
      <c r="H698" s="71"/>
      <c r="I698" s="71"/>
      <c r="J698" s="71"/>
      <c r="K698" s="71">
        <v>789</v>
      </c>
      <c r="L698" s="71">
        <v>660</v>
      </c>
      <c r="M698" s="71"/>
      <c r="N698" s="71"/>
      <c r="O698" s="71"/>
      <c r="P698" s="71"/>
      <c r="Q698" s="71"/>
      <c r="R698" s="71"/>
      <c r="S698" s="71"/>
      <c r="T698" s="71"/>
      <c r="U698" s="71">
        <f t="shared" si="10"/>
        <v>2628</v>
      </c>
      <c r="V698" s="58"/>
    </row>
    <row r="699" spans="2:22" x14ac:dyDescent="0.25">
      <c r="B699" s="75">
        <v>2024</v>
      </c>
      <c r="C699" s="75">
        <v>11</v>
      </c>
      <c r="D699" s="75">
        <v>20</v>
      </c>
      <c r="E699" s="71">
        <v>1024</v>
      </c>
      <c r="F699" s="71"/>
      <c r="G699" s="71"/>
      <c r="H699" s="71"/>
      <c r="I699" s="71"/>
      <c r="J699" s="71"/>
      <c r="K699" s="71">
        <v>752</v>
      </c>
      <c r="L699" s="71">
        <v>690</v>
      </c>
      <c r="M699" s="71"/>
      <c r="N699" s="71"/>
      <c r="O699" s="71"/>
      <c r="P699" s="71"/>
      <c r="Q699" s="71"/>
      <c r="R699" s="71"/>
      <c r="S699" s="71"/>
      <c r="T699" s="71"/>
      <c r="U699" s="71">
        <f t="shared" si="10"/>
        <v>2466</v>
      </c>
      <c r="V699" s="58"/>
    </row>
    <row r="700" spans="2:22" x14ac:dyDescent="0.25">
      <c r="B700" s="75">
        <v>2024</v>
      </c>
      <c r="C700" s="75">
        <v>11</v>
      </c>
      <c r="D700" s="75">
        <v>21</v>
      </c>
      <c r="E700" s="71">
        <v>776</v>
      </c>
      <c r="F700" s="71"/>
      <c r="G700" s="71"/>
      <c r="H700" s="71"/>
      <c r="I700" s="71"/>
      <c r="J700" s="71"/>
      <c r="K700" s="71">
        <v>754</v>
      </c>
      <c r="L700" s="71">
        <v>664</v>
      </c>
      <c r="M700" s="71"/>
      <c r="N700" s="71"/>
      <c r="O700" s="71"/>
      <c r="P700" s="71"/>
      <c r="Q700" s="71"/>
      <c r="R700" s="71"/>
      <c r="S700" s="71"/>
      <c r="T700" s="71"/>
      <c r="U700" s="71">
        <f t="shared" si="10"/>
        <v>2194</v>
      </c>
      <c r="V700" s="58"/>
    </row>
    <row r="701" spans="2:22" x14ac:dyDescent="0.25">
      <c r="B701" s="75">
        <v>2024</v>
      </c>
      <c r="C701" s="75">
        <v>11</v>
      </c>
      <c r="D701" s="75">
        <v>22</v>
      </c>
      <c r="E701" s="71">
        <v>808</v>
      </c>
      <c r="F701" s="71"/>
      <c r="G701" s="71"/>
      <c r="H701" s="71"/>
      <c r="I701" s="71"/>
      <c r="J701" s="71"/>
      <c r="K701" s="71">
        <v>740</v>
      </c>
      <c r="L701" s="71">
        <v>578</v>
      </c>
      <c r="M701" s="71"/>
      <c r="N701" s="71"/>
      <c r="O701" s="71"/>
      <c r="P701" s="71"/>
      <c r="Q701" s="71"/>
      <c r="R701" s="71"/>
      <c r="S701" s="71"/>
      <c r="T701" s="71"/>
      <c r="U701" s="71">
        <f t="shared" si="10"/>
        <v>2126</v>
      </c>
      <c r="V701" s="58"/>
    </row>
    <row r="702" spans="2:22" x14ac:dyDescent="0.25">
      <c r="B702" s="75">
        <v>2024</v>
      </c>
      <c r="C702" s="75">
        <v>11</v>
      </c>
      <c r="D702" s="75">
        <v>23</v>
      </c>
      <c r="E702" s="71">
        <v>898</v>
      </c>
      <c r="F702" s="71"/>
      <c r="G702" s="71"/>
      <c r="H702" s="71"/>
      <c r="I702" s="71"/>
      <c r="J702" s="71"/>
      <c r="K702" s="71">
        <v>695</v>
      </c>
      <c r="L702" s="71">
        <v>392</v>
      </c>
      <c r="M702" s="71"/>
      <c r="N702" s="71"/>
      <c r="O702" s="71"/>
      <c r="P702" s="71"/>
      <c r="Q702" s="71"/>
      <c r="R702" s="71"/>
      <c r="S702" s="71"/>
      <c r="T702" s="71"/>
      <c r="U702" s="71">
        <f t="shared" si="10"/>
        <v>1985</v>
      </c>
      <c r="V702" s="58"/>
    </row>
    <row r="703" spans="2:22" x14ac:dyDescent="0.25">
      <c r="B703" s="75">
        <v>2024</v>
      </c>
      <c r="C703" s="75">
        <v>11</v>
      </c>
      <c r="D703" s="75">
        <v>24</v>
      </c>
      <c r="E703" s="71">
        <v>947</v>
      </c>
      <c r="F703" s="71"/>
      <c r="G703" s="71"/>
      <c r="H703" s="71"/>
      <c r="I703" s="71"/>
      <c r="J703" s="71"/>
      <c r="K703" s="71">
        <v>672</v>
      </c>
      <c r="L703" s="71">
        <v>557</v>
      </c>
      <c r="M703" s="71"/>
      <c r="N703" s="71"/>
      <c r="O703" s="71"/>
      <c r="P703" s="71"/>
      <c r="Q703" s="71"/>
      <c r="R703" s="71"/>
      <c r="S703" s="71"/>
      <c r="T703" s="71"/>
      <c r="U703" s="71">
        <f t="shared" si="10"/>
        <v>2176</v>
      </c>
      <c r="V703" s="58"/>
    </row>
    <row r="704" spans="2:22" x14ac:dyDescent="0.25">
      <c r="B704" s="75">
        <v>2024</v>
      </c>
      <c r="C704" s="75">
        <v>11</v>
      </c>
      <c r="D704" s="75">
        <v>25</v>
      </c>
      <c r="E704" s="71">
        <v>987</v>
      </c>
      <c r="F704" s="71"/>
      <c r="G704" s="71"/>
      <c r="H704" s="71"/>
      <c r="I704" s="71"/>
      <c r="J704" s="71"/>
      <c r="K704" s="71">
        <v>724</v>
      </c>
      <c r="L704" s="71">
        <v>740</v>
      </c>
      <c r="M704" s="71"/>
      <c r="N704" s="71"/>
      <c r="O704" s="71"/>
      <c r="P704" s="71"/>
      <c r="Q704" s="71"/>
      <c r="R704" s="71"/>
      <c r="S704" s="71"/>
      <c r="T704" s="71"/>
      <c r="U704" s="71">
        <f t="shared" si="10"/>
        <v>2451</v>
      </c>
      <c r="V704" s="58"/>
    </row>
    <row r="705" spans="2:22" x14ac:dyDescent="0.25">
      <c r="B705" s="75">
        <v>2024</v>
      </c>
      <c r="C705" s="75">
        <v>11</v>
      </c>
      <c r="D705" s="75">
        <v>26</v>
      </c>
      <c r="E705" s="71">
        <v>1005</v>
      </c>
      <c r="F705" s="71"/>
      <c r="G705" s="71"/>
      <c r="H705" s="71"/>
      <c r="I705" s="71"/>
      <c r="J705" s="71"/>
      <c r="K705" s="71">
        <v>745</v>
      </c>
      <c r="L705" s="71">
        <v>614</v>
      </c>
      <c r="M705" s="71"/>
      <c r="N705" s="71"/>
      <c r="O705" s="71"/>
      <c r="P705" s="71"/>
      <c r="Q705" s="71"/>
      <c r="R705" s="71"/>
      <c r="S705" s="71"/>
      <c r="T705" s="71"/>
      <c r="U705" s="71">
        <f t="shared" si="10"/>
        <v>2364</v>
      </c>
      <c r="V705" s="58"/>
    </row>
    <row r="706" spans="2:22" x14ac:dyDescent="0.25">
      <c r="B706" s="75">
        <v>2024</v>
      </c>
      <c r="C706" s="75">
        <v>11</v>
      </c>
      <c r="D706" s="75">
        <v>27</v>
      </c>
      <c r="E706" s="71">
        <v>1187</v>
      </c>
      <c r="F706" s="71"/>
      <c r="G706" s="71"/>
      <c r="H706" s="71"/>
      <c r="I706" s="71"/>
      <c r="J706" s="71"/>
      <c r="K706" s="71">
        <v>736</v>
      </c>
      <c r="L706" s="71">
        <v>666</v>
      </c>
      <c r="M706" s="71"/>
      <c r="N706" s="71"/>
      <c r="O706" s="71"/>
      <c r="P706" s="71"/>
      <c r="Q706" s="71"/>
      <c r="R706" s="71"/>
      <c r="S706" s="71"/>
      <c r="T706" s="71"/>
      <c r="U706" s="71">
        <f t="shared" si="10"/>
        <v>2589</v>
      </c>
      <c r="V706" s="58"/>
    </row>
    <row r="707" spans="2:22" x14ac:dyDescent="0.25">
      <c r="B707" s="75">
        <v>2024</v>
      </c>
      <c r="C707" s="75">
        <v>11</v>
      </c>
      <c r="D707" s="75">
        <v>28</v>
      </c>
      <c r="E707" s="71">
        <v>1205</v>
      </c>
      <c r="F707" s="71"/>
      <c r="G707" s="71"/>
      <c r="H707" s="71"/>
      <c r="I707" s="71"/>
      <c r="J707" s="71"/>
      <c r="K707" s="71">
        <v>689</v>
      </c>
      <c r="L707" s="71">
        <v>621</v>
      </c>
      <c r="M707" s="71"/>
      <c r="N707" s="71"/>
      <c r="O707" s="71"/>
      <c r="P707" s="71"/>
      <c r="Q707" s="71"/>
      <c r="R707" s="71"/>
      <c r="S707" s="71"/>
      <c r="T707" s="71"/>
      <c r="U707" s="71">
        <f t="shared" si="10"/>
        <v>2515</v>
      </c>
      <c r="V707" s="58"/>
    </row>
    <row r="708" spans="2:22" x14ac:dyDescent="0.25">
      <c r="B708" s="75">
        <v>2024</v>
      </c>
      <c r="C708" s="75">
        <v>11</v>
      </c>
      <c r="D708" s="75">
        <v>29</v>
      </c>
      <c r="E708" s="71">
        <v>1221</v>
      </c>
      <c r="F708" s="71"/>
      <c r="G708" s="71"/>
      <c r="H708" s="71"/>
      <c r="I708" s="71"/>
      <c r="J708" s="71"/>
      <c r="K708" s="71">
        <v>701</v>
      </c>
      <c r="L708" s="71">
        <v>618</v>
      </c>
      <c r="M708" s="71"/>
      <c r="N708" s="71"/>
      <c r="O708" s="71"/>
      <c r="P708" s="71"/>
      <c r="Q708" s="71"/>
      <c r="R708" s="71"/>
      <c r="S708" s="71"/>
      <c r="T708" s="71"/>
      <c r="U708" s="71">
        <f t="shared" si="10"/>
        <v>2540</v>
      </c>
      <c r="V708" s="58"/>
    </row>
    <row r="709" spans="2:22" x14ac:dyDescent="0.25">
      <c r="B709" s="75">
        <v>2024</v>
      </c>
      <c r="C709" s="75">
        <v>11</v>
      </c>
      <c r="D709" s="75">
        <v>30</v>
      </c>
      <c r="E709" s="71">
        <v>1138</v>
      </c>
      <c r="F709" s="71"/>
      <c r="G709" s="71"/>
      <c r="H709" s="71"/>
      <c r="I709" s="71"/>
      <c r="J709" s="71"/>
      <c r="K709" s="71">
        <v>698</v>
      </c>
      <c r="L709" s="71">
        <v>651</v>
      </c>
      <c r="M709" s="71"/>
      <c r="N709" s="71"/>
      <c r="O709" s="71"/>
      <c r="P709" s="71"/>
      <c r="Q709" s="71"/>
      <c r="R709" s="71"/>
      <c r="S709" s="71"/>
      <c r="T709" s="71"/>
      <c r="U709" s="71">
        <f t="shared" si="10"/>
        <v>2487</v>
      </c>
      <c r="V709" s="58"/>
    </row>
    <row r="710" spans="2:22" x14ac:dyDescent="0.25">
      <c r="B710" s="75">
        <v>2024</v>
      </c>
      <c r="C710" s="75">
        <v>12</v>
      </c>
      <c r="D710" s="75">
        <v>1</v>
      </c>
      <c r="E710" s="71">
        <v>1037</v>
      </c>
      <c r="F710" s="71"/>
      <c r="G710" s="71"/>
      <c r="H710" s="71"/>
      <c r="I710" s="71"/>
      <c r="J710" s="71"/>
      <c r="K710" s="71">
        <v>685</v>
      </c>
      <c r="L710" s="71">
        <v>868</v>
      </c>
      <c r="M710" s="71"/>
      <c r="N710" s="71"/>
      <c r="O710" s="71"/>
      <c r="P710" s="71"/>
      <c r="Q710" s="71"/>
      <c r="R710" s="71"/>
      <c r="S710" s="71"/>
      <c r="T710" s="71"/>
      <c r="U710" s="71">
        <f t="shared" si="10"/>
        <v>2590</v>
      </c>
      <c r="V710" s="58"/>
    </row>
    <row r="711" spans="2:22" x14ac:dyDescent="0.25">
      <c r="B711" s="75">
        <v>2024</v>
      </c>
      <c r="C711" s="75">
        <v>12</v>
      </c>
      <c r="D711" s="75">
        <v>2</v>
      </c>
      <c r="E711" s="71">
        <v>1065</v>
      </c>
      <c r="F711" s="71"/>
      <c r="G711" s="71"/>
      <c r="H711" s="71"/>
      <c r="I711" s="71"/>
      <c r="J711" s="71"/>
      <c r="K711" s="71">
        <v>741</v>
      </c>
      <c r="L711" s="71">
        <v>873</v>
      </c>
      <c r="M711" s="71"/>
      <c r="N711" s="71"/>
      <c r="O711" s="71"/>
      <c r="P711" s="71"/>
      <c r="Q711" s="71"/>
      <c r="R711" s="71"/>
      <c r="S711" s="71"/>
      <c r="T711" s="71"/>
      <c r="U711" s="71">
        <f t="shared" si="10"/>
        <v>2679</v>
      </c>
      <c r="V711" s="58"/>
    </row>
    <row r="712" spans="2:22" x14ac:dyDescent="0.25">
      <c r="B712" s="75">
        <v>2024</v>
      </c>
      <c r="C712" s="75">
        <v>12</v>
      </c>
      <c r="D712" s="75">
        <v>3</v>
      </c>
      <c r="E712" s="71">
        <v>1048</v>
      </c>
      <c r="F712" s="71"/>
      <c r="G712" s="71"/>
      <c r="H712" s="71"/>
      <c r="I712" s="71"/>
      <c r="J712" s="71"/>
      <c r="K712" s="71">
        <v>752</v>
      </c>
      <c r="L712" s="71">
        <v>861</v>
      </c>
      <c r="M712" s="71"/>
      <c r="N712" s="71"/>
      <c r="O712" s="71"/>
      <c r="P712" s="71"/>
      <c r="Q712" s="71"/>
      <c r="R712" s="71"/>
      <c r="S712" s="71"/>
      <c r="T712" s="71"/>
      <c r="U712" s="71">
        <f t="shared" si="10"/>
        <v>2661</v>
      </c>
      <c r="V712" s="58"/>
    </row>
    <row r="713" spans="2:22" x14ac:dyDescent="0.25">
      <c r="B713" s="75">
        <v>2024</v>
      </c>
      <c r="C713" s="75">
        <v>12</v>
      </c>
      <c r="D713" s="75">
        <v>4</v>
      </c>
      <c r="E713" s="71">
        <v>1035</v>
      </c>
      <c r="F713" s="71"/>
      <c r="G713" s="71"/>
      <c r="H713" s="71"/>
      <c r="I713" s="71"/>
      <c r="J713" s="71"/>
      <c r="K713" s="71">
        <v>765</v>
      </c>
      <c r="L713" s="71">
        <v>891</v>
      </c>
      <c r="M713" s="71"/>
      <c r="N713" s="71"/>
      <c r="O713" s="71"/>
      <c r="P713" s="71"/>
      <c r="Q713" s="71"/>
      <c r="R713" s="71"/>
      <c r="S713" s="71"/>
      <c r="T713" s="71"/>
      <c r="U713" s="71">
        <f t="shared" si="10"/>
        <v>2691</v>
      </c>
      <c r="V713" s="58"/>
    </row>
    <row r="714" spans="2:22" x14ac:dyDescent="0.25">
      <c r="B714" s="75">
        <v>2024</v>
      </c>
      <c r="C714" s="75">
        <v>12</v>
      </c>
      <c r="D714" s="75">
        <v>5</v>
      </c>
      <c r="E714" s="71">
        <v>1005</v>
      </c>
      <c r="F714" s="71"/>
      <c r="G714" s="71"/>
      <c r="H714" s="71"/>
      <c r="I714" s="71"/>
      <c r="J714" s="71"/>
      <c r="K714" s="71">
        <v>780</v>
      </c>
      <c r="L714" s="71">
        <v>901</v>
      </c>
      <c r="M714" s="71"/>
      <c r="N714" s="71"/>
      <c r="O714" s="71"/>
      <c r="P714" s="71"/>
      <c r="Q714" s="71"/>
      <c r="R714" s="71"/>
      <c r="S714" s="71"/>
      <c r="T714" s="71"/>
      <c r="U714" s="71">
        <f t="shared" ref="U714:U740" si="11">SUM(E714:T714)</f>
        <v>2686</v>
      </c>
      <c r="V714" s="58"/>
    </row>
    <row r="715" spans="2:22" x14ac:dyDescent="0.25">
      <c r="B715" s="75">
        <v>2024</v>
      </c>
      <c r="C715" s="75">
        <v>12</v>
      </c>
      <c r="D715" s="75">
        <v>6</v>
      </c>
      <c r="E715" s="71">
        <v>980</v>
      </c>
      <c r="F715" s="71"/>
      <c r="G715" s="71"/>
      <c r="H715" s="71"/>
      <c r="I715" s="71"/>
      <c r="J715" s="71"/>
      <c r="K715" s="71">
        <v>775</v>
      </c>
      <c r="L715" s="71">
        <v>858</v>
      </c>
      <c r="M715" s="71"/>
      <c r="N715" s="71"/>
      <c r="O715" s="71"/>
      <c r="P715" s="71"/>
      <c r="Q715" s="71"/>
      <c r="R715" s="71"/>
      <c r="S715" s="71"/>
      <c r="T715" s="71"/>
      <c r="U715" s="71">
        <f t="shared" si="11"/>
        <v>2613</v>
      </c>
      <c r="V715" s="58"/>
    </row>
    <row r="716" spans="2:22" x14ac:dyDescent="0.25">
      <c r="B716" s="75">
        <v>2024</v>
      </c>
      <c r="C716" s="75">
        <v>12</v>
      </c>
      <c r="D716" s="75">
        <v>7</v>
      </c>
      <c r="E716" s="71">
        <v>956</v>
      </c>
      <c r="F716" s="71"/>
      <c r="G716" s="71"/>
      <c r="H716" s="71"/>
      <c r="I716" s="71"/>
      <c r="J716" s="71"/>
      <c r="K716" s="71">
        <v>723</v>
      </c>
      <c r="L716" s="71">
        <v>579</v>
      </c>
      <c r="M716" s="71"/>
      <c r="N716" s="71"/>
      <c r="O716" s="71"/>
      <c r="P716" s="71"/>
      <c r="Q716" s="71"/>
      <c r="R716" s="71"/>
      <c r="S716" s="71"/>
      <c r="T716" s="71"/>
      <c r="U716" s="71">
        <f t="shared" si="11"/>
        <v>2258</v>
      </c>
      <c r="V716" s="58"/>
    </row>
    <row r="717" spans="2:22" x14ac:dyDescent="0.25">
      <c r="B717" s="75">
        <v>2024</v>
      </c>
      <c r="C717" s="75">
        <v>12</v>
      </c>
      <c r="D717" s="75">
        <v>8</v>
      </c>
      <c r="E717" s="71">
        <v>1053</v>
      </c>
      <c r="F717" s="71"/>
      <c r="G717" s="71"/>
      <c r="H717" s="71"/>
      <c r="I717" s="71"/>
      <c r="J717" s="71"/>
      <c r="K717" s="71">
        <v>702</v>
      </c>
      <c r="L717" s="71">
        <v>580</v>
      </c>
      <c r="M717" s="71"/>
      <c r="N717" s="71"/>
      <c r="O717" s="71"/>
      <c r="P717" s="71"/>
      <c r="Q717" s="71"/>
      <c r="R717" s="71"/>
      <c r="S717" s="71"/>
      <c r="T717" s="71"/>
      <c r="U717" s="71">
        <f t="shared" si="11"/>
        <v>2335</v>
      </c>
      <c r="V717" s="58"/>
    </row>
    <row r="718" spans="2:22" x14ac:dyDescent="0.25">
      <c r="B718" s="75">
        <v>2024</v>
      </c>
      <c r="C718" s="75">
        <v>12</v>
      </c>
      <c r="D718" s="75">
        <v>9</v>
      </c>
      <c r="E718" s="71">
        <v>1282</v>
      </c>
      <c r="F718" s="71"/>
      <c r="G718" s="71"/>
      <c r="H718" s="71"/>
      <c r="I718" s="71"/>
      <c r="J718" s="71"/>
      <c r="K718" s="71">
        <v>767</v>
      </c>
      <c r="L718" s="71">
        <v>849</v>
      </c>
      <c r="M718" s="71"/>
      <c r="N718" s="71"/>
      <c r="O718" s="71"/>
      <c r="P718" s="71"/>
      <c r="Q718" s="71"/>
      <c r="R718" s="71"/>
      <c r="S718" s="71"/>
      <c r="T718" s="71"/>
      <c r="U718" s="71">
        <f t="shared" si="11"/>
        <v>2898</v>
      </c>
      <c r="V718" s="58"/>
    </row>
    <row r="719" spans="2:22" x14ac:dyDescent="0.25">
      <c r="B719" s="75">
        <v>2024</v>
      </c>
      <c r="C719" s="75">
        <v>12</v>
      </c>
      <c r="D719" s="75">
        <v>10</v>
      </c>
      <c r="E719" s="71">
        <v>1376</v>
      </c>
      <c r="F719" s="71"/>
      <c r="G719" s="71"/>
      <c r="H719" s="71"/>
      <c r="I719" s="71"/>
      <c r="J719" s="71"/>
      <c r="K719" s="71">
        <v>779</v>
      </c>
      <c r="L719" s="71">
        <v>967</v>
      </c>
      <c r="M719" s="71"/>
      <c r="N719" s="71"/>
      <c r="O719" s="71"/>
      <c r="P719" s="71"/>
      <c r="Q719" s="71"/>
      <c r="R719" s="71"/>
      <c r="S719" s="71"/>
      <c r="T719" s="71"/>
      <c r="U719" s="71">
        <f t="shared" si="11"/>
        <v>3122</v>
      </c>
      <c r="V719" s="58"/>
    </row>
    <row r="720" spans="2:22" x14ac:dyDescent="0.25">
      <c r="B720" s="75">
        <v>2024</v>
      </c>
      <c r="C720" s="75">
        <v>12</v>
      </c>
      <c r="D720" s="75">
        <v>11</v>
      </c>
      <c r="E720" s="71">
        <v>1278</v>
      </c>
      <c r="F720" s="71"/>
      <c r="G720" s="71"/>
      <c r="H720" s="71"/>
      <c r="I720" s="71"/>
      <c r="J720" s="71"/>
      <c r="K720" s="71">
        <v>773</v>
      </c>
      <c r="L720" s="71">
        <v>942</v>
      </c>
      <c r="M720" s="71"/>
      <c r="N720" s="71"/>
      <c r="O720" s="71"/>
      <c r="P720" s="71"/>
      <c r="Q720" s="71"/>
      <c r="R720" s="71"/>
      <c r="S720" s="71"/>
      <c r="T720" s="71"/>
      <c r="U720" s="71">
        <f t="shared" si="11"/>
        <v>2993</v>
      </c>
      <c r="V720" s="58"/>
    </row>
    <row r="721" spans="2:22" x14ac:dyDescent="0.25">
      <c r="B721" s="75">
        <v>2024</v>
      </c>
      <c r="C721" s="75">
        <v>12</v>
      </c>
      <c r="D721" s="75">
        <v>12</v>
      </c>
      <c r="E721" s="71">
        <v>1230</v>
      </c>
      <c r="F721" s="71"/>
      <c r="G721" s="71"/>
      <c r="H721" s="71"/>
      <c r="I721" s="71"/>
      <c r="J721" s="71"/>
      <c r="K721" s="71">
        <v>737</v>
      </c>
      <c r="L721" s="71">
        <v>905</v>
      </c>
      <c r="M721" s="71"/>
      <c r="N721" s="71"/>
      <c r="O721" s="71"/>
      <c r="P721" s="71"/>
      <c r="Q721" s="71"/>
      <c r="R721" s="71"/>
      <c r="S721" s="71"/>
      <c r="T721" s="71"/>
      <c r="U721" s="71">
        <f t="shared" si="11"/>
        <v>2872</v>
      </c>
      <c r="V721" s="58"/>
    </row>
    <row r="722" spans="2:22" x14ac:dyDescent="0.25">
      <c r="B722" s="75">
        <v>2024</v>
      </c>
      <c r="C722" s="75">
        <v>12</v>
      </c>
      <c r="D722" s="75">
        <v>13</v>
      </c>
      <c r="E722" s="71">
        <v>1126</v>
      </c>
      <c r="F722" s="71"/>
      <c r="G722" s="71"/>
      <c r="H722" s="71"/>
      <c r="I722" s="71"/>
      <c r="J722" s="71"/>
      <c r="K722" s="71">
        <v>775</v>
      </c>
      <c r="L722" s="71">
        <v>836</v>
      </c>
      <c r="M722" s="71"/>
      <c r="N722" s="71"/>
      <c r="O722" s="71"/>
      <c r="P722" s="71"/>
      <c r="Q722" s="71"/>
      <c r="R722" s="71"/>
      <c r="S722" s="71"/>
      <c r="T722" s="71"/>
      <c r="U722" s="71">
        <f t="shared" si="11"/>
        <v>2737</v>
      </c>
      <c r="V722" s="58"/>
    </row>
    <row r="723" spans="2:22" x14ac:dyDescent="0.25">
      <c r="B723" s="75">
        <v>2024</v>
      </c>
      <c r="C723" s="75">
        <v>12</v>
      </c>
      <c r="D723" s="75">
        <v>14</v>
      </c>
      <c r="E723" s="71">
        <v>1267</v>
      </c>
      <c r="F723" s="71"/>
      <c r="G723" s="71"/>
      <c r="H723" s="71"/>
      <c r="I723" s="71"/>
      <c r="J723" s="71"/>
      <c r="K723" s="71">
        <v>704</v>
      </c>
      <c r="L723" s="71">
        <v>484</v>
      </c>
      <c r="M723" s="71"/>
      <c r="N723" s="71"/>
      <c r="O723" s="71"/>
      <c r="P723" s="71"/>
      <c r="Q723" s="71"/>
      <c r="R723" s="71"/>
      <c r="S723" s="71"/>
      <c r="T723" s="71"/>
      <c r="U723" s="71">
        <f t="shared" si="11"/>
        <v>2455</v>
      </c>
      <c r="V723" s="58"/>
    </row>
    <row r="724" spans="2:22" x14ac:dyDescent="0.25">
      <c r="B724" s="75">
        <v>2024</v>
      </c>
      <c r="C724" s="75">
        <v>12</v>
      </c>
      <c r="D724" s="75">
        <v>15</v>
      </c>
      <c r="E724" s="71">
        <v>1440</v>
      </c>
      <c r="F724" s="71"/>
      <c r="G724" s="71"/>
      <c r="H724" s="71"/>
      <c r="I724" s="71"/>
      <c r="J724" s="71"/>
      <c r="K724" s="71">
        <v>720</v>
      </c>
      <c r="L724" s="71">
        <v>567</v>
      </c>
      <c r="M724" s="71"/>
      <c r="N724" s="71"/>
      <c r="O724" s="71"/>
      <c r="P724" s="71"/>
      <c r="Q724" s="71"/>
      <c r="R724" s="71"/>
      <c r="S724" s="71"/>
      <c r="T724" s="71"/>
      <c r="U724" s="71">
        <f t="shared" si="11"/>
        <v>2727</v>
      </c>
      <c r="V724" s="58"/>
    </row>
    <row r="725" spans="2:22" x14ac:dyDescent="0.25">
      <c r="B725" s="75">
        <v>2024</v>
      </c>
      <c r="C725" s="75">
        <v>12</v>
      </c>
      <c r="D725" s="75">
        <v>16</v>
      </c>
      <c r="E725" s="71">
        <v>1491</v>
      </c>
      <c r="F725" s="71"/>
      <c r="G725" s="71"/>
      <c r="H725" s="71"/>
      <c r="I725" s="71"/>
      <c r="J725" s="71"/>
      <c r="K725" s="71">
        <v>778</v>
      </c>
      <c r="L725" s="71">
        <v>788</v>
      </c>
      <c r="M725" s="71"/>
      <c r="N725" s="71"/>
      <c r="O725" s="71"/>
      <c r="P725" s="71"/>
      <c r="Q725" s="71"/>
      <c r="R725" s="71"/>
      <c r="S725" s="71"/>
      <c r="T725" s="71"/>
      <c r="U725" s="71">
        <f t="shared" si="11"/>
        <v>3057</v>
      </c>
      <c r="V725" s="58"/>
    </row>
    <row r="726" spans="2:22" x14ac:dyDescent="0.25">
      <c r="B726" s="75">
        <v>2024</v>
      </c>
      <c r="C726" s="75">
        <v>12</v>
      </c>
      <c r="D726" s="75">
        <v>17</v>
      </c>
      <c r="E726" s="71">
        <v>1340</v>
      </c>
      <c r="F726" s="71"/>
      <c r="G726" s="71"/>
      <c r="H726" s="71"/>
      <c r="I726" s="71"/>
      <c r="J726" s="71"/>
      <c r="K726" s="71">
        <v>785</v>
      </c>
      <c r="L726" s="71">
        <v>629</v>
      </c>
      <c r="M726" s="71"/>
      <c r="N726" s="71"/>
      <c r="O726" s="71"/>
      <c r="P726" s="71"/>
      <c r="Q726" s="71"/>
      <c r="R726" s="71"/>
      <c r="S726" s="71"/>
      <c r="T726" s="71"/>
      <c r="U726" s="71">
        <f t="shared" si="11"/>
        <v>2754</v>
      </c>
      <c r="V726" s="58"/>
    </row>
    <row r="727" spans="2:22" x14ac:dyDescent="0.25">
      <c r="B727" s="75">
        <v>2024</v>
      </c>
      <c r="C727" s="75">
        <v>12</v>
      </c>
      <c r="D727" s="75">
        <v>18</v>
      </c>
      <c r="E727" s="71">
        <v>1320</v>
      </c>
      <c r="F727" s="71"/>
      <c r="G727" s="71"/>
      <c r="H727" s="71"/>
      <c r="I727" s="71"/>
      <c r="J727" s="71"/>
      <c r="K727" s="71">
        <v>775</v>
      </c>
      <c r="L727" s="71">
        <v>583</v>
      </c>
      <c r="M727" s="71"/>
      <c r="N727" s="71"/>
      <c r="O727" s="71"/>
      <c r="P727" s="71"/>
      <c r="Q727" s="71"/>
      <c r="R727" s="71"/>
      <c r="S727" s="71"/>
      <c r="T727" s="71"/>
      <c r="U727" s="71">
        <f t="shared" si="11"/>
        <v>2678</v>
      </c>
      <c r="V727" s="58"/>
    </row>
    <row r="728" spans="2:22" x14ac:dyDescent="0.25">
      <c r="B728" s="75">
        <v>2024</v>
      </c>
      <c r="C728" s="75">
        <v>12</v>
      </c>
      <c r="D728" s="75">
        <v>19</v>
      </c>
      <c r="E728" s="71">
        <v>1361</v>
      </c>
      <c r="F728" s="71"/>
      <c r="G728" s="71"/>
      <c r="H728" s="71"/>
      <c r="I728" s="71"/>
      <c r="J728" s="71"/>
      <c r="K728" s="71">
        <v>786</v>
      </c>
      <c r="L728" s="71">
        <v>638</v>
      </c>
      <c r="M728" s="71"/>
      <c r="N728" s="71"/>
      <c r="O728" s="71"/>
      <c r="P728" s="71"/>
      <c r="Q728" s="71"/>
      <c r="R728" s="71"/>
      <c r="S728" s="71"/>
      <c r="T728" s="71"/>
      <c r="U728" s="71">
        <f t="shared" si="11"/>
        <v>2785</v>
      </c>
      <c r="V728" s="58"/>
    </row>
    <row r="729" spans="2:22" x14ac:dyDescent="0.25">
      <c r="B729" s="75">
        <v>2024</v>
      </c>
      <c r="C729" s="75">
        <v>12</v>
      </c>
      <c r="D729" s="75">
        <v>20</v>
      </c>
      <c r="E729" s="71">
        <v>1296</v>
      </c>
      <c r="F729" s="71"/>
      <c r="G729" s="71"/>
      <c r="H729" s="71"/>
      <c r="I729" s="71"/>
      <c r="J729" s="71"/>
      <c r="K729" s="71">
        <v>774</v>
      </c>
      <c r="L729" s="71">
        <v>692</v>
      </c>
      <c r="M729" s="71"/>
      <c r="N729" s="71"/>
      <c r="O729" s="71"/>
      <c r="P729" s="71"/>
      <c r="Q729" s="71"/>
      <c r="R729" s="71"/>
      <c r="S729" s="71"/>
      <c r="T729" s="71"/>
      <c r="U729" s="71">
        <f t="shared" si="11"/>
        <v>2762</v>
      </c>
      <c r="V729" s="58"/>
    </row>
    <row r="730" spans="2:22" x14ac:dyDescent="0.25">
      <c r="B730" s="75">
        <v>2024</v>
      </c>
      <c r="C730" s="75">
        <v>12</v>
      </c>
      <c r="D730" s="75">
        <v>21</v>
      </c>
      <c r="E730" s="71">
        <v>1014</v>
      </c>
      <c r="F730" s="71"/>
      <c r="G730" s="71"/>
      <c r="H730" s="71"/>
      <c r="I730" s="71"/>
      <c r="J730" s="71"/>
      <c r="K730" s="71">
        <v>712</v>
      </c>
      <c r="L730" s="71">
        <v>526</v>
      </c>
      <c r="M730" s="71"/>
      <c r="N730" s="71"/>
      <c r="O730" s="71"/>
      <c r="P730" s="71"/>
      <c r="Q730" s="71"/>
      <c r="R730" s="71"/>
      <c r="S730" s="71"/>
      <c r="T730" s="71"/>
      <c r="U730" s="71">
        <f t="shared" si="11"/>
        <v>2252</v>
      </c>
      <c r="V730" s="58"/>
    </row>
    <row r="731" spans="2:22" x14ac:dyDescent="0.25">
      <c r="B731" s="75">
        <v>2024</v>
      </c>
      <c r="C731" s="75">
        <v>12</v>
      </c>
      <c r="D731" s="75">
        <v>22</v>
      </c>
      <c r="E731" s="71">
        <v>847</v>
      </c>
      <c r="F731" s="71"/>
      <c r="G731" s="71"/>
      <c r="H731" s="71"/>
      <c r="I731" s="71"/>
      <c r="J731" s="71"/>
      <c r="K731" s="71">
        <v>690</v>
      </c>
      <c r="L731" s="71">
        <v>519</v>
      </c>
      <c r="M731" s="71"/>
      <c r="N731" s="71"/>
      <c r="O731" s="71"/>
      <c r="P731" s="71"/>
      <c r="Q731" s="71"/>
      <c r="R731" s="71"/>
      <c r="S731" s="71"/>
      <c r="T731" s="71"/>
      <c r="U731" s="71">
        <f t="shared" si="11"/>
        <v>2056</v>
      </c>
      <c r="V731" s="58"/>
    </row>
    <row r="732" spans="2:22" x14ac:dyDescent="0.25">
      <c r="B732" s="75">
        <v>2024</v>
      </c>
      <c r="C732" s="75">
        <v>12</v>
      </c>
      <c r="D732" s="75">
        <v>23</v>
      </c>
      <c r="E732" s="71">
        <v>766</v>
      </c>
      <c r="F732" s="71"/>
      <c r="G732" s="71"/>
      <c r="H732" s="71"/>
      <c r="I732" s="71"/>
      <c r="J732" s="71"/>
      <c r="K732" s="71">
        <v>707</v>
      </c>
      <c r="L732" s="71">
        <v>535</v>
      </c>
      <c r="M732" s="71"/>
      <c r="N732" s="71"/>
      <c r="O732" s="71"/>
      <c r="P732" s="71"/>
      <c r="Q732" s="71"/>
      <c r="R732" s="71"/>
      <c r="S732" s="71"/>
      <c r="T732" s="71"/>
      <c r="U732" s="71">
        <f t="shared" si="11"/>
        <v>2008</v>
      </c>
      <c r="V732" s="58"/>
    </row>
    <row r="733" spans="2:22" x14ac:dyDescent="0.25">
      <c r="B733" s="75">
        <v>2024</v>
      </c>
      <c r="C733" s="75">
        <v>12</v>
      </c>
      <c r="D733" s="75">
        <v>24</v>
      </c>
      <c r="E733" s="71">
        <v>1049</v>
      </c>
      <c r="F733" s="71"/>
      <c r="G733" s="71"/>
      <c r="H733" s="71"/>
      <c r="I733" s="71"/>
      <c r="J733" s="71"/>
      <c r="K733" s="71">
        <v>680</v>
      </c>
      <c r="L733" s="71">
        <v>418</v>
      </c>
      <c r="M733" s="71"/>
      <c r="N733" s="71"/>
      <c r="O733" s="71"/>
      <c r="P733" s="71"/>
      <c r="Q733" s="71"/>
      <c r="R733" s="71"/>
      <c r="S733" s="71"/>
      <c r="T733" s="71"/>
      <c r="U733" s="71">
        <f t="shared" si="11"/>
        <v>2147</v>
      </c>
      <c r="V733" s="58"/>
    </row>
    <row r="734" spans="2:22" x14ac:dyDescent="0.25">
      <c r="B734" s="75">
        <v>2024</v>
      </c>
      <c r="C734" s="75">
        <v>12</v>
      </c>
      <c r="D734" s="75">
        <v>25</v>
      </c>
      <c r="E734" s="71">
        <v>1146</v>
      </c>
      <c r="F734" s="71"/>
      <c r="G734" s="71"/>
      <c r="H734" s="71"/>
      <c r="I734" s="71"/>
      <c r="J734" s="71"/>
      <c r="K734" s="71">
        <v>682</v>
      </c>
      <c r="L734" s="71">
        <v>322</v>
      </c>
      <c r="M734" s="71"/>
      <c r="N734" s="71"/>
      <c r="O734" s="71"/>
      <c r="P734" s="71"/>
      <c r="Q734" s="71"/>
      <c r="R734" s="71"/>
      <c r="S734" s="71"/>
      <c r="T734" s="71"/>
      <c r="U734" s="71">
        <f t="shared" si="11"/>
        <v>2150</v>
      </c>
      <c r="V734" s="58"/>
    </row>
    <row r="735" spans="2:22" x14ac:dyDescent="0.25">
      <c r="B735" s="75">
        <v>2024</v>
      </c>
      <c r="C735" s="75">
        <v>12</v>
      </c>
      <c r="D735" s="75">
        <v>26</v>
      </c>
      <c r="E735" s="71">
        <v>1041</v>
      </c>
      <c r="F735" s="71"/>
      <c r="G735" s="71"/>
      <c r="H735" s="71"/>
      <c r="I735" s="71"/>
      <c r="J735" s="71"/>
      <c r="K735" s="71">
        <v>702</v>
      </c>
      <c r="L735" s="71">
        <v>366</v>
      </c>
      <c r="M735" s="71"/>
      <c r="N735" s="71"/>
      <c r="O735" s="71"/>
      <c r="P735" s="71"/>
      <c r="Q735" s="71"/>
      <c r="R735" s="71"/>
      <c r="S735" s="71"/>
      <c r="T735" s="71"/>
      <c r="U735" s="71">
        <f t="shared" si="11"/>
        <v>2109</v>
      </c>
      <c r="V735" s="58"/>
    </row>
    <row r="736" spans="2:22" x14ac:dyDescent="0.25">
      <c r="B736" s="75">
        <v>2024</v>
      </c>
      <c r="C736" s="75">
        <v>12</v>
      </c>
      <c r="D736" s="75">
        <v>27</v>
      </c>
      <c r="E736" s="71">
        <v>840</v>
      </c>
      <c r="F736" s="71"/>
      <c r="G736" s="71"/>
      <c r="H736" s="71"/>
      <c r="I736" s="71"/>
      <c r="J736" s="71"/>
      <c r="K736" s="71">
        <v>712</v>
      </c>
      <c r="L736" s="71">
        <v>346</v>
      </c>
      <c r="M736" s="71"/>
      <c r="N736" s="71"/>
      <c r="O736" s="71"/>
      <c r="P736" s="71"/>
      <c r="Q736" s="71"/>
      <c r="R736" s="71"/>
      <c r="S736" s="71"/>
      <c r="T736" s="71"/>
      <c r="U736" s="71">
        <f t="shared" si="11"/>
        <v>1898</v>
      </c>
      <c r="V736" s="58"/>
    </row>
    <row r="737" spans="2:24" x14ac:dyDescent="0.25">
      <c r="B737" s="75">
        <v>2024</v>
      </c>
      <c r="C737" s="75">
        <v>12</v>
      </c>
      <c r="D737" s="75">
        <v>28</v>
      </c>
      <c r="E737" s="71">
        <v>732</v>
      </c>
      <c r="F737" s="71"/>
      <c r="G737" s="71"/>
      <c r="H737" s="71"/>
      <c r="I737" s="71"/>
      <c r="J737" s="71"/>
      <c r="K737" s="71">
        <v>681</v>
      </c>
      <c r="L737" s="71">
        <v>328</v>
      </c>
      <c r="M737" s="71"/>
      <c r="N737" s="71"/>
      <c r="O737" s="71"/>
      <c r="P737" s="71"/>
      <c r="Q737" s="71"/>
      <c r="R737" s="71"/>
      <c r="S737" s="71"/>
      <c r="T737" s="71"/>
      <c r="U737" s="71">
        <f t="shared" si="11"/>
        <v>1741</v>
      </c>
      <c r="V737" s="58"/>
    </row>
    <row r="738" spans="2:24" x14ac:dyDescent="0.25">
      <c r="B738" s="75">
        <v>2024</v>
      </c>
      <c r="C738" s="75">
        <v>12</v>
      </c>
      <c r="D738" s="75">
        <v>29</v>
      </c>
      <c r="E738" s="71">
        <v>933</v>
      </c>
      <c r="F738" s="71"/>
      <c r="G738" s="71"/>
      <c r="H738" s="71"/>
      <c r="I738" s="71"/>
      <c r="J738" s="71"/>
      <c r="K738" s="71">
        <v>669</v>
      </c>
      <c r="L738" s="71">
        <v>257</v>
      </c>
      <c r="M738" s="71"/>
      <c r="N738" s="71"/>
      <c r="O738" s="71"/>
      <c r="P738" s="71"/>
      <c r="Q738" s="71"/>
      <c r="R738" s="71"/>
      <c r="S738" s="71"/>
      <c r="T738" s="71"/>
      <c r="U738" s="71">
        <f t="shared" si="11"/>
        <v>1859</v>
      </c>
      <c r="V738" s="58"/>
    </row>
    <row r="739" spans="2:24" x14ac:dyDescent="0.25">
      <c r="B739" s="75">
        <v>2024</v>
      </c>
      <c r="C739" s="75">
        <v>12</v>
      </c>
      <c r="D739" s="75">
        <v>30</v>
      </c>
      <c r="E739" s="71">
        <v>1264</v>
      </c>
      <c r="F739" s="71"/>
      <c r="G739" s="71"/>
      <c r="H739" s="71"/>
      <c r="I739" s="71"/>
      <c r="J739" s="71"/>
      <c r="K739" s="71">
        <v>706</v>
      </c>
      <c r="L739" s="71">
        <v>458</v>
      </c>
      <c r="M739" s="71"/>
      <c r="N739" s="71"/>
      <c r="O739" s="71"/>
      <c r="P739" s="71"/>
      <c r="Q739" s="71"/>
      <c r="R739" s="71"/>
      <c r="S739" s="71"/>
      <c r="T739" s="71"/>
      <c r="U739" s="71">
        <f t="shared" si="11"/>
        <v>2428</v>
      </c>
      <c r="V739" s="58"/>
    </row>
    <row r="740" spans="2:24" x14ac:dyDescent="0.25">
      <c r="B740" s="75">
        <v>2024</v>
      </c>
      <c r="C740" s="75">
        <v>12</v>
      </c>
      <c r="D740" s="75">
        <v>31</v>
      </c>
      <c r="E740" s="71">
        <v>1282</v>
      </c>
      <c r="F740" s="71"/>
      <c r="G740" s="71"/>
      <c r="H740" s="71"/>
      <c r="I740" s="71"/>
      <c r="J740" s="71"/>
      <c r="K740" s="71">
        <v>724</v>
      </c>
      <c r="L740" s="71">
        <v>481</v>
      </c>
      <c r="M740" s="71"/>
      <c r="N740" s="71"/>
      <c r="O740" s="71"/>
      <c r="P740" s="71"/>
      <c r="Q740" s="71"/>
      <c r="R740" s="71"/>
      <c r="S740" s="71"/>
      <c r="T740" s="71"/>
      <c r="U740" s="71">
        <f t="shared" si="11"/>
        <v>2487</v>
      </c>
      <c r="V740" s="58"/>
    </row>
    <row r="741" spans="2:24" x14ac:dyDescent="0.25">
      <c r="B741" s="58" t="s">
        <v>330</v>
      </c>
      <c r="C741" s="58"/>
      <c r="D741" s="58"/>
      <c r="E741" s="58"/>
      <c r="F741" s="58"/>
      <c r="G741" s="58"/>
      <c r="H741" s="58"/>
      <c r="I741" s="58"/>
      <c r="J741" s="58"/>
      <c r="K741" s="58"/>
      <c r="L741" s="58"/>
      <c r="M741" s="58"/>
      <c r="N741" s="58"/>
      <c r="O741" s="58"/>
      <c r="P741" s="58"/>
      <c r="Q741" s="58"/>
      <c r="R741" s="58"/>
      <c r="S741" s="58"/>
      <c r="T741" s="58"/>
      <c r="U741" s="58"/>
      <c r="V741" s="58"/>
      <c r="W741" s="58"/>
      <c r="X741" s="58"/>
    </row>
    <row r="742" spans="2:24" x14ac:dyDescent="0.25">
      <c r="B742" s="206" t="s">
        <v>94</v>
      </c>
      <c r="C742" s="207"/>
      <c r="D742" s="207"/>
      <c r="E742" s="207"/>
      <c r="F742" s="207"/>
      <c r="G742" s="207"/>
      <c r="H742" s="207"/>
      <c r="I742" s="207"/>
      <c r="J742" s="207"/>
      <c r="K742" s="207"/>
      <c r="L742" s="207"/>
      <c r="M742" s="207"/>
      <c r="N742" s="207"/>
      <c r="O742" s="207"/>
      <c r="P742" s="207"/>
      <c r="Q742" s="207"/>
      <c r="R742" s="207"/>
      <c r="S742" s="207"/>
      <c r="T742" s="207"/>
      <c r="U742" s="208"/>
      <c r="V742" s="58"/>
      <c r="W742" s="58"/>
      <c r="X742" s="58"/>
    </row>
    <row r="743" spans="2:24" ht="45.75" x14ac:dyDescent="0.25">
      <c r="B743" s="13" t="s">
        <v>65</v>
      </c>
      <c r="C743" s="13" t="s">
        <v>66</v>
      </c>
      <c r="D743" s="13" t="s">
        <v>93</v>
      </c>
      <c r="E743" s="13" t="s">
        <v>67</v>
      </c>
      <c r="F743" s="13" t="s">
        <v>68</v>
      </c>
      <c r="G743" s="13" t="s">
        <v>69</v>
      </c>
      <c r="H743" s="13" t="s">
        <v>70</v>
      </c>
      <c r="I743" s="13" t="s">
        <v>71</v>
      </c>
      <c r="J743" s="13" t="s">
        <v>72</v>
      </c>
      <c r="K743" s="13" t="s">
        <v>73</v>
      </c>
      <c r="L743" s="13" t="s">
        <v>74</v>
      </c>
      <c r="M743" s="13" t="s">
        <v>75</v>
      </c>
      <c r="N743" s="13" t="s">
        <v>76</v>
      </c>
      <c r="O743" s="13" t="s">
        <v>77</v>
      </c>
      <c r="P743" s="13" t="s">
        <v>78</v>
      </c>
      <c r="Q743" s="13" t="s">
        <v>89</v>
      </c>
      <c r="R743" s="56" t="s">
        <v>80</v>
      </c>
      <c r="S743" s="13" t="s">
        <v>81</v>
      </c>
      <c r="T743" s="13" t="s">
        <v>82</v>
      </c>
      <c r="U743" s="10" t="s">
        <v>83</v>
      </c>
      <c r="V743" s="58"/>
      <c r="W743" s="58"/>
      <c r="X743" s="58"/>
    </row>
    <row r="744" spans="2:24" x14ac:dyDescent="0.25">
      <c r="B744" s="75">
        <v>2023</v>
      </c>
      <c r="C744" s="75">
        <v>1</v>
      </c>
      <c r="D744" s="75">
        <v>1</v>
      </c>
      <c r="E744" s="71"/>
      <c r="F744" s="71"/>
      <c r="G744" s="71"/>
      <c r="H744" s="71"/>
      <c r="I744" s="71"/>
      <c r="J744" s="71"/>
      <c r="K744" s="71"/>
      <c r="L744" s="71"/>
      <c r="M744" s="71"/>
      <c r="N744" s="71"/>
      <c r="O744" s="71"/>
      <c r="P744" s="71"/>
      <c r="Q744" s="71"/>
      <c r="R744" s="71"/>
      <c r="S744" s="71"/>
      <c r="T744" s="71"/>
      <c r="U744" s="71"/>
      <c r="V744" s="58"/>
      <c r="W744" s="58"/>
      <c r="X744" s="58"/>
    </row>
    <row r="745" spans="2:24" x14ac:dyDescent="0.25">
      <c r="B745" s="75">
        <v>2023</v>
      </c>
      <c r="C745" s="75">
        <v>1</v>
      </c>
      <c r="D745" s="75">
        <v>2</v>
      </c>
      <c r="E745" s="71"/>
      <c r="F745" s="71"/>
      <c r="G745" s="71"/>
      <c r="H745" s="71"/>
      <c r="I745" s="71"/>
      <c r="J745" s="71"/>
      <c r="K745" s="71"/>
      <c r="L745" s="71"/>
      <c r="M745" s="71"/>
      <c r="N745" s="71"/>
      <c r="O745" s="71"/>
      <c r="P745" s="71"/>
      <c r="Q745" s="71"/>
      <c r="R745" s="71"/>
      <c r="S745" s="71"/>
      <c r="T745" s="71"/>
      <c r="U745" s="71"/>
      <c r="V745" s="58"/>
      <c r="W745" s="58"/>
      <c r="X745" s="58"/>
    </row>
    <row r="746" spans="2:24" x14ac:dyDescent="0.25">
      <c r="B746" s="75">
        <v>2023</v>
      </c>
      <c r="C746" s="75">
        <v>12</v>
      </c>
      <c r="D746" s="75">
        <v>31</v>
      </c>
      <c r="E746" s="71"/>
      <c r="F746" s="71"/>
      <c r="G746" s="71"/>
      <c r="H746" s="71"/>
      <c r="I746" s="71"/>
      <c r="J746" s="71"/>
      <c r="K746" s="71"/>
      <c r="L746" s="71"/>
      <c r="M746" s="71"/>
      <c r="N746" s="71"/>
      <c r="O746" s="71"/>
      <c r="P746" s="71"/>
      <c r="Q746" s="71"/>
      <c r="R746" s="71"/>
      <c r="S746" s="71"/>
      <c r="T746" s="71"/>
      <c r="U746" s="71"/>
      <c r="V746" s="58"/>
      <c r="W746" s="58"/>
      <c r="X746" s="58"/>
    </row>
    <row r="747" spans="2:24" x14ac:dyDescent="0.25">
      <c r="B747" s="75">
        <v>2024</v>
      </c>
      <c r="C747" s="75">
        <v>1</v>
      </c>
      <c r="D747" s="75">
        <v>1</v>
      </c>
      <c r="E747" s="71"/>
      <c r="F747" s="71"/>
      <c r="G747" s="71"/>
      <c r="H747" s="71"/>
      <c r="I747" s="71"/>
      <c r="J747" s="71"/>
      <c r="K747" s="71"/>
      <c r="L747" s="71"/>
      <c r="M747" s="71"/>
      <c r="N747" s="71"/>
      <c r="O747" s="71"/>
      <c r="P747" s="71"/>
      <c r="Q747" s="71"/>
      <c r="R747" s="71"/>
      <c r="S747" s="71"/>
      <c r="T747" s="71"/>
      <c r="U747" s="71"/>
      <c r="V747" s="58"/>
      <c r="W747" s="58"/>
      <c r="X747" s="58"/>
    </row>
    <row r="748" spans="2:24" x14ac:dyDescent="0.25">
      <c r="B748" s="75">
        <v>2024</v>
      </c>
      <c r="C748" s="75">
        <v>1</v>
      </c>
      <c r="D748" s="75">
        <v>2</v>
      </c>
      <c r="E748" s="71"/>
      <c r="F748" s="71"/>
      <c r="G748" s="71"/>
      <c r="H748" s="71"/>
      <c r="I748" s="71"/>
      <c r="J748" s="71"/>
      <c r="K748" s="71"/>
      <c r="L748" s="71"/>
      <c r="M748" s="71"/>
      <c r="N748" s="71"/>
      <c r="O748" s="71"/>
      <c r="P748" s="71"/>
      <c r="Q748" s="71"/>
      <c r="R748" s="71"/>
      <c r="S748" s="71"/>
      <c r="T748" s="71"/>
      <c r="U748" s="71"/>
      <c r="V748" s="58"/>
      <c r="W748" s="58"/>
      <c r="X748" s="58"/>
    </row>
    <row r="749" spans="2:24" x14ac:dyDescent="0.25">
      <c r="B749" s="75">
        <v>2024</v>
      </c>
      <c r="C749" s="75">
        <v>12</v>
      </c>
      <c r="D749" s="75">
        <v>31</v>
      </c>
      <c r="E749" s="71"/>
      <c r="F749" s="71"/>
      <c r="G749" s="71"/>
      <c r="H749" s="71"/>
      <c r="I749" s="71"/>
      <c r="J749" s="71"/>
      <c r="K749" s="71"/>
      <c r="L749" s="71"/>
      <c r="M749" s="71"/>
      <c r="N749" s="71"/>
      <c r="O749" s="71"/>
      <c r="P749" s="71"/>
      <c r="Q749" s="71"/>
      <c r="R749" s="71"/>
      <c r="S749" s="71"/>
      <c r="T749" s="71"/>
      <c r="U749" s="71"/>
      <c r="V749" s="58"/>
      <c r="W749" s="58"/>
      <c r="X749" s="58"/>
    </row>
    <row r="750" spans="2:24" x14ac:dyDescent="0.25">
      <c r="B750" s="57" t="s">
        <v>327</v>
      </c>
    </row>
  </sheetData>
  <mergeCells count="5">
    <mergeCell ref="B8:U8"/>
    <mergeCell ref="B742:U742"/>
    <mergeCell ref="B5:U5"/>
    <mergeCell ref="B1:U1"/>
    <mergeCell ref="B2:U2"/>
  </mergeCells>
  <pageMargins left="0.7" right="0.7" top="0.75" bottom="0.75" header="0.3" footer="0.3"/>
  <pageSetup scale="62" fitToHeight="0" orientation="landscape" r:id="rId1"/>
  <headerFooter>
    <oddFooter xml:space="preserve">&amp;C_x000D_&amp;1#&amp;"Calibri"&amp;10&amp;K000000 Internal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W264"/>
  <sheetViews>
    <sheetView topLeftCell="A11" zoomScaleNormal="100" workbookViewId="0">
      <selection activeCell="B30" sqref="B30"/>
    </sheetView>
  </sheetViews>
  <sheetFormatPr defaultColWidth="9" defaultRowHeight="15.75" x14ac:dyDescent="0.25"/>
  <cols>
    <col min="1" max="1" width="2.625" customWidth="1"/>
    <col min="2" max="19" width="9.125" customWidth="1"/>
  </cols>
  <sheetData>
    <row r="1" spans="2:20" ht="15.75" customHeight="1" x14ac:dyDescent="0.25">
      <c r="B1" s="199" t="s">
        <v>95</v>
      </c>
      <c r="C1" s="199"/>
      <c r="D1" s="199"/>
      <c r="E1" s="199"/>
      <c r="F1" s="199"/>
      <c r="G1" s="199"/>
      <c r="H1" s="199"/>
      <c r="I1" s="199"/>
      <c r="J1" s="199"/>
      <c r="K1" s="199"/>
      <c r="L1" s="199"/>
      <c r="M1" s="199"/>
      <c r="N1" s="199"/>
      <c r="O1" s="199"/>
      <c r="P1" s="199"/>
      <c r="Q1" s="199"/>
      <c r="R1" s="199"/>
      <c r="S1" s="199"/>
    </row>
    <row r="2" spans="2:20" ht="15.75" customHeight="1" x14ac:dyDescent="0.25">
      <c r="B2" s="201" t="str">
        <f>'Admin Info'!B6</f>
        <v>Pacific Gas and Electric Company</v>
      </c>
      <c r="C2" s="201"/>
      <c r="D2" s="201"/>
      <c r="E2" s="201"/>
      <c r="F2" s="201"/>
      <c r="G2" s="201"/>
      <c r="H2" s="201"/>
      <c r="I2" s="201"/>
      <c r="J2" s="201"/>
      <c r="K2" s="201"/>
      <c r="L2" s="201"/>
      <c r="M2" s="201"/>
      <c r="N2" s="201"/>
      <c r="O2" s="201"/>
      <c r="P2" s="201"/>
      <c r="Q2" s="201"/>
      <c r="R2" s="201"/>
      <c r="S2" s="201"/>
    </row>
    <row r="3" spans="2:20" ht="15.75" customHeight="1" x14ac:dyDescent="0.25">
      <c r="B3" s="7"/>
      <c r="C3" s="23"/>
      <c r="D3" s="23"/>
      <c r="E3" s="23"/>
      <c r="F3" s="23"/>
      <c r="G3" s="23"/>
      <c r="H3" s="23"/>
      <c r="I3" s="23"/>
      <c r="J3" s="23"/>
      <c r="K3" s="23"/>
      <c r="L3" s="23"/>
      <c r="M3" s="7"/>
      <c r="N3" s="7"/>
      <c r="O3" s="7"/>
      <c r="P3" s="7"/>
      <c r="Q3" s="7"/>
      <c r="R3" s="7"/>
      <c r="S3" s="7"/>
    </row>
    <row r="4" spans="2:20" ht="15.75" customHeight="1" x14ac:dyDescent="0.25">
      <c r="B4" s="7"/>
      <c r="C4" s="23"/>
      <c r="D4" s="23"/>
      <c r="E4" s="23"/>
      <c r="F4" s="23"/>
      <c r="G4" s="23"/>
      <c r="H4" s="23"/>
      <c r="I4" s="23"/>
      <c r="J4" s="23"/>
      <c r="K4" s="23"/>
      <c r="L4" s="23"/>
      <c r="M4" s="7"/>
      <c r="N4" s="7"/>
      <c r="O4" s="7"/>
      <c r="P4" s="7"/>
      <c r="Q4" s="7"/>
      <c r="R4" s="7"/>
      <c r="S4" s="7"/>
    </row>
    <row r="5" spans="2:20" ht="15.75" customHeight="1" x14ac:dyDescent="0.25">
      <c r="B5" s="202" t="s">
        <v>96</v>
      </c>
      <c r="C5" s="202"/>
      <c r="D5" s="202"/>
      <c r="E5" s="202"/>
      <c r="F5" s="202"/>
      <c r="G5" s="202"/>
      <c r="H5" s="202"/>
      <c r="I5" s="202"/>
      <c r="J5" s="202"/>
      <c r="K5" s="202"/>
      <c r="L5" s="202"/>
      <c r="M5" s="202"/>
      <c r="N5" s="202"/>
      <c r="O5" s="202"/>
      <c r="P5" s="202"/>
      <c r="Q5" s="202"/>
      <c r="R5" s="202"/>
      <c r="S5" s="202"/>
      <c r="T5" s="17"/>
    </row>
    <row r="6" spans="2:20" ht="15.75" customHeight="1" x14ac:dyDescent="0.25">
      <c r="B6" s="8"/>
      <c r="C6" s="8" t="s">
        <v>329</v>
      </c>
      <c r="D6" s="7"/>
      <c r="E6" s="7"/>
      <c r="F6" s="7"/>
      <c r="G6" s="7"/>
      <c r="H6" s="7"/>
      <c r="I6" s="7"/>
      <c r="J6" s="7"/>
      <c r="K6" s="7"/>
      <c r="L6" s="7"/>
      <c r="M6" s="8"/>
      <c r="N6" s="8"/>
      <c r="O6" s="8"/>
      <c r="P6" s="8"/>
      <c r="Q6" s="8"/>
      <c r="R6" s="8"/>
      <c r="S6" s="8"/>
    </row>
    <row r="7" spans="2:20" ht="15.75" customHeight="1" x14ac:dyDescent="0.25">
      <c r="B7" s="195" t="s">
        <v>97</v>
      </c>
      <c r="C7" s="196"/>
      <c r="D7" s="196"/>
      <c r="E7" s="196"/>
      <c r="F7" s="196"/>
      <c r="G7" s="196"/>
      <c r="H7" s="196"/>
      <c r="I7" s="196"/>
      <c r="J7" s="196"/>
      <c r="K7" s="196"/>
      <c r="L7" s="196"/>
      <c r="M7" s="196"/>
      <c r="N7" s="196"/>
      <c r="O7" s="196"/>
      <c r="P7" s="196"/>
      <c r="Q7" s="196"/>
      <c r="R7" s="196"/>
      <c r="S7" s="197"/>
    </row>
    <row r="8" spans="2:20" ht="15.75" customHeight="1" x14ac:dyDescent="0.25">
      <c r="B8" s="215" t="s">
        <v>340</v>
      </c>
      <c r="C8" s="216"/>
      <c r="D8" s="216"/>
      <c r="E8" s="216"/>
      <c r="F8" s="216"/>
      <c r="G8" s="216"/>
      <c r="H8" s="216"/>
      <c r="I8" s="216"/>
      <c r="J8" s="216"/>
      <c r="K8" s="216"/>
      <c r="L8" s="216"/>
      <c r="M8" s="216"/>
      <c r="N8" s="216"/>
      <c r="O8" s="216"/>
      <c r="P8" s="216"/>
      <c r="Q8" s="216"/>
      <c r="R8" s="216"/>
      <c r="S8" s="217"/>
    </row>
    <row r="9" spans="2:20" ht="45.75" x14ac:dyDescent="0.25">
      <c r="B9" s="13" t="s">
        <v>65</v>
      </c>
      <c r="C9" s="13" t="s">
        <v>328</v>
      </c>
      <c r="D9" s="13" t="s">
        <v>68</v>
      </c>
      <c r="E9" s="13" t="s">
        <v>69</v>
      </c>
      <c r="F9" s="13" t="s">
        <v>70</v>
      </c>
      <c r="G9" s="13" t="s">
        <v>71</v>
      </c>
      <c r="H9" s="13" t="s">
        <v>72</v>
      </c>
      <c r="I9" s="13" t="s">
        <v>73</v>
      </c>
      <c r="J9" s="13" t="s">
        <v>74</v>
      </c>
      <c r="K9" s="13" t="s">
        <v>75</v>
      </c>
      <c r="L9" s="13" t="s">
        <v>76</v>
      </c>
      <c r="M9" s="13" t="s">
        <v>77</v>
      </c>
      <c r="N9" s="13" t="s">
        <v>78</v>
      </c>
      <c r="O9" s="13" t="s">
        <v>89</v>
      </c>
      <c r="P9" s="56" t="s">
        <v>80</v>
      </c>
      <c r="Q9" s="13" t="s">
        <v>81</v>
      </c>
      <c r="R9" s="13" t="s">
        <v>82</v>
      </c>
      <c r="S9" s="13" t="s">
        <v>83</v>
      </c>
    </row>
    <row r="10" spans="2:20" x14ac:dyDescent="0.25">
      <c r="B10" s="154" t="s">
        <v>332</v>
      </c>
      <c r="C10" s="16">
        <v>3029</v>
      </c>
      <c r="D10" s="16"/>
      <c r="E10" s="16"/>
      <c r="F10" s="16"/>
      <c r="G10" s="16"/>
      <c r="H10" s="16"/>
      <c r="I10" s="16"/>
      <c r="J10" s="16"/>
      <c r="K10" s="16"/>
      <c r="L10" s="16"/>
      <c r="M10" s="16"/>
      <c r="N10" s="16"/>
      <c r="O10" s="16"/>
      <c r="P10" s="16"/>
      <c r="Q10" s="16"/>
      <c r="R10" s="16"/>
      <c r="S10" s="16"/>
    </row>
    <row r="11" spans="2:20" x14ac:dyDescent="0.25">
      <c r="B11" s="154" t="s">
        <v>333</v>
      </c>
      <c r="C11" s="16">
        <v>3035</v>
      </c>
      <c r="D11" s="16"/>
      <c r="E11" s="16"/>
      <c r="F11" s="16"/>
      <c r="G11" s="16"/>
      <c r="H11" s="16"/>
      <c r="I11" s="16"/>
      <c r="J11" s="16"/>
      <c r="K11" s="16"/>
      <c r="L11" s="16"/>
      <c r="M11" s="16"/>
      <c r="N11" s="16"/>
      <c r="O11" s="16"/>
      <c r="P11" s="16"/>
      <c r="Q11" s="16"/>
      <c r="R11" s="16"/>
      <c r="S11" s="16"/>
    </row>
    <row r="12" spans="2:20" x14ac:dyDescent="0.25">
      <c r="B12" s="154" t="s">
        <v>334</v>
      </c>
      <c r="C12" s="16">
        <v>3041</v>
      </c>
      <c r="D12" s="16"/>
      <c r="E12" s="16"/>
      <c r="F12" s="16"/>
      <c r="G12" s="16"/>
      <c r="H12" s="16"/>
      <c r="I12" s="16"/>
      <c r="J12" s="16"/>
      <c r="K12" s="16"/>
      <c r="L12" s="16"/>
      <c r="M12" s="16"/>
      <c r="N12" s="16"/>
      <c r="O12" s="16"/>
      <c r="P12" s="16"/>
      <c r="Q12" s="16"/>
      <c r="R12" s="16"/>
      <c r="S12" s="16"/>
    </row>
    <row r="13" spans="2:20" x14ac:dyDescent="0.25">
      <c r="B13" s="18">
        <v>2027</v>
      </c>
      <c r="C13" s="16"/>
      <c r="D13" s="16"/>
      <c r="E13" s="16"/>
      <c r="F13" s="16"/>
      <c r="G13" s="16"/>
      <c r="H13" s="16"/>
      <c r="I13" s="16"/>
      <c r="J13" s="16"/>
      <c r="K13" s="16"/>
      <c r="L13" s="16"/>
      <c r="M13" s="16"/>
      <c r="N13" s="16"/>
      <c r="O13" s="16"/>
      <c r="P13" s="16"/>
      <c r="Q13" s="16"/>
      <c r="R13" s="16"/>
      <c r="S13" s="16"/>
    </row>
    <row r="14" spans="2:20" x14ac:dyDescent="0.25">
      <c r="B14" s="18">
        <v>2028</v>
      </c>
      <c r="C14" s="16"/>
      <c r="D14" s="16"/>
      <c r="E14" s="16"/>
      <c r="F14" s="16"/>
      <c r="G14" s="16"/>
      <c r="H14" s="16"/>
      <c r="I14" s="16"/>
      <c r="J14" s="16"/>
      <c r="K14" s="16"/>
      <c r="L14" s="16"/>
      <c r="M14" s="16"/>
      <c r="N14" s="16"/>
      <c r="O14" s="16"/>
      <c r="P14" s="16"/>
      <c r="Q14" s="16"/>
      <c r="R14" s="16"/>
      <c r="S14" s="16"/>
    </row>
    <row r="15" spans="2:20" x14ac:dyDescent="0.25">
      <c r="B15" s="18">
        <v>2029</v>
      </c>
      <c r="C15" s="16"/>
      <c r="D15" s="16"/>
      <c r="E15" s="16"/>
      <c r="F15" s="16"/>
      <c r="G15" s="16"/>
      <c r="H15" s="16"/>
      <c r="I15" s="16"/>
      <c r="J15" s="16"/>
      <c r="K15" s="16"/>
      <c r="L15" s="16"/>
      <c r="M15" s="16"/>
      <c r="N15" s="16"/>
      <c r="O15" s="16"/>
      <c r="P15" s="16"/>
      <c r="Q15" s="16"/>
      <c r="R15" s="16"/>
      <c r="S15" s="16"/>
    </row>
    <row r="16" spans="2:20" x14ac:dyDescent="0.25">
      <c r="B16" s="18">
        <v>2030</v>
      </c>
      <c r="C16" s="16"/>
      <c r="D16" s="16"/>
      <c r="E16" s="16"/>
      <c r="F16" s="16"/>
      <c r="G16" s="16"/>
      <c r="H16" s="16"/>
      <c r="I16" s="16"/>
      <c r="J16" s="16"/>
      <c r="K16" s="16"/>
      <c r="L16" s="16"/>
      <c r="M16" s="16"/>
      <c r="N16" s="16"/>
      <c r="O16" s="16"/>
      <c r="P16" s="16"/>
      <c r="Q16" s="16"/>
      <c r="R16" s="16"/>
      <c r="S16" s="16"/>
    </row>
    <row r="17" spans="2:19" x14ac:dyDescent="0.25">
      <c r="B17" s="18">
        <v>2031</v>
      </c>
      <c r="C17" s="16"/>
      <c r="D17" s="16"/>
      <c r="E17" s="16"/>
      <c r="F17" s="16"/>
      <c r="G17" s="16"/>
      <c r="H17" s="16"/>
      <c r="I17" s="16"/>
      <c r="J17" s="16"/>
      <c r="K17" s="16"/>
      <c r="L17" s="16"/>
      <c r="M17" s="16"/>
      <c r="N17" s="16"/>
      <c r="O17" s="16"/>
      <c r="P17" s="16"/>
      <c r="Q17" s="16"/>
      <c r="R17" s="16"/>
      <c r="S17" s="16"/>
    </row>
    <row r="18" spans="2:19" x14ac:dyDescent="0.25">
      <c r="B18" s="18">
        <v>2032</v>
      </c>
      <c r="C18" s="16"/>
      <c r="D18" s="16"/>
      <c r="E18" s="16"/>
      <c r="F18" s="16"/>
      <c r="G18" s="16"/>
      <c r="H18" s="16"/>
      <c r="I18" s="16"/>
      <c r="J18" s="16"/>
      <c r="K18" s="16"/>
      <c r="L18" s="16"/>
      <c r="M18" s="16"/>
      <c r="N18" s="16"/>
      <c r="O18" s="16"/>
      <c r="P18" s="16"/>
      <c r="Q18" s="16"/>
      <c r="R18" s="16"/>
      <c r="S18" s="16"/>
    </row>
    <row r="19" spans="2:19" x14ac:dyDescent="0.25">
      <c r="B19" s="18">
        <v>2033</v>
      </c>
      <c r="C19" s="16"/>
      <c r="D19" s="16"/>
      <c r="E19" s="16"/>
      <c r="F19" s="16"/>
      <c r="G19" s="16"/>
      <c r="H19" s="16"/>
      <c r="I19" s="16"/>
      <c r="J19" s="16"/>
      <c r="K19" s="16"/>
      <c r="L19" s="16"/>
      <c r="M19" s="16"/>
      <c r="N19" s="16"/>
      <c r="O19" s="16"/>
      <c r="P19" s="16"/>
      <c r="Q19" s="16"/>
      <c r="R19" s="16"/>
      <c r="S19" s="16"/>
    </row>
    <row r="20" spans="2:19" x14ac:dyDescent="0.25">
      <c r="B20" s="18">
        <v>2034</v>
      </c>
      <c r="C20" s="16"/>
      <c r="D20" s="16"/>
      <c r="E20" s="16"/>
      <c r="F20" s="16"/>
      <c r="G20" s="16"/>
      <c r="H20" s="16"/>
      <c r="I20" s="16"/>
      <c r="J20" s="16"/>
      <c r="K20" s="16"/>
      <c r="L20" s="16"/>
      <c r="M20" s="16"/>
      <c r="N20" s="16"/>
      <c r="O20" s="16"/>
      <c r="P20" s="16"/>
      <c r="Q20" s="16"/>
      <c r="R20" s="16"/>
      <c r="S20" s="16"/>
    </row>
    <row r="21" spans="2:19" x14ac:dyDescent="0.25">
      <c r="B21" s="18">
        <v>2035</v>
      </c>
      <c r="C21" s="16"/>
      <c r="D21" s="16"/>
      <c r="E21" s="16"/>
      <c r="F21" s="16"/>
      <c r="G21" s="16"/>
      <c r="H21" s="16"/>
      <c r="I21" s="16"/>
      <c r="J21" s="16"/>
      <c r="K21" s="16"/>
      <c r="L21" s="16"/>
      <c r="M21" s="16"/>
      <c r="N21" s="16"/>
      <c r="O21" s="16"/>
      <c r="P21" s="16"/>
      <c r="Q21" s="16"/>
      <c r="R21" s="16"/>
      <c r="S21" s="16"/>
    </row>
    <row r="22" spans="2:19" x14ac:dyDescent="0.25">
      <c r="B22" s="18">
        <v>2036</v>
      </c>
      <c r="C22" s="16"/>
      <c r="D22" s="16"/>
      <c r="E22" s="16"/>
      <c r="F22" s="16"/>
      <c r="G22" s="16"/>
      <c r="H22" s="16"/>
      <c r="I22" s="16"/>
      <c r="J22" s="16"/>
      <c r="K22" s="16"/>
      <c r="L22" s="16"/>
      <c r="M22" s="16"/>
      <c r="N22" s="16"/>
      <c r="O22" s="16"/>
      <c r="P22" s="16"/>
      <c r="Q22" s="16"/>
      <c r="R22" s="16"/>
      <c r="S22" s="16"/>
    </row>
    <row r="23" spans="2:19" x14ac:dyDescent="0.25">
      <c r="B23" s="18">
        <v>2037</v>
      </c>
      <c r="C23" s="16"/>
      <c r="D23" s="16"/>
      <c r="E23" s="16"/>
      <c r="F23" s="16"/>
      <c r="G23" s="16"/>
      <c r="H23" s="16"/>
      <c r="I23" s="16"/>
      <c r="J23" s="16"/>
      <c r="K23" s="16"/>
      <c r="L23" s="16"/>
      <c r="M23" s="16"/>
      <c r="N23" s="16"/>
      <c r="O23" s="16"/>
      <c r="P23" s="16"/>
      <c r="Q23" s="16"/>
      <c r="R23" s="16"/>
      <c r="S23" s="16"/>
    </row>
    <row r="24" spans="2:19" x14ac:dyDescent="0.25">
      <c r="B24" s="18">
        <v>2038</v>
      </c>
      <c r="C24" s="16"/>
      <c r="D24" s="16"/>
      <c r="E24" s="16"/>
      <c r="F24" s="16"/>
      <c r="G24" s="16"/>
      <c r="H24" s="16"/>
      <c r="I24" s="16"/>
      <c r="J24" s="16"/>
      <c r="K24" s="16"/>
      <c r="L24" s="16"/>
      <c r="M24" s="16"/>
      <c r="N24" s="16"/>
      <c r="O24" s="16"/>
      <c r="P24" s="16"/>
      <c r="Q24" s="16"/>
      <c r="R24" s="16"/>
      <c r="S24" s="16"/>
    </row>
    <row r="25" spans="2:19" x14ac:dyDescent="0.25">
      <c r="B25" s="18">
        <v>2039</v>
      </c>
      <c r="C25" s="16"/>
      <c r="D25" s="16"/>
      <c r="E25" s="16"/>
      <c r="F25" s="16"/>
      <c r="G25" s="16"/>
      <c r="H25" s="16"/>
      <c r="I25" s="16"/>
      <c r="J25" s="16"/>
      <c r="K25" s="16"/>
      <c r="L25" s="16"/>
      <c r="M25" s="16"/>
      <c r="N25" s="16"/>
      <c r="O25" s="16"/>
      <c r="P25" s="16"/>
      <c r="Q25" s="16"/>
      <c r="R25" s="16"/>
      <c r="S25" s="16"/>
    </row>
    <row r="26" spans="2:19" x14ac:dyDescent="0.25">
      <c r="B26" s="18">
        <v>2040</v>
      </c>
      <c r="C26" s="16"/>
      <c r="D26" s="16"/>
      <c r="E26" s="16"/>
      <c r="F26" s="16"/>
      <c r="G26" s="16"/>
      <c r="H26" s="16"/>
      <c r="I26" s="16"/>
      <c r="J26" s="16"/>
      <c r="K26" s="16"/>
      <c r="L26" s="16"/>
      <c r="M26" s="16"/>
      <c r="N26" s="16"/>
      <c r="O26" s="16"/>
      <c r="P26" s="16"/>
      <c r="Q26" s="16"/>
      <c r="R26" s="16"/>
      <c r="S26" s="16"/>
    </row>
    <row r="27" spans="2:19" x14ac:dyDescent="0.25">
      <c r="B27" s="24"/>
      <c r="C27" s="8" t="s">
        <v>329</v>
      </c>
      <c r="D27" s="19"/>
      <c r="E27" s="19"/>
      <c r="F27" s="19"/>
      <c r="G27" s="19"/>
      <c r="H27" s="19"/>
      <c r="I27" s="19"/>
      <c r="J27" s="19"/>
      <c r="K27" s="19"/>
      <c r="L27" s="19"/>
      <c r="M27" s="19"/>
      <c r="N27" s="19"/>
      <c r="O27" s="19"/>
      <c r="P27" s="19"/>
      <c r="Q27" s="19"/>
      <c r="R27" s="19"/>
      <c r="S27" s="19"/>
    </row>
    <row r="28" spans="2:19" ht="15.75" customHeight="1" x14ac:dyDescent="0.25">
      <c r="B28" s="195" t="s">
        <v>98</v>
      </c>
      <c r="C28" s="196"/>
      <c r="D28" s="196"/>
      <c r="E28" s="196"/>
      <c r="F28" s="196"/>
      <c r="G28" s="196"/>
      <c r="H28" s="196"/>
      <c r="I28" s="196"/>
      <c r="J28" s="196"/>
      <c r="K28" s="196"/>
      <c r="L28" s="196"/>
      <c r="M28" s="196"/>
      <c r="N28" s="196"/>
      <c r="O28" s="196"/>
      <c r="P28" s="196"/>
      <c r="Q28" s="196"/>
      <c r="R28" s="196"/>
      <c r="S28" s="197"/>
    </row>
    <row r="29" spans="2:19" ht="15.75" customHeight="1" x14ac:dyDescent="0.25">
      <c r="B29" s="215" t="s">
        <v>331</v>
      </c>
      <c r="C29" s="216"/>
      <c r="D29" s="216"/>
      <c r="E29" s="216"/>
      <c r="F29" s="216"/>
      <c r="G29" s="216"/>
      <c r="H29" s="216"/>
      <c r="I29" s="216"/>
      <c r="J29" s="216"/>
      <c r="K29" s="216"/>
      <c r="L29" s="216"/>
      <c r="M29" s="216"/>
      <c r="N29" s="216"/>
      <c r="O29" s="216"/>
      <c r="P29" s="216"/>
      <c r="Q29" s="216"/>
      <c r="R29" s="216"/>
      <c r="S29" s="217"/>
    </row>
    <row r="30" spans="2:19" ht="45.75" x14ac:dyDescent="0.25">
      <c r="B30" s="13" t="s">
        <v>65</v>
      </c>
      <c r="C30" s="13" t="s">
        <v>328</v>
      </c>
      <c r="D30" s="13" t="s">
        <v>68</v>
      </c>
      <c r="E30" s="13" t="s">
        <v>69</v>
      </c>
      <c r="F30" s="13" t="s">
        <v>70</v>
      </c>
      <c r="G30" s="13" t="s">
        <v>71</v>
      </c>
      <c r="H30" s="13" t="s">
        <v>72</v>
      </c>
      <c r="I30" s="13" t="s">
        <v>73</v>
      </c>
      <c r="J30" s="13" t="s">
        <v>74</v>
      </c>
      <c r="K30" s="13" t="s">
        <v>75</v>
      </c>
      <c r="L30" s="13" t="s">
        <v>76</v>
      </c>
      <c r="M30" s="13" t="s">
        <v>77</v>
      </c>
      <c r="N30" s="13" t="s">
        <v>78</v>
      </c>
      <c r="O30" s="13" t="s">
        <v>89</v>
      </c>
      <c r="P30" s="56" t="s">
        <v>80</v>
      </c>
      <c r="Q30" s="13" t="s">
        <v>81</v>
      </c>
      <c r="R30" s="13" t="s">
        <v>82</v>
      </c>
      <c r="S30" s="10" t="s">
        <v>83</v>
      </c>
    </row>
    <row r="31" spans="2:19" x14ac:dyDescent="0.25">
      <c r="B31" s="155" t="s">
        <v>332</v>
      </c>
      <c r="C31" s="16">
        <v>2439</v>
      </c>
      <c r="D31" s="16"/>
      <c r="E31" s="16"/>
      <c r="F31" s="16"/>
      <c r="G31" s="16"/>
      <c r="H31" s="16"/>
      <c r="I31" s="16">
        <v>509</v>
      </c>
      <c r="J31" s="16">
        <v>1186</v>
      </c>
      <c r="K31" s="16"/>
      <c r="L31" s="16"/>
      <c r="M31" s="16"/>
      <c r="N31" s="16"/>
      <c r="O31" s="16"/>
      <c r="P31" s="16"/>
      <c r="Q31" s="16"/>
      <c r="R31" s="16"/>
      <c r="S31" s="16">
        <f t="shared" ref="S31:S36" si="0">SUM(C31:R31)</f>
        <v>4134</v>
      </c>
    </row>
    <row r="32" spans="2:19" x14ac:dyDescent="0.25">
      <c r="B32" s="155" t="s">
        <v>333</v>
      </c>
      <c r="C32" s="16">
        <v>2501</v>
      </c>
      <c r="D32" s="16"/>
      <c r="E32" s="16"/>
      <c r="F32" s="16"/>
      <c r="G32" s="16"/>
      <c r="H32" s="16"/>
      <c r="I32" s="16">
        <v>512</v>
      </c>
      <c r="J32" s="16">
        <v>1021</v>
      </c>
      <c r="K32" s="16"/>
      <c r="L32" s="16"/>
      <c r="M32" s="16"/>
      <c r="N32" s="16"/>
      <c r="O32" s="16"/>
      <c r="P32" s="16"/>
      <c r="Q32" s="16"/>
      <c r="R32" s="16"/>
      <c r="S32" s="16">
        <f t="shared" si="0"/>
        <v>4034</v>
      </c>
    </row>
    <row r="33" spans="2:19" x14ac:dyDescent="0.25">
      <c r="B33" s="155" t="s">
        <v>334</v>
      </c>
      <c r="C33" s="16">
        <v>2509</v>
      </c>
      <c r="D33" s="16"/>
      <c r="E33" s="16"/>
      <c r="F33" s="16"/>
      <c r="G33" s="16"/>
      <c r="H33" s="16"/>
      <c r="I33" s="16">
        <v>516</v>
      </c>
      <c r="J33" s="16">
        <v>915</v>
      </c>
      <c r="K33" s="16"/>
      <c r="L33" s="16"/>
      <c r="M33" s="16"/>
      <c r="N33" s="16"/>
      <c r="O33" s="16"/>
      <c r="P33" s="16"/>
      <c r="Q33" s="16"/>
      <c r="R33" s="16"/>
      <c r="S33" s="16">
        <f t="shared" si="0"/>
        <v>3940</v>
      </c>
    </row>
    <row r="34" spans="2:19" x14ac:dyDescent="0.25">
      <c r="B34" s="156" t="s">
        <v>335</v>
      </c>
      <c r="C34" s="16">
        <v>2517</v>
      </c>
      <c r="D34" s="16"/>
      <c r="E34" s="16"/>
      <c r="F34" s="16"/>
      <c r="G34" s="16"/>
      <c r="H34" s="16"/>
      <c r="I34" s="16">
        <v>518</v>
      </c>
      <c r="J34" s="16">
        <v>974</v>
      </c>
      <c r="K34" s="16"/>
      <c r="L34" s="16"/>
      <c r="M34" s="16"/>
      <c r="N34" s="16"/>
      <c r="O34" s="16"/>
      <c r="P34" s="16"/>
      <c r="Q34" s="16"/>
      <c r="R34" s="16"/>
      <c r="S34" s="16">
        <f t="shared" si="0"/>
        <v>4009</v>
      </c>
    </row>
    <row r="35" spans="2:19" x14ac:dyDescent="0.25">
      <c r="B35" s="156" t="s">
        <v>336</v>
      </c>
      <c r="C35" s="16">
        <v>2526</v>
      </c>
      <c r="D35" s="16"/>
      <c r="E35" s="16"/>
      <c r="F35" s="16"/>
      <c r="G35" s="16"/>
      <c r="H35" s="16"/>
      <c r="I35" s="16">
        <v>513</v>
      </c>
      <c r="J35" s="16">
        <v>972</v>
      </c>
      <c r="K35" s="16"/>
      <c r="L35" s="16"/>
      <c r="M35" s="16"/>
      <c r="N35" s="16"/>
      <c r="O35" s="16"/>
      <c r="P35" s="16"/>
      <c r="Q35" s="16"/>
      <c r="R35" s="16"/>
      <c r="S35" s="16">
        <f t="shared" si="0"/>
        <v>4011</v>
      </c>
    </row>
    <row r="36" spans="2:19" x14ac:dyDescent="0.25">
      <c r="B36" s="156" t="s">
        <v>337</v>
      </c>
      <c r="C36" s="16">
        <v>2534</v>
      </c>
      <c r="D36" s="16"/>
      <c r="E36" s="16"/>
      <c r="F36" s="16"/>
      <c r="G36" s="16"/>
      <c r="H36" s="16"/>
      <c r="I36" s="16">
        <v>508</v>
      </c>
      <c r="J36" s="16">
        <v>989</v>
      </c>
      <c r="K36" s="16"/>
      <c r="L36" s="16"/>
      <c r="M36" s="16"/>
      <c r="N36" s="16"/>
      <c r="O36" s="16"/>
      <c r="P36" s="16"/>
      <c r="Q36" s="16"/>
      <c r="R36" s="16"/>
      <c r="S36" s="16">
        <f t="shared" si="0"/>
        <v>4031</v>
      </c>
    </row>
    <row r="37" spans="2:19" x14ac:dyDescent="0.25">
      <c r="B37" s="18">
        <v>2030</v>
      </c>
      <c r="C37" s="16"/>
      <c r="D37" s="16"/>
      <c r="E37" s="16"/>
      <c r="F37" s="16"/>
      <c r="G37" s="16"/>
      <c r="H37" s="16"/>
      <c r="I37" s="16"/>
      <c r="J37" s="16"/>
      <c r="K37" s="16"/>
      <c r="L37" s="16"/>
      <c r="M37" s="16"/>
      <c r="N37" s="16"/>
      <c r="O37" s="16"/>
      <c r="P37" s="16"/>
      <c r="Q37" s="16"/>
      <c r="R37" s="16"/>
      <c r="S37" s="16"/>
    </row>
    <row r="38" spans="2:19" x14ac:dyDescent="0.25">
      <c r="B38" s="18">
        <v>2031</v>
      </c>
      <c r="C38" s="16"/>
      <c r="D38" s="16"/>
      <c r="E38" s="16"/>
      <c r="F38" s="16"/>
      <c r="G38" s="16"/>
      <c r="H38" s="16"/>
      <c r="I38" s="16"/>
      <c r="J38" s="16"/>
      <c r="K38" s="16"/>
      <c r="L38" s="16"/>
      <c r="M38" s="16"/>
      <c r="N38" s="16"/>
      <c r="O38" s="16"/>
      <c r="P38" s="16"/>
      <c r="Q38" s="16"/>
      <c r="R38" s="16"/>
      <c r="S38" s="16"/>
    </row>
    <row r="39" spans="2:19" x14ac:dyDescent="0.25">
      <c r="B39" s="18">
        <v>2032</v>
      </c>
      <c r="C39" s="16"/>
      <c r="D39" s="16"/>
      <c r="E39" s="16"/>
      <c r="F39" s="16"/>
      <c r="G39" s="16"/>
      <c r="H39" s="16"/>
      <c r="I39" s="16"/>
      <c r="J39" s="16"/>
      <c r="K39" s="16"/>
      <c r="L39" s="16"/>
      <c r="M39" s="16"/>
      <c r="N39" s="16"/>
      <c r="O39" s="16"/>
      <c r="P39" s="16"/>
      <c r="Q39" s="16"/>
      <c r="R39" s="16"/>
      <c r="S39" s="16"/>
    </row>
    <row r="40" spans="2:19" x14ac:dyDescent="0.25">
      <c r="B40" s="18">
        <v>2033</v>
      </c>
      <c r="C40" s="16"/>
      <c r="D40" s="16"/>
      <c r="E40" s="16"/>
      <c r="F40" s="16"/>
      <c r="G40" s="16"/>
      <c r="H40" s="16"/>
      <c r="I40" s="16"/>
      <c r="J40" s="16"/>
      <c r="K40" s="16"/>
      <c r="L40" s="16"/>
      <c r="M40" s="16"/>
      <c r="N40" s="16"/>
      <c r="O40" s="16"/>
      <c r="P40" s="16"/>
      <c r="Q40" s="16"/>
      <c r="R40" s="16"/>
      <c r="S40" s="16"/>
    </row>
    <row r="41" spans="2:19" x14ac:dyDescent="0.25">
      <c r="B41" s="18">
        <v>2034</v>
      </c>
      <c r="C41" s="16"/>
      <c r="D41" s="16"/>
      <c r="E41" s="16"/>
      <c r="F41" s="16"/>
      <c r="G41" s="16"/>
      <c r="H41" s="16"/>
      <c r="I41" s="16"/>
      <c r="J41" s="16"/>
      <c r="K41" s="16"/>
      <c r="L41" s="16"/>
      <c r="M41" s="16"/>
      <c r="N41" s="16"/>
      <c r="O41" s="16"/>
      <c r="P41" s="16"/>
      <c r="Q41" s="16"/>
      <c r="R41" s="16"/>
      <c r="S41" s="16"/>
    </row>
    <row r="42" spans="2:19" x14ac:dyDescent="0.25">
      <c r="B42" s="18">
        <v>2035</v>
      </c>
      <c r="C42" s="16"/>
      <c r="D42" s="16"/>
      <c r="E42" s="16"/>
      <c r="F42" s="16"/>
      <c r="G42" s="16"/>
      <c r="H42" s="16"/>
      <c r="I42" s="16"/>
      <c r="J42" s="16"/>
      <c r="K42" s="16"/>
      <c r="L42" s="16"/>
      <c r="M42" s="16"/>
      <c r="N42" s="16"/>
      <c r="O42" s="16"/>
      <c r="P42" s="16"/>
      <c r="Q42" s="16"/>
      <c r="R42" s="16"/>
      <c r="S42" s="16"/>
    </row>
    <row r="43" spans="2:19" x14ac:dyDescent="0.25">
      <c r="B43" s="18">
        <v>2036</v>
      </c>
      <c r="C43" s="16"/>
      <c r="D43" s="16"/>
      <c r="E43" s="16"/>
      <c r="F43" s="16"/>
      <c r="G43" s="16"/>
      <c r="H43" s="16"/>
      <c r="I43" s="16"/>
      <c r="J43" s="16"/>
      <c r="K43" s="16"/>
      <c r="L43" s="16"/>
      <c r="M43" s="16"/>
      <c r="N43" s="16"/>
      <c r="O43" s="16"/>
      <c r="P43" s="16"/>
      <c r="Q43" s="16"/>
      <c r="R43" s="16"/>
      <c r="S43" s="16"/>
    </row>
    <row r="44" spans="2:19" x14ac:dyDescent="0.25">
      <c r="B44" s="18">
        <v>2037</v>
      </c>
      <c r="C44" s="16"/>
      <c r="D44" s="16"/>
      <c r="E44" s="16"/>
      <c r="F44" s="16"/>
      <c r="G44" s="16"/>
      <c r="H44" s="16"/>
      <c r="I44" s="16"/>
      <c r="J44" s="16"/>
      <c r="K44" s="16"/>
      <c r="L44" s="16"/>
      <c r="M44" s="16"/>
      <c r="N44" s="16"/>
      <c r="O44" s="16"/>
      <c r="P44" s="16"/>
      <c r="Q44" s="16"/>
      <c r="R44" s="16"/>
      <c r="S44" s="16"/>
    </row>
    <row r="45" spans="2:19" x14ac:dyDescent="0.25">
      <c r="B45" s="18">
        <v>2038</v>
      </c>
      <c r="C45" s="16"/>
      <c r="D45" s="16"/>
      <c r="E45" s="16"/>
      <c r="F45" s="16"/>
      <c r="G45" s="16"/>
      <c r="H45" s="16"/>
      <c r="I45" s="16"/>
      <c r="J45" s="16"/>
      <c r="K45" s="16"/>
      <c r="L45" s="16"/>
      <c r="M45" s="16"/>
      <c r="N45" s="16"/>
      <c r="O45" s="16"/>
      <c r="P45" s="16"/>
      <c r="Q45" s="16"/>
      <c r="R45" s="16"/>
      <c r="S45" s="16"/>
    </row>
    <row r="46" spans="2:19" x14ac:dyDescent="0.25">
      <c r="B46" s="18">
        <v>2039</v>
      </c>
      <c r="C46" s="16"/>
      <c r="D46" s="16"/>
      <c r="E46" s="16"/>
      <c r="F46" s="16"/>
      <c r="G46" s="16"/>
      <c r="H46" s="16"/>
      <c r="I46" s="16"/>
      <c r="J46" s="16"/>
      <c r="K46" s="16"/>
      <c r="L46" s="16"/>
      <c r="M46" s="16"/>
      <c r="N46" s="16"/>
      <c r="O46" s="16"/>
      <c r="P46" s="16"/>
      <c r="Q46" s="16"/>
      <c r="R46" s="16"/>
      <c r="S46" s="16"/>
    </row>
    <row r="47" spans="2:19" x14ac:dyDescent="0.25">
      <c r="B47" s="18">
        <v>2040</v>
      </c>
      <c r="C47" s="16"/>
      <c r="D47" s="16"/>
      <c r="E47" s="16"/>
      <c r="F47" s="16"/>
      <c r="G47" s="16"/>
      <c r="H47" s="16"/>
      <c r="I47" s="16"/>
      <c r="J47" s="16"/>
      <c r="K47" s="16"/>
      <c r="L47" s="16"/>
      <c r="M47" s="16"/>
      <c r="N47" s="16"/>
      <c r="O47" s="16"/>
      <c r="P47" s="16"/>
      <c r="Q47" s="16"/>
      <c r="R47" s="16"/>
      <c r="S47" s="16"/>
    </row>
    <row r="48" spans="2:19" x14ac:dyDescent="0.25">
      <c r="B48" s="24"/>
      <c r="C48" s="8" t="s">
        <v>329</v>
      </c>
      <c r="D48" s="19"/>
      <c r="E48" s="19"/>
      <c r="F48" s="19"/>
      <c r="G48" s="19"/>
      <c r="H48" s="19"/>
      <c r="I48" s="19"/>
      <c r="J48" s="19"/>
      <c r="K48" s="19"/>
      <c r="L48" s="19"/>
      <c r="M48" s="19"/>
      <c r="N48" s="19"/>
      <c r="O48" s="19"/>
      <c r="P48" s="19"/>
      <c r="Q48" s="19"/>
      <c r="R48" s="19"/>
      <c r="S48" s="19"/>
    </row>
    <row r="49" spans="2:19" x14ac:dyDescent="0.25">
      <c r="B49" s="195" t="s">
        <v>99</v>
      </c>
      <c r="C49" s="196"/>
      <c r="D49" s="196"/>
      <c r="E49" s="196"/>
      <c r="F49" s="196"/>
      <c r="G49" s="196"/>
      <c r="H49" s="196"/>
      <c r="I49" s="196"/>
      <c r="J49" s="196"/>
      <c r="K49" s="196"/>
      <c r="L49" s="196"/>
      <c r="M49" s="196"/>
      <c r="N49" s="196"/>
      <c r="O49" s="196"/>
      <c r="P49" s="196"/>
      <c r="Q49" s="196"/>
      <c r="R49" s="196"/>
      <c r="S49" s="197"/>
    </row>
    <row r="50" spans="2:19" ht="15.75" customHeight="1" x14ac:dyDescent="0.25">
      <c r="B50" s="215" t="s">
        <v>338</v>
      </c>
      <c r="C50" s="216"/>
      <c r="D50" s="216"/>
      <c r="E50" s="216"/>
      <c r="F50" s="216"/>
      <c r="G50" s="216"/>
      <c r="H50" s="216"/>
      <c r="I50" s="216"/>
      <c r="J50" s="216"/>
      <c r="K50" s="216"/>
      <c r="L50" s="216"/>
      <c r="M50" s="216"/>
      <c r="N50" s="216"/>
      <c r="O50" s="216"/>
      <c r="P50" s="216"/>
      <c r="Q50" s="216"/>
      <c r="R50" s="216"/>
      <c r="S50" s="217"/>
    </row>
    <row r="51" spans="2:19" ht="45.75" x14ac:dyDescent="0.25">
      <c r="B51" s="13" t="s">
        <v>65</v>
      </c>
      <c r="C51" s="13" t="s">
        <v>328</v>
      </c>
      <c r="D51" s="13" t="s">
        <v>68</v>
      </c>
      <c r="E51" s="13" t="s">
        <v>69</v>
      </c>
      <c r="F51" s="13" t="s">
        <v>70</v>
      </c>
      <c r="G51" s="13" t="s">
        <v>71</v>
      </c>
      <c r="H51" s="13" t="s">
        <v>72</v>
      </c>
      <c r="I51" s="13" t="s">
        <v>73</v>
      </c>
      <c r="J51" s="13" t="s">
        <v>74</v>
      </c>
      <c r="K51" s="13" t="s">
        <v>75</v>
      </c>
      <c r="L51" s="13" t="s">
        <v>76</v>
      </c>
      <c r="M51" s="13" t="s">
        <v>77</v>
      </c>
      <c r="N51" s="13" t="s">
        <v>78</v>
      </c>
      <c r="O51" s="13" t="s">
        <v>89</v>
      </c>
      <c r="P51" s="56" t="s">
        <v>80</v>
      </c>
      <c r="Q51" s="13" t="s">
        <v>81</v>
      </c>
      <c r="R51" s="13" t="s">
        <v>82</v>
      </c>
      <c r="S51" s="10" t="s">
        <v>83</v>
      </c>
    </row>
    <row r="52" spans="2:19" x14ac:dyDescent="0.25">
      <c r="B52" s="18">
        <v>2024</v>
      </c>
      <c r="C52" s="16">
        <v>353</v>
      </c>
      <c r="D52" s="16"/>
      <c r="E52" s="16"/>
      <c r="F52" s="16"/>
      <c r="G52" s="16"/>
      <c r="H52" s="16"/>
      <c r="I52" s="16">
        <v>634</v>
      </c>
      <c r="J52" s="16">
        <v>1386</v>
      </c>
      <c r="K52" s="16"/>
      <c r="L52" s="16"/>
      <c r="M52" s="16"/>
      <c r="N52" s="16"/>
      <c r="O52" s="16"/>
      <c r="P52" s="16"/>
      <c r="Q52" s="16"/>
      <c r="R52" s="16"/>
      <c r="S52" s="16">
        <f t="shared" ref="S52:S57" si="1">SUM(C52:R52)</f>
        <v>2373</v>
      </c>
    </row>
    <row r="53" spans="2:19" x14ac:dyDescent="0.25">
      <c r="B53" s="18">
        <v>2025</v>
      </c>
      <c r="C53" s="16">
        <v>329</v>
      </c>
      <c r="D53" s="16"/>
      <c r="E53" s="16"/>
      <c r="F53" s="16"/>
      <c r="G53" s="16"/>
      <c r="H53" s="16"/>
      <c r="I53" s="16">
        <v>633</v>
      </c>
      <c r="J53" s="16">
        <v>1195</v>
      </c>
      <c r="K53" s="16"/>
      <c r="L53" s="16"/>
      <c r="M53" s="16"/>
      <c r="N53" s="16"/>
      <c r="O53" s="16"/>
      <c r="P53" s="16"/>
      <c r="Q53" s="16"/>
      <c r="R53" s="16"/>
      <c r="S53" s="16">
        <f t="shared" si="1"/>
        <v>2157</v>
      </c>
    </row>
    <row r="54" spans="2:19" x14ac:dyDescent="0.25">
      <c r="B54" s="18">
        <v>2026</v>
      </c>
      <c r="C54" s="16">
        <v>327</v>
      </c>
      <c r="D54" s="16"/>
      <c r="E54" s="16"/>
      <c r="F54" s="16"/>
      <c r="G54" s="16"/>
      <c r="H54" s="16"/>
      <c r="I54" s="16">
        <v>640</v>
      </c>
      <c r="J54" s="16">
        <v>1159</v>
      </c>
      <c r="K54" s="16"/>
      <c r="L54" s="16"/>
      <c r="M54" s="16"/>
      <c r="N54" s="16"/>
      <c r="O54" s="16"/>
      <c r="P54" s="16"/>
      <c r="Q54" s="16"/>
      <c r="R54" s="16"/>
      <c r="S54" s="16">
        <f t="shared" si="1"/>
        <v>2126</v>
      </c>
    </row>
    <row r="55" spans="2:19" x14ac:dyDescent="0.25">
      <c r="B55" s="18">
        <v>2027</v>
      </c>
      <c r="C55" s="16">
        <v>318</v>
      </c>
      <c r="D55" s="16"/>
      <c r="E55" s="16"/>
      <c r="F55" s="16"/>
      <c r="G55" s="16"/>
      <c r="H55" s="16"/>
      <c r="I55" s="16">
        <v>646</v>
      </c>
      <c r="J55" s="16">
        <v>1176</v>
      </c>
      <c r="K55" s="16"/>
      <c r="L55" s="16"/>
      <c r="M55" s="16"/>
      <c r="N55" s="16"/>
      <c r="O55" s="16"/>
      <c r="P55" s="16"/>
      <c r="Q55" s="16"/>
      <c r="R55" s="16"/>
      <c r="S55" s="16">
        <f t="shared" si="1"/>
        <v>2140</v>
      </c>
    </row>
    <row r="56" spans="2:19" x14ac:dyDescent="0.25">
      <c r="B56" s="18">
        <v>2028</v>
      </c>
      <c r="C56" s="16">
        <v>305</v>
      </c>
      <c r="D56" s="16"/>
      <c r="E56" s="16"/>
      <c r="F56" s="16"/>
      <c r="G56" s="16"/>
      <c r="H56" s="16"/>
      <c r="I56" s="16">
        <v>642</v>
      </c>
      <c r="J56" s="16">
        <v>1169</v>
      </c>
      <c r="K56" s="16"/>
      <c r="L56" s="16"/>
      <c r="M56" s="16"/>
      <c r="N56" s="16"/>
      <c r="O56" s="16"/>
      <c r="P56" s="16"/>
      <c r="Q56" s="16"/>
      <c r="R56" s="16"/>
      <c r="S56" s="16">
        <f t="shared" si="1"/>
        <v>2116</v>
      </c>
    </row>
    <row r="57" spans="2:19" x14ac:dyDescent="0.25">
      <c r="B57" s="18">
        <v>2029</v>
      </c>
      <c r="C57" s="16">
        <v>288</v>
      </c>
      <c r="D57" s="16"/>
      <c r="E57" s="16"/>
      <c r="F57" s="16"/>
      <c r="G57" s="16"/>
      <c r="H57" s="16"/>
      <c r="I57" s="16">
        <v>638</v>
      </c>
      <c r="J57" s="16">
        <v>1163</v>
      </c>
      <c r="K57" s="16"/>
      <c r="L57" s="16"/>
      <c r="M57" s="16"/>
      <c r="N57" s="16"/>
      <c r="O57" s="16"/>
      <c r="P57" s="16"/>
      <c r="Q57" s="16"/>
      <c r="R57" s="16"/>
      <c r="S57" s="16">
        <f t="shared" si="1"/>
        <v>2089</v>
      </c>
    </row>
    <row r="58" spans="2:19" x14ac:dyDescent="0.25">
      <c r="B58" s="18">
        <v>2030</v>
      </c>
      <c r="C58" s="16"/>
      <c r="D58" s="16"/>
      <c r="E58" s="16"/>
      <c r="F58" s="16"/>
      <c r="G58" s="16"/>
      <c r="H58" s="16"/>
      <c r="I58" s="16"/>
      <c r="J58" s="16"/>
      <c r="K58" s="16"/>
      <c r="L58" s="16"/>
      <c r="M58" s="16"/>
      <c r="N58" s="16"/>
      <c r="O58" s="16"/>
      <c r="P58" s="16"/>
      <c r="Q58" s="16"/>
      <c r="R58" s="16"/>
      <c r="S58" s="16"/>
    </row>
    <row r="59" spans="2:19" x14ac:dyDescent="0.25">
      <c r="B59" s="18">
        <v>2031</v>
      </c>
      <c r="C59" s="16"/>
      <c r="D59" s="16"/>
      <c r="E59" s="16"/>
      <c r="F59" s="16"/>
      <c r="G59" s="16"/>
      <c r="H59" s="16"/>
      <c r="I59" s="16"/>
      <c r="J59" s="16"/>
      <c r="K59" s="16"/>
      <c r="L59" s="16"/>
      <c r="M59" s="16"/>
      <c r="N59" s="16"/>
      <c r="O59" s="16"/>
      <c r="P59" s="16"/>
      <c r="Q59" s="16"/>
      <c r="R59" s="16"/>
      <c r="S59" s="16"/>
    </row>
    <row r="60" spans="2:19" x14ac:dyDescent="0.25">
      <c r="B60" s="18">
        <v>2032</v>
      </c>
      <c r="C60" s="16"/>
      <c r="D60" s="16"/>
      <c r="E60" s="16"/>
      <c r="F60" s="16"/>
      <c r="G60" s="16"/>
      <c r="H60" s="16"/>
      <c r="I60" s="16"/>
      <c r="J60" s="16"/>
      <c r="K60" s="16"/>
      <c r="L60" s="16"/>
      <c r="M60" s="16"/>
      <c r="N60" s="16"/>
      <c r="O60" s="16"/>
      <c r="P60" s="16"/>
      <c r="Q60" s="16"/>
      <c r="R60" s="16"/>
      <c r="S60" s="16"/>
    </row>
    <row r="61" spans="2:19" x14ac:dyDescent="0.25">
      <c r="B61" s="18">
        <v>2033</v>
      </c>
      <c r="C61" s="16"/>
      <c r="D61" s="16"/>
      <c r="E61" s="16"/>
      <c r="F61" s="16"/>
      <c r="G61" s="16"/>
      <c r="H61" s="16"/>
      <c r="I61" s="16"/>
      <c r="J61" s="16"/>
      <c r="K61" s="16"/>
      <c r="L61" s="16"/>
      <c r="M61" s="16"/>
      <c r="N61" s="16"/>
      <c r="O61" s="16"/>
      <c r="P61" s="16"/>
      <c r="Q61" s="16"/>
      <c r="R61" s="16"/>
      <c r="S61" s="16"/>
    </row>
    <row r="62" spans="2:19" x14ac:dyDescent="0.25">
      <c r="B62" s="18">
        <v>2034</v>
      </c>
      <c r="C62" s="16"/>
      <c r="D62" s="16"/>
      <c r="E62" s="16"/>
      <c r="F62" s="16"/>
      <c r="G62" s="16"/>
      <c r="H62" s="16"/>
      <c r="I62" s="16"/>
      <c r="J62" s="16"/>
      <c r="K62" s="16"/>
      <c r="L62" s="16"/>
      <c r="M62" s="16"/>
      <c r="N62" s="16"/>
      <c r="O62" s="16"/>
      <c r="P62" s="16"/>
      <c r="Q62" s="16"/>
      <c r="R62" s="16"/>
      <c r="S62" s="16"/>
    </row>
    <row r="63" spans="2:19" x14ac:dyDescent="0.25">
      <c r="B63" s="18">
        <v>2035</v>
      </c>
      <c r="C63" s="16"/>
      <c r="D63" s="16"/>
      <c r="E63" s="16"/>
      <c r="F63" s="16"/>
      <c r="G63" s="16"/>
      <c r="H63" s="16"/>
      <c r="I63" s="16"/>
      <c r="J63" s="16"/>
      <c r="K63" s="16"/>
      <c r="L63" s="16"/>
      <c r="M63" s="16"/>
      <c r="N63" s="16"/>
      <c r="O63" s="16"/>
      <c r="P63" s="16"/>
      <c r="Q63" s="16"/>
      <c r="R63" s="16"/>
      <c r="S63" s="16"/>
    </row>
    <row r="64" spans="2:19" x14ac:dyDescent="0.25">
      <c r="B64" s="18">
        <v>2036</v>
      </c>
      <c r="C64" s="16"/>
      <c r="D64" s="16"/>
      <c r="E64" s="16"/>
      <c r="F64" s="16"/>
      <c r="G64" s="16"/>
      <c r="H64" s="16"/>
      <c r="I64" s="16"/>
      <c r="J64" s="16"/>
      <c r="K64" s="16"/>
      <c r="L64" s="16"/>
      <c r="M64" s="16"/>
      <c r="N64" s="16"/>
      <c r="O64" s="16"/>
      <c r="P64" s="16"/>
      <c r="Q64" s="16"/>
      <c r="R64" s="16"/>
      <c r="S64" s="16"/>
    </row>
    <row r="65" spans="2:21" x14ac:dyDescent="0.25">
      <c r="B65" s="18">
        <v>2037</v>
      </c>
      <c r="C65" s="16"/>
      <c r="D65" s="16"/>
      <c r="E65" s="16"/>
      <c r="F65" s="16"/>
      <c r="G65" s="16"/>
      <c r="H65" s="16"/>
      <c r="I65" s="16"/>
      <c r="J65" s="16"/>
      <c r="K65" s="16"/>
      <c r="L65" s="16"/>
      <c r="M65" s="16"/>
      <c r="N65" s="16"/>
      <c r="O65" s="16"/>
      <c r="P65" s="16"/>
      <c r="Q65" s="16"/>
      <c r="R65" s="16"/>
      <c r="S65" s="16"/>
    </row>
    <row r="66" spans="2:21" x14ac:dyDescent="0.25">
      <c r="B66" s="18">
        <v>2038</v>
      </c>
      <c r="C66" s="16"/>
      <c r="D66" s="16"/>
      <c r="E66" s="16"/>
      <c r="F66" s="16"/>
      <c r="G66" s="16"/>
      <c r="H66" s="16"/>
      <c r="I66" s="16"/>
      <c r="J66" s="16"/>
      <c r="K66" s="16"/>
      <c r="L66" s="16"/>
      <c r="M66" s="16"/>
      <c r="N66" s="16"/>
      <c r="O66" s="16"/>
      <c r="P66" s="16"/>
      <c r="Q66" s="16"/>
      <c r="R66" s="16"/>
      <c r="S66" s="16"/>
    </row>
    <row r="67" spans="2:21" x14ac:dyDescent="0.25">
      <c r="B67" s="18">
        <v>2039</v>
      </c>
      <c r="C67" s="16"/>
      <c r="D67" s="16"/>
      <c r="E67" s="16"/>
      <c r="F67" s="16"/>
      <c r="G67" s="16"/>
      <c r="H67" s="16"/>
      <c r="I67" s="16"/>
      <c r="J67" s="16"/>
      <c r="K67" s="16"/>
      <c r="L67" s="16"/>
      <c r="M67" s="16"/>
      <c r="N67" s="16"/>
      <c r="O67" s="16"/>
      <c r="P67" s="16"/>
      <c r="Q67" s="16"/>
      <c r="R67" s="16"/>
      <c r="S67" s="16"/>
    </row>
    <row r="68" spans="2:21" x14ac:dyDescent="0.25">
      <c r="B68" s="18">
        <v>2040</v>
      </c>
      <c r="C68" s="16"/>
      <c r="D68" s="16"/>
      <c r="E68" s="16"/>
      <c r="F68" s="16"/>
      <c r="G68" s="16"/>
      <c r="H68" s="16"/>
      <c r="I68" s="16"/>
      <c r="J68" s="16"/>
      <c r="K68" s="16"/>
      <c r="L68" s="16"/>
      <c r="M68" s="16"/>
      <c r="N68" s="16"/>
      <c r="O68" s="16"/>
      <c r="P68" s="16"/>
      <c r="Q68" s="16"/>
      <c r="R68" s="16"/>
      <c r="S68" s="16"/>
    </row>
    <row r="70" spans="2:21" x14ac:dyDescent="0.25">
      <c r="B70" s="209" t="s">
        <v>100</v>
      </c>
      <c r="C70" s="210"/>
      <c r="D70" s="210"/>
      <c r="E70" s="210"/>
      <c r="F70" s="210"/>
      <c r="G70" s="210"/>
      <c r="H70" s="210"/>
      <c r="I70" s="210"/>
      <c r="J70" s="210"/>
      <c r="K70" s="210"/>
      <c r="L70" s="210"/>
      <c r="M70" s="210"/>
      <c r="N70" s="210"/>
      <c r="O70" s="210"/>
      <c r="P70" s="210"/>
      <c r="Q70" s="210"/>
      <c r="R70" s="210"/>
      <c r="S70" s="210"/>
      <c r="T70" s="211"/>
    </row>
    <row r="71" spans="2:21" ht="15.75" customHeight="1" x14ac:dyDescent="0.25">
      <c r="B71" s="212" t="s">
        <v>339</v>
      </c>
      <c r="C71" s="213"/>
      <c r="D71" s="213"/>
      <c r="E71" s="213"/>
      <c r="F71" s="213"/>
      <c r="G71" s="213"/>
      <c r="H71" s="213"/>
      <c r="I71" s="213"/>
      <c r="J71" s="213"/>
      <c r="K71" s="213"/>
      <c r="L71" s="213"/>
      <c r="M71" s="213"/>
      <c r="N71" s="213"/>
      <c r="O71" s="213"/>
      <c r="P71" s="213"/>
      <c r="Q71" s="213"/>
      <c r="R71" s="213"/>
      <c r="S71" s="213"/>
      <c r="T71" s="214"/>
    </row>
    <row r="72" spans="2:21" ht="45.75" x14ac:dyDescent="0.25">
      <c r="B72" s="13" t="s">
        <v>65</v>
      </c>
      <c r="C72" s="13" t="s">
        <v>66</v>
      </c>
      <c r="D72" s="13" t="s">
        <v>67</v>
      </c>
      <c r="E72" s="13" t="s">
        <v>68</v>
      </c>
      <c r="F72" s="13" t="s">
        <v>69</v>
      </c>
      <c r="G72" s="13" t="s">
        <v>70</v>
      </c>
      <c r="H72" s="13" t="s">
        <v>71</v>
      </c>
      <c r="I72" s="13" t="s">
        <v>72</v>
      </c>
      <c r="J72" s="13" t="s">
        <v>73</v>
      </c>
      <c r="K72" s="13" t="s">
        <v>74</v>
      </c>
      <c r="L72" s="13" t="s">
        <v>75</v>
      </c>
      <c r="M72" s="13" t="s">
        <v>76</v>
      </c>
      <c r="N72" s="13" t="s">
        <v>77</v>
      </c>
      <c r="O72" s="13" t="s">
        <v>78</v>
      </c>
      <c r="P72" s="13" t="s">
        <v>89</v>
      </c>
      <c r="Q72" s="56" t="s">
        <v>80</v>
      </c>
      <c r="R72" s="13" t="s">
        <v>81</v>
      </c>
      <c r="S72" s="13" t="s">
        <v>82</v>
      </c>
      <c r="T72" s="10" t="s">
        <v>83</v>
      </c>
    </row>
    <row r="73" spans="2:21" x14ac:dyDescent="0.25">
      <c r="B73" s="18">
        <v>2025</v>
      </c>
      <c r="C73" s="18">
        <v>1</v>
      </c>
      <c r="D73" s="16"/>
      <c r="E73" s="16"/>
      <c r="F73" s="16"/>
      <c r="G73" s="16"/>
      <c r="H73" s="16"/>
      <c r="I73" s="16"/>
      <c r="J73" s="16"/>
      <c r="K73" s="16"/>
      <c r="L73" s="16"/>
      <c r="M73" s="16"/>
      <c r="N73" s="16"/>
      <c r="O73" s="16"/>
      <c r="P73" s="16"/>
      <c r="Q73" s="16"/>
      <c r="R73" s="16"/>
      <c r="S73" s="16"/>
      <c r="T73" s="16"/>
      <c r="U73" s="5"/>
    </row>
    <row r="74" spans="2:21" x14ac:dyDescent="0.25">
      <c r="B74" s="18">
        <v>2025</v>
      </c>
      <c r="C74" s="18">
        <v>2</v>
      </c>
      <c r="D74" s="16"/>
      <c r="E74" s="16"/>
      <c r="F74" s="16"/>
      <c r="G74" s="16"/>
      <c r="H74" s="16"/>
      <c r="I74" s="16"/>
      <c r="J74" s="16"/>
      <c r="K74" s="16"/>
      <c r="L74" s="16"/>
      <c r="M74" s="16"/>
      <c r="N74" s="16"/>
      <c r="O74" s="16"/>
      <c r="P74" s="16"/>
      <c r="Q74" s="16"/>
      <c r="R74" s="16"/>
      <c r="S74" s="16"/>
      <c r="T74" s="16"/>
      <c r="U74" s="5"/>
    </row>
    <row r="75" spans="2:21" x14ac:dyDescent="0.25">
      <c r="B75" s="18">
        <v>2025</v>
      </c>
      <c r="C75" s="18">
        <v>3</v>
      </c>
      <c r="D75" s="16"/>
      <c r="E75" s="16"/>
      <c r="F75" s="16"/>
      <c r="G75" s="16"/>
      <c r="H75" s="16"/>
      <c r="I75" s="16"/>
      <c r="J75" s="16"/>
      <c r="K75" s="16"/>
      <c r="L75" s="16"/>
      <c r="M75" s="16"/>
      <c r="N75" s="16"/>
      <c r="O75" s="16"/>
      <c r="P75" s="16"/>
      <c r="Q75" s="16"/>
      <c r="R75" s="16"/>
      <c r="S75" s="16"/>
      <c r="T75" s="16"/>
      <c r="U75" s="5"/>
    </row>
    <row r="76" spans="2:21" x14ac:dyDescent="0.25">
      <c r="B76" s="18">
        <v>2025</v>
      </c>
      <c r="C76" s="18">
        <v>4</v>
      </c>
      <c r="D76" s="16"/>
      <c r="E76" s="16"/>
      <c r="F76" s="16"/>
      <c r="G76" s="16"/>
      <c r="H76" s="16"/>
      <c r="I76" s="16"/>
      <c r="J76" s="16"/>
      <c r="K76" s="16"/>
      <c r="L76" s="16"/>
      <c r="M76" s="16"/>
      <c r="N76" s="16"/>
      <c r="O76" s="16"/>
      <c r="P76" s="16"/>
      <c r="Q76" s="16"/>
      <c r="R76" s="16"/>
      <c r="S76" s="16"/>
      <c r="T76" s="16"/>
      <c r="U76" s="5"/>
    </row>
    <row r="77" spans="2:21" x14ac:dyDescent="0.25">
      <c r="B77" s="18">
        <v>2025</v>
      </c>
      <c r="C77" s="18">
        <v>5</v>
      </c>
      <c r="D77" s="16"/>
      <c r="E77" s="16"/>
      <c r="F77" s="16"/>
      <c r="G77" s="16"/>
      <c r="H77" s="16"/>
      <c r="I77" s="16"/>
      <c r="J77" s="16"/>
      <c r="K77" s="16"/>
      <c r="L77" s="16"/>
      <c r="M77" s="16"/>
      <c r="N77" s="16"/>
      <c r="O77" s="16"/>
      <c r="P77" s="16"/>
      <c r="Q77" s="16"/>
      <c r="R77" s="16"/>
      <c r="S77" s="16"/>
      <c r="T77" s="16"/>
      <c r="U77" s="5"/>
    </row>
    <row r="78" spans="2:21" x14ac:dyDescent="0.25">
      <c r="B78" s="18">
        <v>2025</v>
      </c>
      <c r="C78" s="18">
        <v>6</v>
      </c>
      <c r="D78" s="16"/>
      <c r="E78" s="16"/>
      <c r="F78" s="16"/>
      <c r="G78" s="16"/>
      <c r="H78" s="16"/>
      <c r="I78" s="16"/>
      <c r="J78" s="16"/>
      <c r="K78" s="16"/>
      <c r="L78" s="16"/>
      <c r="M78" s="16"/>
      <c r="N78" s="16"/>
      <c r="O78" s="16"/>
      <c r="P78" s="16"/>
      <c r="Q78" s="16"/>
      <c r="R78" s="16"/>
      <c r="S78" s="16"/>
      <c r="T78" s="16"/>
      <c r="U78" s="5"/>
    </row>
    <row r="79" spans="2:21" x14ac:dyDescent="0.25">
      <c r="B79" s="18">
        <v>2025</v>
      </c>
      <c r="C79" s="18">
        <v>7</v>
      </c>
      <c r="D79" s="16"/>
      <c r="E79" s="16"/>
      <c r="F79" s="16"/>
      <c r="G79" s="16"/>
      <c r="H79" s="16"/>
      <c r="I79" s="16"/>
      <c r="J79" s="16"/>
      <c r="K79" s="16"/>
      <c r="L79" s="16"/>
      <c r="M79" s="16"/>
      <c r="N79" s="16"/>
      <c r="O79" s="16"/>
      <c r="P79" s="16"/>
      <c r="Q79" s="16"/>
      <c r="R79" s="16"/>
      <c r="S79" s="16"/>
      <c r="T79" s="16"/>
      <c r="U79" s="5"/>
    </row>
    <row r="80" spans="2:21" x14ac:dyDescent="0.25">
      <c r="B80" s="18">
        <v>2025</v>
      </c>
      <c r="C80" s="18">
        <v>8</v>
      </c>
      <c r="D80" s="16"/>
      <c r="E80" s="16"/>
      <c r="F80" s="16"/>
      <c r="G80" s="16"/>
      <c r="H80" s="16"/>
      <c r="I80" s="16"/>
      <c r="J80" s="16"/>
      <c r="K80" s="16"/>
      <c r="L80" s="16"/>
      <c r="M80" s="16"/>
      <c r="N80" s="16"/>
      <c r="O80" s="16"/>
      <c r="P80" s="16"/>
      <c r="Q80" s="16"/>
      <c r="R80" s="16"/>
      <c r="S80" s="16"/>
      <c r="T80" s="16"/>
      <c r="U80" s="5"/>
    </row>
    <row r="81" spans="2:21" x14ac:dyDescent="0.25">
      <c r="B81" s="18">
        <v>2025</v>
      </c>
      <c r="C81" s="18">
        <v>9</v>
      </c>
      <c r="D81" s="16"/>
      <c r="E81" s="16"/>
      <c r="F81" s="16"/>
      <c r="G81" s="16"/>
      <c r="H81" s="16"/>
      <c r="I81" s="16"/>
      <c r="J81" s="16"/>
      <c r="K81" s="16"/>
      <c r="L81" s="16"/>
      <c r="M81" s="16"/>
      <c r="N81" s="16"/>
      <c r="O81" s="16"/>
      <c r="P81" s="16"/>
      <c r="Q81" s="16"/>
      <c r="R81" s="16"/>
      <c r="S81" s="16"/>
      <c r="T81" s="16"/>
      <c r="U81" s="5"/>
    </row>
    <row r="82" spans="2:21" x14ac:dyDescent="0.25">
      <c r="B82" s="18">
        <v>2025</v>
      </c>
      <c r="C82" s="18">
        <v>10</v>
      </c>
      <c r="D82" s="16"/>
      <c r="E82" s="16"/>
      <c r="F82" s="16"/>
      <c r="G82" s="16"/>
      <c r="H82" s="16"/>
      <c r="I82" s="16"/>
      <c r="J82" s="16"/>
      <c r="K82" s="16"/>
      <c r="L82" s="16"/>
      <c r="M82" s="16"/>
      <c r="N82" s="16"/>
      <c r="O82" s="16"/>
      <c r="P82" s="16"/>
      <c r="Q82" s="16"/>
      <c r="R82" s="16"/>
      <c r="S82" s="16"/>
      <c r="T82" s="16"/>
      <c r="U82" s="5"/>
    </row>
    <row r="83" spans="2:21" x14ac:dyDescent="0.25">
      <c r="B83" s="18">
        <v>2025</v>
      </c>
      <c r="C83" s="18">
        <v>11</v>
      </c>
      <c r="D83" s="16"/>
      <c r="E83" s="16"/>
      <c r="F83" s="16"/>
      <c r="G83" s="16"/>
      <c r="H83" s="16"/>
      <c r="I83" s="16"/>
      <c r="J83" s="16"/>
      <c r="K83" s="16"/>
      <c r="L83" s="16"/>
      <c r="M83" s="16"/>
      <c r="N83" s="16"/>
      <c r="O83" s="16"/>
      <c r="P83" s="16"/>
      <c r="Q83" s="16"/>
      <c r="R83" s="16"/>
      <c r="S83" s="16"/>
      <c r="T83" s="16"/>
      <c r="U83" s="5"/>
    </row>
    <row r="84" spans="2:21" x14ac:dyDescent="0.25">
      <c r="B84" s="18">
        <v>2025</v>
      </c>
      <c r="C84" s="18">
        <v>12</v>
      </c>
      <c r="D84" s="16"/>
      <c r="E84" s="16"/>
      <c r="F84" s="16"/>
      <c r="G84" s="16"/>
      <c r="H84" s="16"/>
      <c r="I84" s="16"/>
      <c r="J84" s="16"/>
      <c r="K84" s="16"/>
      <c r="L84" s="16"/>
      <c r="M84" s="16"/>
      <c r="N84" s="16"/>
      <c r="O84" s="16"/>
      <c r="P84" s="16"/>
      <c r="Q84" s="16"/>
      <c r="R84" s="16"/>
      <c r="S84" s="16"/>
      <c r="T84" s="16"/>
      <c r="U84" s="5"/>
    </row>
    <row r="85" spans="2:21" x14ac:dyDescent="0.25">
      <c r="B85" s="18">
        <v>2026</v>
      </c>
      <c r="C85" s="18">
        <v>1</v>
      </c>
      <c r="D85" s="16"/>
      <c r="E85" s="16"/>
      <c r="F85" s="16"/>
      <c r="G85" s="16"/>
      <c r="H85" s="16"/>
      <c r="I85" s="16"/>
      <c r="J85" s="16"/>
      <c r="K85" s="16"/>
      <c r="L85" s="16"/>
      <c r="M85" s="16"/>
      <c r="N85" s="16"/>
      <c r="O85" s="16"/>
      <c r="P85" s="16"/>
      <c r="Q85" s="16"/>
      <c r="R85" s="16"/>
      <c r="S85" s="16"/>
      <c r="T85" s="16"/>
      <c r="U85" s="5"/>
    </row>
    <row r="86" spans="2:21" x14ac:dyDescent="0.25">
      <c r="B86" s="18">
        <v>2026</v>
      </c>
      <c r="C86" s="18">
        <v>2</v>
      </c>
      <c r="D86" s="16"/>
      <c r="E86" s="16"/>
      <c r="F86" s="16"/>
      <c r="G86" s="16"/>
      <c r="H86" s="16"/>
      <c r="I86" s="16"/>
      <c r="J86" s="16"/>
      <c r="K86" s="16"/>
      <c r="L86" s="16"/>
      <c r="M86" s="16"/>
      <c r="N86" s="16"/>
      <c r="O86" s="16"/>
      <c r="P86" s="16"/>
      <c r="Q86" s="16"/>
      <c r="R86" s="16"/>
      <c r="S86" s="16"/>
      <c r="T86" s="16"/>
      <c r="U86" s="5"/>
    </row>
    <row r="87" spans="2:21" x14ac:dyDescent="0.25">
      <c r="B87" s="18">
        <v>2026</v>
      </c>
      <c r="C87" s="18">
        <v>3</v>
      </c>
      <c r="D87" s="16"/>
      <c r="E87" s="16"/>
      <c r="F87" s="16"/>
      <c r="G87" s="16"/>
      <c r="H87" s="16"/>
      <c r="I87" s="16"/>
      <c r="J87" s="16"/>
      <c r="K87" s="16"/>
      <c r="L87" s="16"/>
      <c r="M87" s="16"/>
      <c r="N87" s="16"/>
      <c r="O87" s="16"/>
      <c r="P87" s="16"/>
      <c r="Q87" s="16"/>
      <c r="R87" s="16"/>
      <c r="S87" s="16"/>
      <c r="T87" s="16"/>
      <c r="U87" s="5"/>
    </row>
    <row r="88" spans="2:21" x14ac:dyDescent="0.25">
      <c r="B88" s="18">
        <v>2026</v>
      </c>
      <c r="C88" s="18">
        <v>4</v>
      </c>
      <c r="D88" s="16"/>
      <c r="E88" s="16"/>
      <c r="F88" s="16"/>
      <c r="G88" s="16"/>
      <c r="H88" s="16"/>
      <c r="I88" s="16"/>
      <c r="J88" s="16"/>
      <c r="K88" s="16"/>
      <c r="L88" s="16"/>
      <c r="M88" s="16"/>
      <c r="N88" s="16"/>
      <c r="O88" s="16"/>
      <c r="P88" s="16"/>
      <c r="Q88" s="16"/>
      <c r="R88" s="16"/>
      <c r="S88" s="16"/>
      <c r="T88" s="16"/>
      <c r="U88" s="5"/>
    </row>
    <row r="89" spans="2:21" x14ac:dyDescent="0.25">
      <c r="B89" s="18">
        <v>2026</v>
      </c>
      <c r="C89" s="18">
        <v>5</v>
      </c>
      <c r="D89" s="16"/>
      <c r="E89" s="16"/>
      <c r="F89" s="16"/>
      <c r="G89" s="16"/>
      <c r="H89" s="16"/>
      <c r="I89" s="16"/>
      <c r="J89" s="16"/>
      <c r="K89" s="16"/>
      <c r="L89" s="16"/>
      <c r="M89" s="16"/>
      <c r="N89" s="16"/>
      <c r="O89" s="16"/>
      <c r="P89" s="16"/>
      <c r="Q89" s="16"/>
      <c r="R89" s="16"/>
      <c r="S89" s="16"/>
      <c r="T89" s="16"/>
      <c r="U89" s="5"/>
    </row>
    <row r="90" spans="2:21" x14ac:dyDescent="0.25">
      <c r="B90" s="18">
        <v>2026</v>
      </c>
      <c r="C90" s="18">
        <v>6</v>
      </c>
      <c r="D90" s="16"/>
      <c r="E90" s="16"/>
      <c r="F90" s="16"/>
      <c r="G90" s="16"/>
      <c r="H90" s="16"/>
      <c r="I90" s="16"/>
      <c r="J90" s="16"/>
      <c r="K90" s="16"/>
      <c r="L90" s="16"/>
      <c r="M90" s="16"/>
      <c r="N90" s="16"/>
      <c r="O90" s="16"/>
      <c r="P90" s="16"/>
      <c r="Q90" s="16"/>
      <c r="R90" s="16"/>
      <c r="S90" s="16"/>
      <c r="T90" s="16"/>
      <c r="U90" s="5"/>
    </row>
    <row r="91" spans="2:21" x14ac:dyDescent="0.25">
      <c r="B91" s="18">
        <v>2026</v>
      </c>
      <c r="C91" s="18">
        <v>7</v>
      </c>
      <c r="D91" s="16"/>
      <c r="E91" s="16"/>
      <c r="F91" s="16"/>
      <c r="G91" s="16"/>
      <c r="H91" s="16"/>
      <c r="I91" s="16"/>
      <c r="J91" s="16"/>
      <c r="K91" s="16"/>
      <c r="L91" s="16"/>
      <c r="M91" s="16"/>
      <c r="N91" s="16"/>
      <c r="O91" s="16"/>
      <c r="P91" s="16"/>
      <c r="Q91" s="16"/>
      <c r="R91" s="16"/>
      <c r="S91" s="16"/>
      <c r="T91" s="16"/>
      <c r="U91" s="5"/>
    </row>
    <row r="92" spans="2:21" x14ac:dyDescent="0.25">
      <c r="B92" s="18">
        <v>2026</v>
      </c>
      <c r="C92" s="18">
        <v>8</v>
      </c>
      <c r="D92" s="16"/>
      <c r="E92" s="16"/>
      <c r="F92" s="16"/>
      <c r="G92" s="16"/>
      <c r="H92" s="16"/>
      <c r="I92" s="16"/>
      <c r="J92" s="16"/>
      <c r="K92" s="16"/>
      <c r="L92" s="16"/>
      <c r="M92" s="16"/>
      <c r="N92" s="16"/>
      <c r="O92" s="16"/>
      <c r="P92" s="16"/>
      <c r="Q92" s="16"/>
      <c r="R92" s="16"/>
      <c r="S92" s="16"/>
      <c r="T92" s="16"/>
      <c r="U92" s="5"/>
    </row>
    <row r="93" spans="2:21" x14ac:dyDescent="0.25">
      <c r="B93" s="18">
        <v>2026</v>
      </c>
      <c r="C93" s="18">
        <v>9</v>
      </c>
      <c r="D93" s="16"/>
      <c r="E93" s="16"/>
      <c r="F93" s="16"/>
      <c r="G93" s="16"/>
      <c r="H93" s="16"/>
      <c r="I93" s="16"/>
      <c r="J93" s="16"/>
      <c r="K93" s="16"/>
      <c r="L93" s="16"/>
      <c r="M93" s="16"/>
      <c r="N93" s="16"/>
      <c r="O93" s="16"/>
      <c r="P93" s="16"/>
      <c r="Q93" s="16"/>
      <c r="R93" s="16"/>
      <c r="S93" s="16"/>
      <c r="T93" s="16"/>
      <c r="U93" s="5"/>
    </row>
    <row r="94" spans="2:21" x14ac:dyDescent="0.25">
      <c r="B94" s="18">
        <v>2026</v>
      </c>
      <c r="C94" s="18">
        <v>10</v>
      </c>
      <c r="D94" s="16"/>
      <c r="E94" s="16"/>
      <c r="F94" s="16"/>
      <c r="G94" s="16"/>
      <c r="H94" s="16"/>
      <c r="I94" s="16"/>
      <c r="J94" s="16"/>
      <c r="K94" s="16"/>
      <c r="L94" s="16"/>
      <c r="M94" s="16"/>
      <c r="N94" s="16"/>
      <c r="O94" s="16"/>
      <c r="P94" s="16"/>
      <c r="Q94" s="16"/>
      <c r="R94" s="16"/>
      <c r="S94" s="16"/>
      <c r="T94" s="16"/>
      <c r="U94" s="5"/>
    </row>
    <row r="95" spans="2:21" x14ac:dyDescent="0.25">
      <c r="B95" s="18">
        <v>2026</v>
      </c>
      <c r="C95" s="18">
        <v>11</v>
      </c>
      <c r="D95" s="16"/>
      <c r="E95" s="16"/>
      <c r="F95" s="16"/>
      <c r="G95" s="16"/>
      <c r="H95" s="16"/>
      <c r="I95" s="16"/>
      <c r="J95" s="16"/>
      <c r="K95" s="16"/>
      <c r="L95" s="16"/>
      <c r="M95" s="16"/>
      <c r="N95" s="16"/>
      <c r="O95" s="16"/>
      <c r="P95" s="16"/>
      <c r="Q95" s="16"/>
      <c r="R95" s="16"/>
      <c r="S95" s="16"/>
      <c r="T95" s="16"/>
      <c r="U95" s="5"/>
    </row>
    <row r="96" spans="2:21" x14ac:dyDescent="0.25">
      <c r="B96" s="18">
        <v>2026</v>
      </c>
      <c r="C96" s="18">
        <v>12</v>
      </c>
      <c r="D96" s="16"/>
      <c r="E96" s="16"/>
      <c r="F96" s="16"/>
      <c r="G96" s="16"/>
      <c r="H96" s="16"/>
      <c r="I96" s="16"/>
      <c r="J96" s="16"/>
      <c r="K96" s="16"/>
      <c r="L96" s="16"/>
      <c r="M96" s="16"/>
      <c r="N96" s="16"/>
      <c r="O96" s="16"/>
      <c r="P96" s="16"/>
      <c r="Q96" s="16"/>
      <c r="R96" s="16"/>
      <c r="S96" s="16"/>
      <c r="T96" s="16"/>
      <c r="U96" s="5"/>
    </row>
    <row r="97" spans="2:21" x14ac:dyDescent="0.25">
      <c r="B97" s="18">
        <v>2027</v>
      </c>
      <c r="C97" s="18">
        <v>1</v>
      </c>
      <c r="D97" s="16"/>
      <c r="E97" s="16"/>
      <c r="F97" s="16"/>
      <c r="G97" s="16"/>
      <c r="H97" s="16"/>
      <c r="I97" s="16"/>
      <c r="J97" s="16"/>
      <c r="K97" s="16"/>
      <c r="L97" s="16"/>
      <c r="M97" s="16"/>
      <c r="N97" s="16"/>
      <c r="O97" s="16"/>
      <c r="P97" s="16"/>
      <c r="Q97" s="16"/>
      <c r="R97" s="16"/>
      <c r="S97" s="16"/>
      <c r="T97" s="16"/>
      <c r="U97" s="5"/>
    </row>
    <row r="98" spans="2:21" x14ac:dyDescent="0.25">
      <c r="B98" s="18">
        <v>2027</v>
      </c>
      <c r="C98" s="18">
        <v>2</v>
      </c>
      <c r="D98" s="16"/>
      <c r="E98" s="16"/>
      <c r="F98" s="16"/>
      <c r="G98" s="16"/>
      <c r="H98" s="16"/>
      <c r="I98" s="16"/>
      <c r="J98" s="16"/>
      <c r="K98" s="16"/>
      <c r="L98" s="16"/>
      <c r="M98" s="16"/>
      <c r="N98" s="16"/>
      <c r="O98" s="16"/>
      <c r="P98" s="16"/>
      <c r="Q98" s="16"/>
      <c r="R98" s="16"/>
      <c r="S98" s="16"/>
      <c r="T98" s="16"/>
      <c r="U98" s="5"/>
    </row>
    <row r="99" spans="2:21" x14ac:dyDescent="0.25">
      <c r="B99" s="18">
        <v>2027</v>
      </c>
      <c r="C99" s="18">
        <v>3</v>
      </c>
      <c r="D99" s="16"/>
      <c r="E99" s="16"/>
      <c r="F99" s="16"/>
      <c r="G99" s="16"/>
      <c r="H99" s="16"/>
      <c r="I99" s="16"/>
      <c r="J99" s="16"/>
      <c r="K99" s="16"/>
      <c r="L99" s="16"/>
      <c r="M99" s="16"/>
      <c r="N99" s="16"/>
      <c r="O99" s="16"/>
      <c r="P99" s="16"/>
      <c r="Q99" s="16"/>
      <c r="R99" s="16"/>
      <c r="S99" s="16"/>
      <c r="T99" s="16"/>
      <c r="U99" s="5"/>
    </row>
    <row r="100" spans="2:21" x14ac:dyDescent="0.25">
      <c r="B100" s="18">
        <v>2027</v>
      </c>
      <c r="C100" s="18">
        <v>4</v>
      </c>
      <c r="D100" s="16"/>
      <c r="E100" s="16"/>
      <c r="F100" s="16"/>
      <c r="G100" s="16"/>
      <c r="H100" s="16"/>
      <c r="I100" s="16"/>
      <c r="J100" s="16"/>
      <c r="K100" s="16"/>
      <c r="L100" s="16"/>
      <c r="M100" s="16"/>
      <c r="N100" s="16"/>
      <c r="O100" s="16"/>
      <c r="P100" s="16"/>
      <c r="Q100" s="16"/>
      <c r="R100" s="16"/>
      <c r="S100" s="16"/>
      <c r="T100" s="16"/>
      <c r="U100" s="5"/>
    </row>
    <row r="101" spans="2:21" x14ac:dyDescent="0.25">
      <c r="B101" s="18">
        <v>2027</v>
      </c>
      <c r="C101" s="18">
        <v>5</v>
      </c>
      <c r="D101" s="16"/>
      <c r="E101" s="16"/>
      <c r="F101" s="16"/>
      <c r="G101" s="16"/>
      <c r="H101" s="16"/>
      <c r="I101" s="16"/>
      <c r="J101" s="16"/>
      <c r="K101" s="16"/>
      <c r="L101" s="16"/>
      <c r="M101" s="16"/>
      <c r="N101" s="16"/>
      <c r="O101" s="16"/>
      <c r="P101" s="16"/>
      <c r="Q101" s="16"/>
      <c r="R101" s="16"/>
      <c r="S101" s="16"/>
      <c r="T101" s="16"/>
      <c r="U101" s="5"/>
    </row>
    <row r="102" spans="2:21" x14ac:dyDescent="0.25">
      <c r="B102" s="18">
        <v>2027</v>
      </c>
      <c r="C102" s="18">
        <v>6</v>
      </c>
      <c r="D102" s="16"/>
      <c r="E102" s="16"/>
      <c r="F102" s="16"/>
      <c r="G102" s="16"/>
      <c r="H102" s="16"/>
      <c r="I102" s="16"/>
      <c r="J102" s="16"/>
      <c r="K102" s="16"/>
      <c r="L102" s="16"/>
      <c r="M102" s="16"/>
      <c r="N102" s="16"/>
      <c r="O102" s="16"/>
      <c r="P102" s="16"/>
      <c r="Q102" s="16"/>
      <c r="R102" s="16"/>
      <c r="S102" s="16"/>
      <c r="T102" s="16"/>
      <c r="U102" s="5"/>
    </row>
    <row r="103" spans="2:21" x14ac:dyDescent="0.25">
      <c r="B103" s="18">
        <v>2027</v>
      </c>
      <c r="C103" s="18">
        <v>7</v>
      </c>
      <c r="D103" s="16"/>
      <c r="E103" s="16"/>
      <c r="F103" s="16"/>
      <c r="G103" s="16"/>
      <c r="H103" s="16"/>
      <c r="I103" s="16"/>
      <c r="J103" s="16"/>
      <c r="K103" s="16"/>
      <c r="L103" s="16"/>
      <c r="M103" s="16"/>
      <c r="N103" s="16"/>
      <c r="O103" s="16"/>
      <c r="P103" s="16"/>
      <c r="Q103" s="16"/>
      <c r="R103" s="16"/>
      <c r="S103" s="16"/>
      <c r="T103" s="16"/>
      <c r="U103" s="5"/>
    </row>
    <row r="104" spans="2:21" x14ac:dyDescent="0.25">
      <c r="B104" s="18">
        <v>2027</v>
      </c>
      <c r="C104" s="18">
        <v>8</v>
      </c>
      <c r="D104" s="16"/>
      <c r="E104" s="16"/>
      <c r="F104" s="16"/>
      <c r="G104" s="16"/>
      <c r="H104" s="16"/>
      <c r="I104" s="16"/>
      <c r="J104" s="16"/>
      <c r="K104" s="16"/>
      <c r="L104" s="16"/>
      <c r="M104" s="16"/>
      <c r="N104" s="16"/>
      <c r="O104" s="16"/>
      <c r="P104" s="16"/>
      <c r="Q104" s="16"/>
      <c r="R104" s="16"/>
      <c r="S104" s="16"/>
      <c r="T104" s="16"/>
      <c r="U104" s="5"/>
    </row>
    <row r="105" spans="2:21" x14ac:dyDescent="0.25">
      <c r="B105" s="18">
        <v>2027</v>
      </c>
      <c r="C105" s="18">
        <v>9</v>
      </c>
      <c r="D105" s="16"/>
      <c r="E105" s="16"/>
      <c r="F105" s="16"/>
      <c r="G105" s="16"/>
      <c r="H105" s="16"/>
      <c r="I105" s="16"/>
      <c r="J105" s="16"/>
      <c r="K105" s="16"/>
      <c r="L105" s="16"/>
      <c r="M105" s="16"/>
      <c r="N105" s="16"/>
      <c r="O105" s="16"/>
      <c r="P105" s="16"/>
      <c r="Q105" s="16"/>
      <c r="R105" s="16"/>
      <c r="S105" s="16"/>
      <c r="T105" s="16"/>
      <c r="U105" s="5"/>
    </row>
    <row r="106" spans="2:21" x14ac:dyDescent="0.25">
      <c r="B106" s="18">
        <v>2027</v>
      </c>
      <c r="C106" s="18">
        <v>10</v>
      </c>
      <c r="D106" s="16"/>
      <c r="E106" s="16"/>
      <c r="F106" s="16"/>
      <c r="G106" s="16"/>
      <c r="H106" s="16"/>
      <c r="I106" s="16"/>
      <c r="J106" s="16"/>
      <c r="K106" s="16"/>
      <c r="L106" s="16"/>
      <c r="M106" s="16"/>
      <c r="N106" s="16"/>
      <c r="O106" s="16"/>
      <c r="P106" s="16"/>
      <c r="Q106" s="16"/>
      <c r="R106" s="16"/>
      <c r="S106" s="16"/>
      <c r="T106" s="16"/>
      <c r="U106" s="5"/>
    </row>
    <row r="107" spans="2:21" x14ac:dyDescent="0.25">
      <c r="B107" s="18">
        <v>2027</v>
      </c>
      <c r="C107" s="18">
        <v>11</v>
      </c>
      <c r="D107" s="16"/>
      <c r="E107" s="16"/>
      <c r="F107" s="16"/>
      <c r="G107" s="16"/>
      <c r="H107" s="16"/>
      <c r="I107" s="16"/>
      <c r="J107" s="16"/>
      <c r="K107" s="16"/>
      <c r="L107" s="16"/>
      <c r="M107" s="16"/>
      <c r="N107" s="16"/>
      <c r="O107" s="16"/>
      <c r="P107" s="16"/>
      <c r="Q107" s="16"/>
      <c r="R107" s="16"/>
      <c r="S107" s="16"/>
      <c r="T107" s="16"/>
      <c r="U107" s="5"/>
    </row>
    <row r="108" spans="2:21" x14ac:dyDescent="0.25">
      <c r="B108" s="18">
        <v>2027</v>
      </c>
      <c r="C108" s="18">
        <v>12</v>
      </c>
      <c r="D108" s="16"/>
      <c r="E108" s="16"/>
      <c r="F108" s="16"/>
      <c r="G108" s="16"/>
      <c r="H108" s="16"/>
      <c r="I108" s="16"/>
      <c r="J108" s="16"/>
      <c r="K108" s="16"/>
      <c r="L108" s="16"/>
      <c r="M108" s="16"/>
      <c r="N108" s="16"/>
      <c r="O108" s="16"/>
      <c r="P108" s="16"/>
      <c r="Q108" s="16"/>
      <c r="R108" s="16"/>
      <c r="S108" s="16"/>
      <c r="T108" s="16"/>
      <c r="U108" s="5"/>
    </row>
    <row r="109" spans="2:21" x14ac:dyDescent="0.25">
      <c r="B109" s="18">
        <v>2028</v>
      </c>
      <c r="C109" s="18">
        <v>1</v>
      </c>
      <c r="D109" s="16"/>
      <c r="E109" s="16"/>
      <c r="F109" s="16"/>
      <c r="G109" s="16"/>
      <c r="H109" s="16"/>
      <c r="I109" s="16"/>
      <c r="J109" s="16"/>
      <c r="K109" s="16"/>
      <c r="L109" s="16"/>
      <c r="M109" s="16"/>
      <c r="N109" s="16"/>
      <c r="O109" s="16"/>
      <c r="P109" s="16"/>
      <c r="Q109" s="16"/>
      <c r="R109" s="16"/>
      <c r="S109" s="16"/>
      <c r="T109" s="16"/>
      <c r="U109" s="5"/>
    </row>
    <row r="110" spans="2:21" x14ac:dyDescent="0.25">
      <c r="B110" s="18">
        <v>2028</v>
      </c>
      <c r="C110" s="18">
        <v>2</v>
      </c>
      <c r="D110" s="16"/>
      <c r="E110" s="16"/>
      <c r="F110" s="16"/>
      <c r="G110" s="16"/>
      <c r="H110" s="16"/>
      <c r="I110" s="16"/>
      <c r="J110" s="16"/>
      <c r="K110" s="16"/>
      <c r="L110" s="16"/>
      <c r="M110" s="16"/>
      <c r="N110" s="16"/>
      <c r="O110" s="16"/>
      <c r="P110" s="16"/>
      <c r="Q110" s="16"/>
      <c r="R110" s="16"/>
      <c r="S110" s="16"/>
      <c r="T110" s="16"/>
      <c r="U110" s="5"/>
    </row>
    <row r="111" spans="2:21" x14ac:dyDescent="0.25">
      <c r="B111" s="18">
        <v>2028</v>
      </c>
      <c r="C111" s="18">
        <v>3</v>
      </c>
      <c r="D111" s="16"/>
      <c r="E111" s="16"/>
      <c r="F111" s="16"/>
      <c r="G111" s="16"/>
      <c r="H111" s="16"/>
      <c r="I111" s="16"/>
      <c r="J111" s="16"/>
      <c r="K111" s="16"/>
      <c r="L111" s="16"/>
      <c r="M111" s="16"/>
      <c r="N111" s="16"/>
      <c r="O111" s="16"/>
      <c r="P111" s="16"/>
      <c r="Q111" s="16"/>
      <c r="R111" s="16"/>
      <c r="S111" s="16"/>
      <c r="T111" s="16"/>
      <c r="U111" s="5"/>
    </row>
    <row r="112" spans="2:21" x14ac:dyDescent="0.25">
      <c r="B112" s="18">
        <v>2028</v>
      </c>
      <c r="C112" s="18">
        <v>4</v>
      </c>
      <c r="D112" s="16"/>
      <c r="E112" s="16"/>
      <c r="F112" s="16"/>
      <c r="G112" s="16"/>
      <c r="H112" s="16"/>
      <c r="I112" s="16"/>
      <c r="J112" s="16"/>
      <c r="K112" s="16"/>
      <c r="L112" s="16"/>
      <c r="M112" s="16"/>
      <c r="N112" s="16"/>
      <c r="O112" s="16"/>
      <c r="P112" s="16"/>
      <c r="Q112" s="16"/>
      <c r="R112" s="16"/>
      <c r="S112" s="16"/>
      <c r="T112" s="16"/>
      <c r="U112" s="5"/>
    </row>
    <row r="113" spans="2:21" x14ac:dyDescent="0.25">
      <c r="B113" s="18">
        <v>2028</v>
      </c>
      <c r="C113" s="18">
        <v>5</v>
      </c>
      <c r="D113" s="16"/>
      <c r="E113" s="16"/>
      <c r="F113" s="16"/>
      <c r="G113" s="16"/>
      <c r="H113" s="16"/>
      <c r="I113" s="16"/>
      <c r="J113" s="16"/>
      <c r="K113" s="16"/>
      <c r="L113" s="16"/>
      <c r="M113" s="16"/>
      <c r="N113" s="16"/>
      <c r="O113" s="16"/>
      <c r="P113" s="16"/>
      <c r="Q113" s="16"/>
      <c r="R113" s="16"/>
      <c r="S113" s="16"/>
      <c r="T113" s="16"/>
      <c r="U113" s="5"/>
    </row>
    <row r="114" spans="2:21" x14ac:dyDescent="0.25">
      <c r="B114" s="18">
        <v>2028</v>
      </c>
      <c r="C114" s="18">
        <v>6</v>
      </c>
      <c r="D114" s="16"/>
      <c r="E114" s="16"/>
      <c r="F114" s="16"/>
      <c r="G114" s="16"/>
      <c r="H114" s="16"/>
      <c r="I114" s="16"/>
      <c r="J114" s="16"/>
      <c r="K114" s="16"/>
      <c r="L114" s="16"/>
      <c r="M114" s="16"/>
      <c r="N114" s="16"/>
      <c r="O114" s="16"/>
      <c r="P114" s="16"/>
      <c r="Q114" s="16"/>
      <c r="R114" s="16"/>
      <c r="S114" s="16"/>
      <c r="T114" s="16"/>
      <c r="U114" s="5"/>
    </row>
    <row r="115" spans="2:21" x14ac:dyDescent="0.25">
      <c r="B115" s="18">
        <v>2028</v>
      </c>
      <c r="C115" s="18">
        <v>7</v>
      </c>
      <c r="D115" s="16"/>
      <c r="E115" s="16"/>
      <c r="F115" s="16"/>
      <c r="G115" s="16"/>
      <c r="H115" s="16"/>
      <c r="I115" s="16"/>
      <c r="J115" s="16"/>
      <c r="K115" s="16"/>
      <c r="L115" s="16"/>
      <c r="M115" s="16"/>
      <c r="N115" s="16"/>
      <c r="O115" s="16"/>
      <c r="P115" s="16"/>
      <c r="Q115" s="16"/>
      <c r="R115" s="16"/>
      <c r="S115" s="16"/>
      <c r="T115" s="16"/>
      <c r="U115" s="5"/>
    </row>
    <row r="116" spans="2:21" x14ac:dyDescent="0.25">
      <c r="B116" s="18">
        <v>2028</v>
      </c>
      <c r="C116" s="18">
        <v>8</v>
      </c>
      <c r="D116" s="16"/>
      <c r="E116" s="16"/>
      <c r="F116" s="16"/>
      <c r="G116" s="16"/>
      <c r="H116" s="16"/>
      <c r="I116" s="16"/>
      <c r="J116" s="16"/>
      <c r="K116" s="16"/>
      <c r="L116" s="16"/>
      <c r="M116" s="16"/>
      <c r="N116" s="16"/>
      <c r="O116" s="16"/>
      <c r="P116" s="16"/>
      <c r="Q116" s="16"/>
      <c r="R116" s="16"/>
      <c r="S116" s="16"/>
      <c r="T116" s="16"/>
      <c r="U116" s="5"/>
    </row>
    <row r="117" spans="2:21" x14ac:dyDescent="0.25">
      <c r="B117" s="18">
        <v>2028</v>
      </c>
      <c r="C117" s="18">
        <v>9</v>
      </c>
      <c r="D117" s="16"/>
      <c r="E117" s="16"/>
      <c r="F117" s="16"/>
      <c r="G117" s="16"/>
      <c r="H117" s="16"/>
      <c r="I117" s="16"/>
      <c r="J117" s="16"/>
      <c r="K117" s="16"/>
      <c r="L117" s="16"/>
      <c r="M117" s="16"/>
      <c r="N117" s="16"/>
      <c r="O117" s="16"/>
      <c r="P117" s="16"/>
      <c r="Q117" s="16"/>
      <c r="R117" s="16"/>
      <c r="S117" s="16"/>
      <c r="T117" s="16"/>
      <c r="U117" s="5"/>
    </row>
    <row r="118" spans="2:21" x14ac:dyDescent="0.25">
      <c r="B118" s="18">
        <v>2028</v>
      </c>
      <c r="C118" s="18">
        <v>10</v>
      </c>
      <c r="D118" s="16"/>
      <c r="E118" s="16"/>
      <c r="F118" s="16"/>
      <c r="G118" s="16"/>
      <c r="H118" s="16"/>
      <c r="I118" s="16"/>
      <c r="J118" s="16"/>
      <c r="K118" s="16"/>
      <c r="L118" s="16"/>
      <c r="M118" s="16"/>
      <c r="N118" s="16"/>
      <c r="O118" s="16"/>
      <c r="P118" s="16"/>
      <c r="Q118" s="16"/>
      <c r="R118" s="16"/>
      <c r="S118" s="16"/>
      <c r="T118" s="16"/>
      <c r="U118" s="5"/>
    </row>
    <row r="119" spans="2:21" x14ac:dyDescent="0.25">
      <c r="B119" s="18">
        <v>2028</v>
      </c>
      <c r="C119" s="18">
        <v>11</v>
      </c>
      <c r="D119" s="16"/>
      <c r="E119" s="16"/>
      <c r="F119" s="16"/>
      <c r="G119" s="16"/>
      <c r="H119" s="16"/>
      <c r="I119" s="16"/>
      <c r="J119" s="16"/>
      <c r="K119" s="16"/>
      <c r="L119" s="16"/>
      <c r="M119" s="16"/>
      <c r="N119" s="16"/>
      <c r="O119" s="16"/>
      <c r="P119" s="16"/>
      <c r="Q119" s="16"/>
      <c r="R119" s="16"/>
      <c r="S119" s="16"/>
      <c r="T119" s="16"/>
      <c r="U119" s="5"/>
    </row>
    <row r="120" spans="2:21" x14ac:dyDescent="0.25">
      <c r="B120" s="18">
        <v>2028</v>
      </c>
      <c r="C120" s="18">
        <v>12</v>
      </c>
      <c r="D120" s="16"/>
      <c r="E120" s="16"/>
      <c r="F120" s="16"/>
      <c r="G120" s="16"/>
      <c r="H120" s="16"/>
      <c r="I120" s="16"/>
      <c r="J120" s="16"/>
      <c r="K120" s="16"/>
      <c r="L120" s="16"/>
      <c r="M120" s="16"/>
      <c r="N120" s="16"/>
      <c r="O120" s="16"/>
      <c r="P120" s="16"/>
      <c r="Q120" s="16"/>
      <c r="R120" s="16"/>
      <c r="S120" s="16"/>
      <c r="T120" s="16"/>
      <c r="U120" s="5"/>
    </row>
    <row r="121" spans="2:21" x14ac:dyDescent="0.25">
      <c r="B121" s="18">
        <v>2029</v>
      </c>
      <c r="C121" s="18">
        <v>1</v>
      </c>
      <c r="D121" s="16"/>
      <c r="E121" s="16"/>
      <c r="F121" s="16"/>
      <c r="G121" s="16"/>
      <c r="H121" s="16"/>
      <c r="I121" s="16"/>
      <c r="J121" s="16"/>
      <c r="K121" s="16"/>
      <c r="L121" s="16"/>
      <c r="M121" s="16"/>
      <c r="N121" s="16"/>
      <c r="O121" s="16"/>
      <c r="P121" s="16"/>
      <c r="Q121" s="16"/>
      <c r="R121" s="16"/>
      <c r="S121" s="16"/>
      <c r="T121" s="16"/>
      <c r="U121" s="5"/>
    </row>
    <row r="122" spans="2:21" x14ac:dyDescent="0.25">
      <c r="B122" s="18">
        <v>2029</v>
      </c>
      <c r="C122" s="18">
        <v>2</v>
      </c>
      <c r="D122" s="16"/>
      <c r="E122" s="16"/>
      <c r="F122" s="16"/>
      <c r="G122" s="16"/>
      <c r="H122" s="16"/>
      <c r="I122" s="16"/>
      <c r="J122" s="16"/>
      <c r="K122" s="16"/>
      <c r="L122" s="16"/>
      <c r="M122" s="16"/>
      <c r="N122" s="16"/>
      <c r="O122" s="16"/>
      <c r="P122" s="16"/>
      <c r="Q122" s="16"/>
      <c r="R122" s="16"/>
      <c r="S122" s="16"/>
      <c r="T122" s="16"/>
      <c r="U122" s="5"/>
    </row>
    <row r="123" spans="2:21" x14ac:dyDescent="0.25">
      <c r="B123" s="18">
        <v>2029</v>
      </c>
      <c r="C123" s="18">
        <v>3</v>
      </c>
      <c r="D123" s="16"/>
      <c r="E123" s="16"/>
      <c r="F123" s="16"/>
      <c r="G123" s="16"/>
      <c r="H123" s="16"/>
      <c r="I123" s="16"/>
      <c r="J123" s="16"/>
      <c r="K123" s="16"/>
      <c r="L123" s="16"/>
      <c r="M123" s="16"/>
      <c r="N123" s="16"/>
      <c r="O123" s="16"/>
      <c r="P123" s="16"/>
      <c r="Q123" s="16"/>
      <c r="R123" s="16"/>
      <c r="S123" s="16"/>
      <c r="T123" s="16"/>
      <c r="U123" s="5"/>
    </row>
    <row r="124" spans="2:21" x14ac:dyDescent="0.25">
      <c r="B124" s="18">
        <v>2029</v>
      </c>
      <c r="C124" s="18">
        <v>4</v>
      </c>
      <c r="D124" s="16"/>
      <c r="E124" s="16"/>
      <c r="F124" s="16"/>
      <c r="G124" s="16"/>
      <c r="H124" s="16"/>
      <c r="I124" s="16"/>
      <c r="J124" s="16"/>
      <c r="K124" s="16"/>
      <c r="L124" s="16"/>
      <c r="M124" s="16"/>
      <c r="N124" s="16"/>
      <c r="O124" s="16"/>
      <c r="P124" s="16"/>
      <c r="Q124" s="16"/>
      <c r="R124" s="16"/>
      <c r="S124" s="16"/>
      <c r="T124" s="16"/>
      <c r="U124" s="5"/>
    </row>
    <row r="125" spans="2:21" x14ac:dyDescent="0.25">
      <c r="B125" s="18">
        <v>2029</v>
      </c>
      <c r="C125" s="18">
        <v>5</v>
      </c>
      <c r="D125" s="16"/>
      <c r="E125" s="16"/>
      <c r="F125" s="16"/>
      <c r="G125" s="16"/>
      <c r="H125" s="16"/>
      <c r="I125" s="16"/>
      <c r="J125" s="16"/>
      <c r="K125" s="16"/>
      <c r="L125" s="16"/>
      <c r="M125" s="16"/>
      <c r="N125" s="16"/>
      <c r="O125" s="16"/>
      <c r="P125" s="16"/>
      <c r="Q125" s="16"/>
      <c r="R125" s="16"/>
      <c r="S125" s="16"/>
      <c r="T125" s="16"/>
      <c r="U125" s="5"/>
    </row>
    <row r="126" spans="2:21" x14ac:dyDescent="0.25">
      <c r="B126" s="18">
        <v>2029</v>
      </c>
      <c r="C126" s="18">
        <v>6</v>
      </c>
      <c r="D126" s="16"/>
      <c r="E126" s="16"/>
      <c r="F126" s="16"/>
      <c r="G126" s="16"/>
      <c r="H126" s="16"/>
      <c r="I126" s="16"/>
      <c r="J126" s="16"/>
      <c r="K126" s="16"/>
      <c r="L126" s="16"/>
      <c r="M126" s="16"/>
      <c r="N126" s="16"/>
      <c r="O126" s="16"/>
      <c r="P126" s="16"/>
      <c r="Q126" s="16"/>
      <c r="R126" s="16"/>
      <c r="S126" s="16"/>
      <c r="T126" s="16"/>
      <c r="U126" s="5"/>
    </row>
    <row r="127" spans="2:21" x14ac:dyDescent="0.25">
      <c r="B127" s="18">
        <v>2029</v>
      </c>
      <c r="C127" s="18">
        <v>7</v>
      </c>
      <c r="D127" s="16"/>
      <c r="E127" s="16"/>
      <c r="F127" s="16"/>
      <c r="G127" s="16"/>
      <c r="H127" s="16"/>
      <c r="I127" s="16"/>
      <c r="J127" s="16"/>
      <c r="K127" s="16"/>
      <c r="L127" s="16"/>
      <c r="M127" s="16"/>
      <c r="N127" s="16"/>
      <c r="O127" s="16"/>
      <c r="P127" s="16"/>
      <c r="Q127" s="16"/>
      <c r="R127" s="16"/>
      <c r="S127" s="16"/>
      <c r="T127" s="16"/>
      <c r="U127" s="5"/>
    </row>
    <row r="128" spans="2:21" x14ac:dyDescent="0.25">
      <c r="B128" s="18">
        <v>2029</v>
      </c>
      <c r="C128" s="18">
        <v>8</v>
      </c>
      <c r="D128" s="16"/>
      <c r="E128" s="16"/>
      <c r="F128" s="16"/>
      <c r="G128" s="16"/>
      <c r="H128" s="16"/>
      <c r="I128" s="16"/>
      <c r="J128" s="16"/>
      <c r="K128" s="16"/>
      <c r="L128" s="16"/>
      <c r="M128" s="16"/>
      <c r="N128" s="16"/>
      <c r="O128" s="16"/>
      <c r="P128" s="16"/>
      <c r="Q128" s="16"/>
      <c r="R128" s="16"/>
      <c r="S128" s="16"/>
      <c r="T128" s="16"/>
      <c r="U128" s="5"/>
    </row>
    <row r="129" spans="2:21" x14ac:dyDescent="0.25">
      <c r="B129" s="18">
        <v>2029</v>
      </c>
      <c r="C129" s="18">
        <v>9</v>
      </c>
      <c r="D129" s="16"/>
      <c r="E129" s="16"/>
      <c r="F129" s="16"/>
      <c r="G129" s="16"/>
      <c r="H129" s="16"/>
      <c r="I129" s="16"/>
      <c r="J129" s="16"/>
      <c r="K129" s="16"/>
      <c r="L129" s="16"/>
      <c r="M129" s="16"/>
      <c r="N129" s="16"/>
      <c r="O129" s="16"/>
      <c r="P129" s="16"/>
      <c r="Q129" s="16"/>
      <c r="R129" s="16"/>
      <c r="S129" s="16"/>
      <c r="T129" s="16"/>
      <c r="U129" s="5"/>
    </row>
    <row r="130" spans="2:21" x14ac:dyDescent="0.25">
      <c r="B130" s="18">
        <v>2029</v>
      </c>
      <c r="C130" s="18">
        <v>10</v>
      </c>
      <c r="D130" s="16"/>
      <c r="E130" s="16"/>
      <c r="F130" s="16"/>
      <c r="G130" s="16"/>
      <c r="H130" s="16"/>
      <c r="I130" s="16"/>
      <c r="J130" s="16"/>
      <c r="K130" s="16"/>
      <c r="L130" s="16"/>
      <c r="M130" s="16"/>
      <c r="N130" s="16"/>
      <c r="O130" s="16"/>
      <c r="P130" s="16"/>
      <c r="Q130" s="16"/>
      <c r="R130" s="16"/>
      <c r="S130" s="16"/>
      <c r="T130" s="16"/>
      <c r="U130" s="5"/>
    </row>
    <row r="131" spans="2:21" x14ac:dyDescent="0.25">
      <c r="B131" s="18">
        <v>2029</v>
      </c>
      <c r="C131" s="18">
        <v>11</v>
      </c>
      <c r="D131" s="16"/>
      <c r="E131" s="16"/>
      <c r="F131" s="16"/>
      <c r="G131" s="16"/>
      <c r="H131" s="16"/>
      <c r="I131" s="16"/>
      <c r="J131" s="16"/>
      <c r="K131" s="16"/>
      <c r="L131" s="16"/>
      <c r="M131" s="16"/>
      <c r="N131" s="16"/>
      <c r="O131" s="16"/>
      <c r="P131" s="16"/>
      <c r="Q131" s="16"/>
      <c r="R131" s="16"/>
      <c r="S131" s="16"/>
      <c r="T131" s="16"/>
      <c r="U131" s="5"/>
    </row>
    <row r="132" spans="2:21" x14ac:dyDescent="0.25">
      <c r="B132" s="18">
        <v>2029</v>
      </c>
      <c r="C132" s="18">
        <v>12</v>
      </c>
      <c r="D132" s="16"/>
      <c r="E132" s="16"/>
      <c r="F132" s="16"/>
      <c r="G132" s="16"/>
      <c r="H132" s="16"/>
      <c r="I132" s="16"/>
      <c r="J132" s="16"/>
      <c r="K132" s="16"/>
      <c r="L132" s="16"/>
      <c r="M132" s="16"/>
      <c r="N132" s="16"/>
      <c r="O132" s="16"/>
      <c r="P132" s="16"/>
      <c r="Q132" s="16"/>
      <c r="R132" s="16"/>
      <c r="S132" s="16"/>
      <c r="T132" s="16"/>
      <c r="U132" s="5"/>
    </row>
    <row r="133" spans="2:21" x14ac:dyDescent="0.25">
      <c r="B133" s="18">
        <v>2030</v>
      </c>
      <c r="C133" s="18">
        <v>1</v>
      </c>
      <c r="D133" s="16"/>
      <c r="E133" s="16"/>
      <c r="F133" s="16"/>
      <c r="G133" s="16"/>
      <c r="H133" s="16"/>
      <c r="I133" s="16"/>
      <c r="J133" s="16"/>
      <c r="K133" s="16"/>
      <c r="L133" s="16"/>
      <c r="M133" s="16"/>
      <c r="N133" s="16"/>
      <c r="O133" s="16"/>
      <c r="P133" s="16"/>
      <c r="Q133" s="16"/>
      <c r="R133" s="16"/>
      <c r="S133" s="16"/>
      <c r="T133" s="16"/>
      <c r="U133" s="5"/>
    </row>
    <row r="134" spans="2:21" x14ac:dyDescent="0.25">
      <c r="B134" s="18">
        <v>2030</v>
      </c>
      <c r="C134" s="18">
        <v>2</v>
      </c>
      <c r="D134" s="16"/>
      <c r="E134" s="16"/>
      <c r="F134" s="16"/>
      <c r="G134" s="16"/>
      <c r="H134" s="16"/>
      <c r="I134" s="16"/>
      <c r="J134" s="16"/>
      <c r="K134" s="16"/>
      <c r="L134" s="16"/>
      <c r="M134" s="16"/>
      <c r="N134" s="16"/>
      <c r="O134" s="16"/>
      <c r="P134" s="16"/>
      <c r="Q134" s="16"/>
      <c r="R134" s="16"/>
      <c r="S134" s="16"/>
      <c r="T134" s="16"/>
      <c r="U134" s="5"/>
    </row>
    <row r="135" spans="2:21" x14ac:dyDescent="0.25">
      <c r="B135" s="18">
        <v>2030</v>
      </c>
      <c r="C135" s="18">
        <v>3</v>
      </c>
      <c r="D135" s="16"/>
      <c r="E135" s="16"/>
      <c r="F135" s="16"/>
      <c r="G135" s="16"/>
      <c r="H135" s="16"/>
      <c r="I135" s="16"/>
      <c r="J135" s="16"/>
      <c r="K135" s="16"/>
      <c r="L135" s="16"/>
      <c r="M135" s="16"/>
      <c r="N135" s="16"/>
      <c r="O135" s="16"/>
      <c r="P135" s="16"/>
      <c r="Q135" s="16"/>
      <c r="R135" s="16"/>
      <c r="S135" s="16"/>
      <c r="T135" s="16"/>
      <c r="U135" s="5"/>
    </row>
    <row r="136" spans="2:21" x14ac:dyDescent="0.25">
      <c r="B136" s="18">
        <v>2030</v>
      </c>
      <c r="C136" s="18">
        <v>4</v>
      </c>
      <c r="D136" s="16"/>
      <c r="E136" s="16"/>
      <c r="F136" s="16"/>
      <c r="G136" s="16"/>
      <c r="H136" s="16"/>
      <c r="I136" s="16"/>
      <c r="J136" s="16"/>
      <c r="K136" s="16"/>
      <c r="L136" s="16"/>
      <c r="M136" s="16"/>
      <c r="N136" s="16"/>
      <c r="O136" s="16"/>
      <c r="P136" s="16"/>
      <c r="Q136" s="16"/>
      <c r="R136" s="16"/>
      <c r="S136" s="16"/>
      <c r="T136" s="16"/>
      <c r="U136" s="5"/>
    </row>
    <row r="137" spans="2:21" x14ac:dyDescent="0.25">
      <c r="B137" s="18">
        <v>2030</v>
      </c>
      <c r="C137" s="18">
        <v>5</v>
      </c>
      <c r="D137" s="16"/>
      <c r="E137" s="16"/>
      <c r="F137" s="16"/>
      <c r="G137" s="16"/>
      <c r="H137" s="16"/>
      <c r="I137" s="16"/>
      <c r="J137" s="16"/>
      <c r="K137" s="16"/>
      <c r="L137" s="16"/>
      <c r="M137" s="16"/>
      <c r="N137" s="16"/>
      <c r="O137" s="16"/>
      <c r="P137" s="16"/>
      <c r="Q137" s="16"/>
      <c r="R137" s="16"/>
      <c r="S137" s="16"/>
      <c r="T137" s="16"/>
      <c r="U137" s="5"/>
    </row>
    <row r="138" spans="2:21" x14ac:dyDescent="0.25">
      <c r="B138" s="18">
        <v>2030</v>
      </c>
      <c r="C138" s="18">
        <v>6</v>
      </c>
      <c r="D138" s="16"/>
      <c r="E138" s="16"/>
      <c r="F138" s="16"/>
      <c r="G138" s="16"/>
      <c r="H138" s="16"/>
      <c r="I138" s="16"/>
      <c r="J138" s="16"/>
      <c r="K138" s="16"/>
      <c r="L138" s="16"/>
      <c r="M138" s="16"/>
      <c r="N138" s="16"/>
      <c r="O138" s="16"/>
      <c r="P138" s="16"/>
      <c r="Q138" s="16"/>
      <c r="R138" s="16"/>
      <c r="S138" s="16"/>
      <c r="T138" s="16"/>
      <c r="U138" s="5"/>
    </row>
    <row r="139" spans="2:21" x14ac:dyDescent="0.25">
      <c r="B139" s="18">
        <v>2030</v>
      </c>
      <c r="C139" s="18">
        <v>7</v>
      </c>
      <c r="D139" s="16"/>
      <c r="E139" s="16"/>
      <c r="F139" s="16"/>
      <c r="G139" s="16"/>
      <c r="H139" s="16"/>
      <c r="I139" s="16"/>
      <c r="J139" s="16"/>
      <c r="K139" s="16"/>
      <c r="L139" s="16"/>
      <c r="M139" s="16"/>
      <c r="N139" s="16"/>
      <c r="O139" s="16"/>
      <c r="P139" s="16"/>
      <c r="Q139" s="16"/>
      <c r="R139" s="16"/>
      <c r="S139" s="16"/>
      <c r="T139" s="16"/>
      <c r="U139" s="5"/>
    </row>
    <row r="140" spans="2:21" x14ac:dyDescent="0.25">
      <c r="B140" s="18">
        <v>2030</v>
      </c>
      <c r="C140" s="18">
        <v>8</v>
      </c>
      <c r="D140" s="16"/>
      <c r="E140" s="16"/>
      <c r="F140" s="16"/>
      <c r="G140" s="16"/>
      <c r="H140" s="16"/>
      <c r="I140" s="16"/>
      <c r="J140" s="16"/>
      <c r="K140" s="16"/>
      <c r="L140" s="16"/>
      <c r="M140" s="16"/>
      <c r="N140" s="16"/>
      <c r="O140" s="16"/>
      <c r="P140" s="16"/>
      <c r="Q140" s="16"/>
      <c r="R140" s="16"/>
      <c r="S140" s="16"/>
      <c r="T140" s="16"/>
      <c r="U140" s="5"/>
    </row>
    <row r="141" spans="2:21" x14ac:dyDescent="0.25">
      <c r="B141" s="18">
        <v>2030</v>
      </c>
      <c r="C141" s="18">
        <v>9</v>
      </c>
      <c r="D141" s="16"/>
      <c r="E141" s="16"/>
      <c r="F141" s="16"/>
      <c r="G141" s="16"/>
      <c r="H141" s="16"/>
      <c r="I141" s="16"/>
      <c r="J141" s="16"/>
      <c r="K141" s="16"/>
      <c r="L141" s="16"/>
      <c r="M141" s="16"/>
      <c r="N141" s="16"/>
      <c r="O141" s="16"/>
      <c r="P141" s="16"/>
      <c r="Q141" s="16"/>
      <c r="R141" s="16"/>
      <c r="S141" s="16"/>
      <c r="T141" s="16"/>
      <c r="U141" s="5"/>
    </row>
    <row r="142" spans="2:21" x14ac:dyDescent="0.25">
      <c r="B142" s="18">
        <v>2030</v>
      </c>
      <c r="C142" s="18">
        <v>10</v>
      </c>
      <c r="D142" s="16"/>
      <c r="E142" s="16"/>
      <c r="F142" s="16"/>
      <c r="G142" s="16"/>
      <c r="H142" s="16"/>
      <c r="I142" s="16"/>
      <c r="J142" s="16"/>
      <c r="K142" s="16"/>
      <c r="L142" s="16"/>
      <c r="M142" s="16"/>
      <c r="N142" s="16"/>
      <c r="O142" s="16"/>
      <c r="P142" s="16"/>
      <c r="Q142" s="16"/>
      <c r="R142" s="16"/>
      <c r="S142" s="16"/>
      <c r="T142" s="16"/>
      <c r="U142" s="5"/>
    </row>
    <row r="143" spans="2:21" x14ac:dyDescent="0.25">
      <c r="B143" s="18">
        <v>2030</v>
      </c>
      <c r="C143" s="18">
        <v>11</v>
      </c>
      <c r="D143" s="16"/>
      <c r="E143" s="16"/>
      <c r="F143" s="16"/>
      <c r="G143" s="16"/>
      <c r="H143" s="16"/>
      <c r="I143" s="16"/>
      <c r="J143" s="16"/>
      <c r="K143" s="16"/>
      <c r="L143" s="16"/>
      <c r="M143" s="16"/>
      <c r="N143" s="16"/>
      <c r="O143" s="16"/>
      <c r="P143" s="16"/>
      <c r="Q143" s="16"/>
      <c r="R143" s="16"/>
      <c r="S143" s="16"/>
      <c r="T143" s="16"/>
      <c r="U143" s="5"/>
    </row>
    <row r="144" spans="2:21" x14ac:dyDescent="0.25">
      <c r="B144" s="18">
        <v>2030</v>
      </c>
      <c r="C144" s="18">
        <v>12</v>
      </c>
      <c r="D144" s="16"/>
      <c r="E144" s="16"/>
      <c r="F144" s="16"/>
      <c r="G144" s="16"/>
      <c r="H144" s="16"/>
      <c r="I144" s="16"/>
      <c r="J144" s="16"/>
      <c r="K144" s="16"/>
      <c r="L144" s="16"/>
      <c r="M144" s="16"/>
      <c r="N144" s="16"/>
      <c r="O144" s="16"/>
      <c r="P144" s="16"/>
      <c r="Q144" s="16"/>
      <c r="R144" s="16"/>
      <c r="S144" s="16"/>
      <c r="T144" s="16"/>
      <c r="U144" s="5"/>
    </row>
    <row r="145" spans="2:21" x14ac:dyDescent="0.25">
      <c r="B145" s="18">
        <v>2031</v>
      </c>
      <c r="C145" s="18">
        <v>1</v>
      </c>
      <c r="D145" s="16"/>
      <c r="E145" s="16"/>
      <c r="F145" s="16"/>
      <c r="G145" s="16"/>
      <c r="H145" s="16"/>
      <c r="I145" s="16"/>
      <c r="J145" s="16"/>
      <c r="K145" s="16"/>
      <c r="L145" s="16"/>
      <c r="M145" s="16"/>
      <c r="N145" s="16"/>
      <c r="O145" s="16"/>
      <c r="P145" s="16"/>
      <c r="Q145" s="16"/>
      <c r="R145" s="16"/>
      <c r="S145" s="16"/>
      <c r="T145" s="16"/>
      <c r="U145" s="5"/>
    </row>
    <row r="146" spans="2:21" x14ac:dyDescent="0.25">
      <c r="B146" s="18">
        <v>2031</v>
      </c>
      <c r="C146" s="18">
        <v>2</v>
      </c>
      <c r="D146" s="16"/>
      <c r="E146" s="16"/>
      <c r="F146" s="16"/>
      <c r="G146" s="16"/>
      <c r="H146" s="16"/>
      <c r="I146" s="16"/>
      <c r="J146" s="16"/>
      <c r="K146" s="16"/>
      <c r="L146" s="16"/>
      <c r="M146" s="16"/>
      <c r="N146" s="16"/>
      <c r="O146" s="16"/>
      <c r="P146" s="16"/>
      <c r="Q146" s="16"/>
      <c r="R146" s="16"/>
      <c r="S146" s="16"/>
      <c r="T146" s="16"/>
      <c r="U146" s="5"/>
    </row>
    <row r="147" spans="2:21" x14ac:dyDescent="0.25">
      <c r="B147" s="18">
        <v>2031</v>
      </c>
      <c r="C147" s="18">
        <v>3</v>
      </c>
      <c r="D147" s="16"/>
      <c r="E147" s="16"/>
      <c r="F147" s="16"/>
      <c r="G147" s="16"/>
      <c r="H147" s="16"/>
      <c r="I147" s="16"/>
      <c r="J147" s="16"/>
      <c r="K147" s="16"/>
      <c r="L147" s="16"/>
      <c r="M147" s="16"/>
      <c r="N147" s="16"/>
      <c r="O147" s="16"/>
      <c r="P147" s="16"/>
      <c r="Q147" s="16"/>
      <c r="R147" s="16"/>
      <c r="S147" s="16"/>
      <c r="T147" s="16"/>
      <c r="U147" s="5"/>
    </row>
    <row r="148" spans="2:21" x14ac:dyDescent="0.25">
      <c r="B148" s="18">
        <v>2031</v>
      </c>
      <c r="C148" s="18">
        <v>4</v>
      </c>
      <c r="D148" s="16"/>
      <c r="E148" s="16"/>
      <c r="F148" s="16"/>
      <c r="G148" s="16"/>
      <c r="H148" s="16"/>
      <c r="I148" s="16"/>
      <c r="J148" s="16"/>
      <c r="K148" s="16"/>
      <c r="L148" s="16"/>
      <c r="M148" s="16"/>
      <c r="N148" s="16"/>
      <c r="O148" s="16"/>
      <c r="P148" s="16"/>
      <c r="Q148" s="16"/>
      <c r="R148" s="16"/>
      <c r="S148" s="16"/>
      <c r="T148" s="16"/>
      <c r="U148" s="5"/>
    </row>
    <row r="149" spans="2:21" x14ac:dyDescent="0.25">
      <c r="B149" s="18">
        <v>2031</v>
      </c>
      <c r="C149" s="18">
        <v>5</v>
      </c>
      <c r="D149" s="16"/>
      <c r="E149" s="16"/>
      <c r="F149" s="16"/>
      <c r="G149" s="16"/>
      <c r="H149" s="16"/>
      <c r="I149" s="16"/>
      <c r="J149" s="16"/>
      <c r="K149" s="16"/>
      <c r="L149" s="16"/>
      <c r="M149" s="16"/>
      <c r="N149" s="16"/>
      <c r="O149" s="16"/>
      <c r="P149" s="16"/>
      <c r="Q149" s="16"/>
      <c r="R149" s="16"/>
      <c r="S149" s="16"/>
      <c r="T149" s="16"/>
      <c r="U149" s="5"/>
    </row>
    <row r="150" spans="2:21" x14ac:dyDescent="0.25">
      <c r="B150" s="18">
        <v>2031</v>
      </c>
      <c r="C150" s="18">
        <v>6</v>
      </c>
      <c r="D150" s="16"/>
      <c r="E150" s="16"/>
      <c r="F150" s="16"/>
      <c r="G150" s="16"/>
      <c r="H150" s="16"/>
      <c r="I150" s="16"/>
      <c r="J150" s="16"/>
      <c r="K150" s="16"/>
      <c r="L150" s="16"/>
      <c r="M150" s="16"/>
      <c r="N150" s="16"/>
      <c r="O150" s="16"/>
      <c r="P150" s="16"/>
      <c r="Q150" s="16"/>
      <c r="R150" s="16"/>
      <c r="S150" s="16"/>
      <c r="T150" s="16"/>
      <c r="U150" s="5"/>
    </row>
    <row r="151" spans="2:21" x14ac:dyDescent="0.25">
      <c r="B151" s="18">
        <v>2031</v>
      </c>
      <c r="C151" s="18">
        <v>7</v>
      </c>
      <c r="D151" s="16"/>
      <c r="E151" s="16"/>
      <c r="F151" s="16"/>
      <c r="G151" s="16"/>
      <c r="H151" s="16"/>
      <c r="I151" s="16"/>
      <c r="J151" s="16"/>
      <c r="K151" s="16"/>
      <c r="L151" s="16"/>
      <c r="M151" s="16"/>
      <c r="N151" s="16"/>
      <c r="O151" s="16"/>
      <c r="P151" s="16"/>
      <c r="Q151" s="16"/>
      <c r="R151" s="16"/>
      <c r="S151" s="16"/>
      <c r="T151" s="16"/>
      <c r="U151" s="5"/>
    </row>
    <row r="152" spans="2:21" x14ac:dyDescent="0.25">
      <c r="B152" s="18">
        <v>2031</v>
      </c>
      <c r="C152" s="18">
        <v>8</v>
      </c>
      <c r="D152" s="16"/>
      <c r="E152" s="16"/>
      <c r="F152" s="16"/>
      <c r="G152" s="16"/>
      <c r="H152" s="16"/>
      <c r="I152" s="16"/>
      <c r="J152" s="16"/>
      <c r="K152" s="16"/>
      <c r="L152" s="16"/>
      <c r="M152" s="16"/>
      <c r="N152" s="16"/>
      <c r="O152" s="16"/>
      <c r="P152" s="16"/>
      <c r="Q152" s="16"/>
      <c r="R152" s="16"/>
      <c r="S152" s="16"/>
      <c r="T152" s="16"/>
      <c r="U152" s="5"/>
    </row>
    <row r="153" spans="2:21" x14ac:dyDescent="0.25">
      <c r="B153" s="18">
        <v>2031</v>
      </c>
      <c r="C153" s="18">
        <v>9</v>
      </c>
      <c r="D153" s="16"/>
      <c r="E153" s="16"/>
      <c r="F153" s="16"/>
      <c r="G153" s="16"/>
      <c r="H153" s="16"/>
      <c r="I153" s="16"/>
      <c r="J153" s="16"/>
      <c r="K153" s="16"/>
      <c r="L153" s="16"/>
      <c r="M153" s="16"/>
      <c r="N153" s="16"/>
      <c r="O153" s="16"/>
      <c r="P153" s="16"/>
      <c r="Q153" s="16"/>
      <c r="R153" s="16"/>
      <c r="S153" s="16"/>
      <c r="T153" s="16"/>
      <c r="U153" s="5"/>
    </row>
    <row r="154" spans="2:21" x14ac:dyDescent="0.25">
      <c r="B154" s="18">
        <v>2031</v>
      </c>
      <c r="C154" s="18">
        <v>10</v>
      </c>
      <c r="D154" s="16"/>
      <c r="E154" s="16"/>
      <c r="F154" s="16"/>
      <c r="G154" s="16"/>
      <c r="H154" s="16"/>
      <c r="I154" s="16"/>
      <c r="J154" s="16"/>
      <c r="K154" s="16"/>
      <c r="L154" s="16"/>
      <c r="M154" s="16"/>
      <c r="N154" s="16"/>
      <c r="O154" s="16"/>
      <c r="P154" s="16"/>
      <c r="Q154" s="16"/>
      <c r="R154" s="16"/>
      <c r="S154" s="16"/>
      <c r="T154" s="16"/>
      <c r="U154" s="5"/>
    </row>
    <row r="155" spans="2:21" x14ac:dyDescent="0.25">
      <c r="B155" s="18">
        <v>2031</v>
      </c>
      <c r="C155" s="18">
        <v>11</v>
      </c>
      <c r="D155" s="16"/>
      <c r="E155" s="16"/>
      <c r="F155" s="16"/>
      <c r="G155" s="16"/>
      <c r="H155" s="16"/>
      <c r="I155" s="16"/>
      <c r="J155" s="16"/>
      <c r="K155" s="16"/>
      <c r="L155" s="16"/>
      <c r="M155" s="16"/>
      <c r="N155" s="16"/>
      <c r="O155" s="16"/>
      <c r="P155" s="16"/>
      <c r="Q155" s="16"/>
      <c r="R155" s="16"/>
      <c r="S155" s="16"/>
      <c r="T155" s="16"/>
      <c r="U155" s="5"/>
    </row>
    <row r="156" spans="2:21" x14ac:dyDescent="0.25">
      <c r="B156" s="18">
        <v>2031</v>
      </c>
      <c r="C156" s="18">
        <v>12</v>
      </c>
      <c r="D156" s="16"/>
      <c r="E156" s="16"/>
      <c r="F156" s="16"/>
      <c r="G156" s="16"/>
      <c r="H156" s="16"/>
      <c r="I156" s="16"/>
      <c r="J156" s="16"/>
      <c r="K156" s="16"/>
      <c r="L156" s="16"/>
      <c r="M156" s="16"/>
      <c r="N156" s="16"/>
      <c r="O156" s="16"/>
      <c r="P156" s="16"/>
      <c r="Q156" s="16"/>
      <c r="R156" s="16"/>
      <c r="S156" s="16"/>
      <c r="T156" s="16"/>
      <c r="U156" s="5"/>
    </row>
    <row r="157" spans="2:21" x14ac:dyDescent="0.25">
      <c r="B157" s="18">
        <v>2032</v>
      </c>
      <c r="C157" s="18">
        <v>1</v>
      </c>
      <c r="D157" s="16"/>
      <c r="E157" s="16"/>
      <c r="F157" s="16"/>
      <c r="G157" s="16"/>
      <c r="H157" s="16"/>
      <c r="I157" s="16"/>
      <c r="J157" s="16"/>
      <c r="K157" s="16"/>
      <c r="L157" s="16"/>
      <c r="M157" s="16"/>
      <c r="N157" s="16"/>
      <c r="O157" s="16"/>
      <c r="P157" s="16"/>
      <c r="Q157" s="16"/>
      <c r="R157" s="16"/>
      <c r="S157" s="16"/>
      <c r="T157" s="16"/>
      <c r="U157" s="5"/>
    </row>
    <row r="158" spans="2:21" x14ac:dyDescent="0.25">
      <c r="B158" s="18">
        <v>2032</v>
      </c>
      <c r="C158" s="18">
        <v>2</v>
      </c>
      <c r="D158" s="16"/>
      <c r="E158" s="16"/>
      <c r="F158" s="16"/>
      <c r="G158" s="16"/>
      <c r="H158" s="16"/>
      <c r="I158" s="16"/>
      <c r="J158" s="16"/>
      <c r="K158" s="16"/>
      <c r="L158" s="16"/>
      <c r="M158" s="16"/>
      <c r="N158" s="16"/>
      <c r="O158" s="16"/>
      <c r="P158" s="16"/>
      <c r="Q158" s="16"/>
      <c r="R158" s="16"/>
      <c r="S158" s="16"/>
      <c r="T158" s="16"/>
      <c r="U158" s="5"/>
    </row>
    <row r="159" spans="2:21" x14ac:dyDescent="0.25">
      <c r="B159" s="18">
        <v>2032</v>
      </c>
      <c r="C159" s="18">
        <v>3</v>
      </c>
      <c r="D159" s="16"/>
      <c r="E159" s="16"/>
      <c r="F159" s="16"/>
      <c r="G159" s="16"/>
      <c r="H159" s="16"/>
      <c r="I159" s="16"/>
      <c r="J159" s="16"/>
      <c r="K159" s="16"/>
      <c r="L159" s="16"/>
      <c r="M159" s="16"/>
      <c r="N159" s="16"/>
      <c r="O159" s="16"/>
      <c r="P159" s="16"/>
      <c r="Q159" s="16"/>
      <c r="R159" s="16"/>
      <c r="S159" s="16"/>
      <c r="T159" s="16"/>
      <c r="U159" s="5"/>
    </row>
    <row r="160" spans="2:21" x14ac:dyDescent="0.25">
      <c r="B160" s="18">
        <v>2032</v>
      </c>
      <c r="C160" s="18">
        <v>4</v>
      </c>
      <c r="D160" s="16"/>
      <c r="E160" s="16"/>
      <c r="F160" s="16"/>
      <c r="G160" s="16"/>
      <c r="H160" s="16"/>
      <c r="I160" s="16"/>
      <c r="J160" s="16"/>
      <c r="K160" s="16"/>
      <c r="L160" s="16"/>
      <c r="M160" s="16"/>
      <c r="N160" s="16"/>
      <c r="O160" s="16"/>
      <c r="P160" s="16"/>
      <c r="Q160" s="16"/>
      <c r="R160" s="16"/>
      <c r="S160" s="16"/>
      <c r="T160" s="16"/>
      <c r="U160" s="5"/>
    </row>
    <row r="161" spans="2:21" x14ac:dyDescent="0.25">
      <c r="B161" s="18">
        <v>2032</v>
      </c>
      <c r="C161" s="18">
        <v>5</v>
      </c>
      <c r="D161" s="16"/>
      <c r="E161" s="16"/>
      <c r="F161" s="16"/>
      <c r="G161" s="16"/>
      <c r="H161" s="16"/>
      <c r="I161" s="16"/>
      <c r="J161" s="16"/>
      <c r="K161" s="16"/>
      <c r="L161" s="16"/>
      <c r="M161" s="16"/>
      <c r="N161" s="16"/>
      <c r="O161" s="16"/>
      <c r="P161" s="16"/>
      <c r="Q161" s="16"/>
      <c r="R161" s="16"/>
      <c r="S161" s="16"/>
      <c r="T161" s="16"/>
      <c r="U161" s="5"/>
    </row>
    <row r="162" spans="2:21" x14ac:dyDescent="0.25">
      <c r="B162" s="18">
        <v>2032</v>
      </c>
      <c r="C162" s="18">
        <v>6</v>
      </c>
      <c r="D162" s="16"/>
      <c r="E162" s="16"/>
      <c r="F162" s="16"/>
      <c r="G162" s="16"/>
      <c r="H162" s="16"/>
      <c r="I162" s="16"/>
      <c r="J162" s="16"/>
      <c r="K162" s="16"/>
      <c r="L162" s="16"/>
      <c r="M162" s="16"/>
      <c r="N162" s="16"/>
      <c r="O162" s="16"/>
      <c r="P162" s="16"/>
      <c r="Q162" s="16"/>
      <c r="R162" s="16"/>
      <c r="S162" s="16"/>
      <c r="T162" s="16"/>
      <c r="U162" s="5"/>
    </row>
    <row r="163" spans="2:21" x14ac:dyDescent="0.25">
      <c r="B163" s="18">
        <v>2032</v>
      </c>
      <c r="C163" s="18">
        <v>7</v>
      </c>
      <c r="D163" s="16"/>
      <c r="E163" s="16"/>
      <c r="F163" s="16"/>
      <c r="G163" s="16"/>
      <c r="H163" s="16"/>
      <c r="I163" s="16"/>
      <c r="J163" s="16"/>
      <c r="K163" s="16"/>
      <c r="L163" s="16"/>
      <c r="M163" s="16"/>
      <c r="N163" s="16"/>
      <c r="O163" s="16"/>
      <c r="P163" s="16"/>
      <c r="Q163" s="16"/>
      <c r="R163" s="16"/>
      <c r="S163" s="16"/>
      <c r="T163" s="16"/>
      <c r="U163" s="5"/>
    </row>
    <row r="164" spans="2:21" x14ac:dyDescent="0.25">
      <c r="B164" s="18">
        <v>2032</v>
      </c>
      <c r="C164" s="18">
        <v>8</v>
      </c>
      <c r="D164" s="16"/>
      <c r="E164" s="16"/>
      <c r="F164" s="16"/>
      <c r="G164" s="16"/>
      <c r="H164" s="16"/>
      <c r="I164" s="16"/>
      <c r="J164" s="16"/>
      <c r="K164" s="16"/>
      <c r="L164" s="16"/>
      <c r="M164" s="16"/>
      <c r="N164" s="16"/>
      <c r="O164" s="16"/>
      <c r="P164" s="16"/>
      <c r="Q164" s="16"/>
      <c r="R164" s="16"/>
      <c r="S164" s="16"/>
      <c r="T164" s="16"/>
      <c r="U164" s="5"/>
    </row>
    <row r="165" spans="2:21" x14ac:dyDescent="0.25">
      <c r="B165" s="18">
        <v>2032</v>
      </c>
      <c r="C165" s="18">
        <v>9</v>
      </c>
      <c r="D165" s="16"/>
      <c r="E165" s="16"/>
      <c r="F165" s="16"/>
      <c r="G165" s="16"/>
      <c r="H165" s="16"/>
      <c r="I165" s="16"/>
      <c r="J165" s="16"/>
      <c r="K165" s="16"/>
      <c r="L165" s="16"/>
      <c r="M165" s="16"/>
      <c r="N165" s="16"/>
      <c r="O165" s="16"/>
      <c r="P165" s="16"/>
      <c r="Q165" s="16"/>
      <c r="R165" s="16"/>
      <c r="S165" s="16"/>
      <c r="T165" s="16"/>
      <c r="U165" s="5"/>
    </row>
    <row r="166" spans="2:21" x14ac:dyDescent="0.25">
      <c r="B166" s="18">
        <v>2032</v>
      </c>
      <c r="C166" s="18">
        <v>10</v>
      </c>
      <c r="D166" s="16"/>
      <c r="E166" s="16"/>
      <c r="F166" s="16"/>
      <c r="G166" s="16"/>
      <c r="H166" s="16"/>
      <c r="I166" s="16"/>
      <c r="J166" s="16"/>
      <c r="K166" s="16"/>
      <c r="L166" s="16"/>
      <c r="M166" s="16"/>
      <c r="N166" s="16"/>
      <c r="O166" s="16"/>
      <c r="P166" s="16"/>
      <c r="Q166" s="16"/>
      <c r="R166" s="16"/>
      <c r="S166" s="16"/>
      <c r="T166" s="16"/>
      <c r="U166" s="5"/>
    </row>
    <row r="167" spans="2:21" x14ac:dyDescent="0.25">
      <c r="B167" s="18">
        <v>2032</v>
      </c>
      <c r="C167" s="18">
        <v>11</v>
      </c>
      <c r="D167" s="16"/>
      <c r="E167" s="16"/>
      <c r="F167" s="16"/>
      <c r="G167" s="16"/>
      <c r="H167" s="16"/>
      <c r="I167" s="16"/>
      <c r="J167" s="16"/>
      <c r="K167" s="16"/>
      <c r="L167" s="16"/>
      <c r="M167" s="16"/>
      <c r="N167" s="16"/>
      <c r="O167" s="16"/>
      <c r="P167" s="16"/>
      <c r="Q167" s="16"/>
      <c r="R167" s="16"/>
      <c r="S167" s="16"/>
      <c r="T167" s="16"/>
      <c r="U167" s="5"/>
    </row>
    <row r="168" spans="2:21" x14ac:dyDescent="0.25">
      <c r="B168" s="18">
        <v>2032</v>
      </c>
      <c r="C168" s="18">
        <v>12</v>
      </c>
      <c r="D168" s="16"/>
      <c r="E168" s="16"/>
      <c r="F168" s="16"/>
      <c r="G168" s="16"/>
      <c r="H168" s="16"/>
      <c r="I168" s="16"/>
      <c r="J168" s="16"/>
      <c r="K168" s="16"/>
      <c r="L168" s="16"/>
      <c r="M168" s="16"/>
      <c r="N168" s="16"/>
      <c r="O168" s="16"/>
      <c r="P168" s="16"/>
      <c r="Q168" s="16"/>
      <c r="R168" s="16"/>
      <c r="S168" s="16"/>
      <c r="T168" s="16"/>
      <c r="U168" s="5"/>
    </row>
    <row r="169" spans="2:21" x14ac:dyDescent="0.25">
      <c r="B169" s="18">
        <v>2033</v>
      </c>
      <c r="C169" s="18">
        <v>1</v>
      </c>
      <c r="D169" s="16"/>
      <c r="E169" s="16"/>
      <c r="F169" s="16"/>
      <c r="G169" s="16"/>
      <c r="H169" s="16"/>
      <c r="I169" s="16"/>
      <c r="J169" s="16"/>
      <c r="K169" s="16"/>
      <c r="L169" s="16"/>
      <c r="M169" s="16"/>
      <c r="N169" s="16"/>
      <c r="O169" s="16"/>
      <c r="P169" s="16"/>
      <c r="Q169" s="16"/>
      <c r="R169" s="16"/>
      <c r="S169" s="16"/>
      <c r="T169" s="16"/>
      <c r="U169" s="5"/>
    </row>
    <row r="170" spans="2:21" x14ac:dyDescent="0.25">
      <c r="B170" s="18">
        <v>2033</v>
      </c>
      <c r="C170" s="18">
        <v>2</v>
      </c>
      <c r="D170" s="16"/>
      <c r="E170" s="16"/>
      <c r="F170" s="16"/>
      <c r="G170" s="16"/>
      <c r="H170" s="16"/>
      <c r="I170" s="16"/>
      <c r="J170" s="16"/>
      <c r="K170" s="16"/>
      <c r="L170" s="16"/>
      <c r="M170" s="16"/>
      <c r="N170" s="16"/>
      <c r="O170" s="16"/>
      <c r="P170" s="16"/>
      <c r="Q170" s="16"/>
      <c r="R170" s="16"/>
      <c r="S170" s="16"/>
      <c r="T170" s="16"/>
      <c r="U170" s="5"/>
    </row>
    <row r="171" spans="2:21" x14ac:dyDescent="0.25">
      <c r="B171" s="18">
        <v>2033</v>
      </c>
      <c r="C171" s="18">
        <v>3</v>
      </c>
      <c r="D171" s="16"/>
      <c r="E171" s="16"/>
      <c r="F171" s="16"/>
      <c r="G171" s="16"/>
      <c r="H171" s="16"/>
      <c r="I171" s="16"/>
      <c r="J171" s="16"/>
      <c r="K171" s="16"/>
      <c r="L171" s="16"/>
      <c r="M171" s="16"/>
      <c r="N171" s="16"/>
      <c r="O171" s="16"/>
      <c r="P171" s="16"/>
      <c r="Q171" s="16"/>
      <c r="R171" s="16"/>
      <c r="S171" s="16"/>
      <c r="T171" s="16"/>
      <c r="U171" s="5"/>
    </row>
    <row r="172" spans="2:21" x14ac:dyDescent="0.25">
      <c r="B172" s="18">
        <v>2033</v>
      </c>
      <c r="C172" s="18">
        <v>4</v>
      </c>
      <c r="D172" s="16"/>
      <c r="E172" s="16"/>
      <c r="F172" s="16"/>
      <c r="G172" s="16"/>
      <c r="H172" s="16"/>
      <c r="I172" s="16"/>
      <c r="J172" s="16"/>
      <c r="K172" s="16"/>
      <c r="L172" s="16"/>
      <c r="M172" s="16"/>
      <c r="N172" s="16"/>
      <c r="O172" s="16"/>
      <c r="P172" s="16"/>
      <c r="Q172" s="16"/>
      <c r="R172" s="16"/>
      <c r="S172" s="16"/>
      <c r="T172" s="16"/>
      <c r="U172" s="5"/>
    </row>
    <row r="173" spans="2:21" x14ac:dyDescent="0.25">
      <c r="B173" s="18">
        <v>2033</v>
      </c>
      <c r="C173" s="18">
        <v>5</v>
      </c>
      <c r="D173" s="16"/>
      <c r="E173" s="16"/>
      <c r="F173" s="16"/>
      <c r="G173" s="16"/>
      <c r="H173" s="16"/>
      <c r="I173" s="16"/>
      <c r="J173" s="16"/>
      <c r="K173" s="16"/>
      <c r="L173" s="16"/>
      <c r="M173" s="16"/>
      <c r="N173" s="16"/>
      <c r="O173" s="16"/>
      <c r="P173" s="16"/>
      <c r="Q173" s="16"/>
      <c r="R173" s="16"/>
      <c r="S173" s="16"/>
      <c r="T173" s="16"/>
      <c r="U173" s="5"/>
    </row>
    <row r="174" spans="2:21" x14ac:dyDescent="0.25">
      <c r="B174" s="18">
        <v>2033</v>
      </c>
      <c r="C174" s="18">
        <v>6</v>
      </c>
      <c r="D174" s="16"/>
      <c r="E174" s="16"/>
      <c r="F174" s="16"/>
      <c r="G174" s="16"/>
      <c r="H174" s="16"/>
      <c r="I174" s="16"/>
      <c r="J174" s="16"/>
      <c r="K174" s="16"/>
      <c r="L174" s="16"/>
      <c r="M174" s="16"/>
      <c r="N174" s="16"/>
      <c r="O174" s="16"/>
      <c r="P174" s="16"/>
      <c r="Q174" s="16"/>
      <c r="R174" s="16"/>
      <c r="S174" s="16"/>
      <c r="T174" s="16"/>
      <c r="U174" s="5"/>
    </row>
    <row r="175" spans="2:21" x14ac:dyDescent="0.25">
      <c r="B175" s="18">
        <v>2033</v>
      </c>
      <c r="C175" s="18">
        <v>7</v>
      </c>
      <c r="D175" s="16"/>
      <c r="E175" s="16"/>
      <c r="F175" s="16"/>
      <c r="G175" s="16"/>
      <c r="H175" s="16"/>
      <c r="I175" s="16"/>
      <c r="J175" s="16"/>
      <c r="K175" s="16"/>
      <c r="L175" s="16"/>
      <c r="M175" s="16"/>
      <c r="N175" s="16"/>
      <c r="O175" s="16"/>
      <c r="P175" s="16"/>
      <c r="Q175" s="16"/>
      <c r="R175" s="16"/>
      <c r="S175" s="16"/>
      <c r="T175" s="16"/>
      <c r="U175" s="5"/>
    </row>
    <row r="176" spans="2:21" x14ac:dyDescent="0.25">
      <c r="B176" s="18">
        <v>2033</v>
      </c>
      <c r="C176" s="18">
        <v>8</v>
      </c>
      <c r="D176" s="16"/>
      <c r="E176" s="16"/>
      <c r="F176" s="16"/>
      <c r="G176" s="16"/>
      <c r="H176" s="16"/>
      <c r="I176" s="16"/>
      <c r="J176" s="16"/>
      <c r="K176" s="16"/>
      <c r="L176" s="16"/>
      <c r="M176" s="16"/>
      <c r="N176" s="16"/>
      <c r="O176" s="16"/>
      <c r="P176" s="16"/>
      <c r="Q176" s="16"/>
      <c r="R176" s="16"/>
      <c r="S176" s="16"/>
      <c r="T176" s="16"/>
      <c r="U176" s="5"/>
    </row>
    <row r="177" spans="2:21" x14ac:dyDescent="0.25">
      <c r="B177" s="18">
        <v>2033</v>
      </c>
      <c r="C177" s="18">
        <v>9</v>
      </c>
      <c r="D177" s="16"/>
      <c r="E177" s="16"/>
      <c r="F177" s="16"/>
      <c r="G177" s="16"/>
      <c r="H177" s="16"/>
      <c r="I177" s="16"/>
      <c r="J177" s="16"/>
      <c r="K177" s="16"/>
      <c r="L177" s="16"/>
      <c r="M177" s="16"/>
      <c r="N177" s="16"/>
      <c r="O177" s="16"/>
      <c r="P177" s="16"/>
      <c r="Q177" s="16"/>
      <c r="R177" s="16"/>
      <c r="S177" s="16"/>
      <c r="T177" s="16"/>
      <c r="U177" s="5"/>
    </row>
    <row r="178" spans="2:21" x14ac:dyDescent="0.25">
      <c r="B178" s="18">
        <v>2033</v>
      </c>
      <c r="C178" s="18">
        <v>10</v>
      </c>
      <c r="D178" s="16"/>
      <c r="E178" s="16"/>
      <c r="F178" s="16"/>
      <c r="G178" s="16"/>
      <c r="H178" s="16"/>
      <c r="I178" s="16"/>
      <c r="J178" s="16"/>
      <c r="K178" s="16"/>
      <c r="L178" s="16"/>
      <c r="M178" s="16"/>
      <c r="N178" s="16"/>
      <c r="O178" s="16"/>
      <c r="P178" s="16"/>
      <c r="Q178" s="16"/>
      <c r="R178" s="16"/>
      <c r="S178" s="16"/>
      <c r="T178" s="16"/>
      <c r="U178" s="5"/>
    </row>
    <row r="179" spans="2:21" x14ac:dyDescent="0.25">
      <c r="B179" s="18">
        <v>2033</v>
      </c>
      <c r="C179" s="18">
        <v>11</v>
      </c>
      <c r="D179" s="16"/>
      <c r="E179" s="16"/>
      <c r="F179" s="16"/>
      <c r="G179" s="16"/>
      <c r="H179" s="16"/>
      <c r="I179" s="16"/>
      <c r="J179" s="16"/>
      <c r="K179" s="16"/>
      <c r="L179" s="16"/>
      <c r="M179" s="16"/>
      <c r="N179" s="16"/>
      <c r="O179" s="16"/>
      <c r="P179" s="16"/>
      <c r="Q179" s="16"/>
      <c r="R179" s="16"/>
      <c r="S179" s="16"/>
      <c r="T179" s="16"/>
      <c r="U179" s="5"/>
    </row>
    <row r="180" spans="2:21" x14ac:dyDescent="0.25">
      <c r="B180" s="18">
        <v>2033</v>
      </c>
      <c r="C180" s="18">
        <v>12</v>
      </c>
      <c r="D180" s="16"/>
      <c r="E180" s="16"/>
      <c r="F180" s="16"/>
      <c r="G180" s="16"/>
      <c r="H180" s="16"/>
      <c r="I180" s="16"/>
      <c r="J180" s="16"/>
      <c r="K180" s="16"/>
      <c r="L180" s="16"/>
      <c r="M180" s="16"/>
      <c r="N180" s="16"/>
      <c r="O180" s="16"/>
      <c r="P180" s="16"/>
      <c r="Q180" s="16"/>
      <c r="R180" s="16"/>
      <c r="S180" s="16"/>
      <c r="T180" s="16"/>
      <c r="U180" s="5"/>
    </row>
    <row r="181" spans="2:21" x14ac:dyDescent="0.25">
      <c r="B181" s="18">
        <v>2034</v>
      </c>
      <c r="C181" s="18">
        <v>1</v>
      </c>
      <c r="D181" s="16"/>
      <c r="E181" s="16"/>
      <c r="F181" s="16"/>
      <c r="G181" s="16"/>
      <c r="H181" s="16"/>
      <c r="I181" s="16"/>
      <c r="J181" s="16"/>
      <c r="K181" s="16"/>
      <c r="L181" s="16"/>
      <c r="M181" s="16"/>
      <c r="N181" s="16"/>
      <c r="O181" s="16"/>
      <c r="P181" s="16"/>
      <c r="Q181" s="16"/>
      <c r="R181" s="16"/>
      <c r="S181" s="16"/>
      <c r="T181" s="16"/>
      <c r="U181" s="5"/>
    </row>
    <row r="182" spans="2:21" x14ac:dyDescent="0.25">
      <c r="B182" s="18">
        <v>2034</v>
      </c>
      <c r="C182" s="18">
        <v>2</v>
      </c>
      <c r="D182" s="16"/>
      <c r="E182" s="16"/>
      <c r="F182" s="16"/>
      <c r="G182" s="16"/>
      <c r="H182" s="16"/>
      <c r="I182" s="16"/>
      <c r="J182" s="16"/>
      <c r="K182" s="16"/>
      <c r="L182" s="16"/>
      <c r="M182" s="16"/>
      <c r="N182" s="16"/>
      <c r="O182" s="16"/>
      <c r="P182" s="16"/>
      <c r="Q182" s="16"/>
      <c r="R182" s="16"/>
      <c r="S182" s="16"/>
      <c r="T182" s="16"/>
      <c r="U182" s="5"/>
    </row>
    <row r="183" spans="2:21" x14ac:dyDescent="0.25">
      <c r="B183" s="18">
        <v>2034</v>
      </c>
      <c r="C183" s="18">
        <v>3</v>
      </c>
      <c r="D183" s="16"/>
      <c r="E183" s="16"/>
      <c r="F183" s="16"/>
      <c r="G183" s="16"/>
      <c r="H183" s="16"/>
      <c r="I183" s="16"/>
      <c r="J183" s="16"/>
      <c r="K183" s="16"/>
      <c r="L183" s="16"/>
      <c r="M183" s="16"/>
      <c r="N183" s="16"/>
      <c r="O183" s="16"/>
      <c r="P183" s="16"/>
      <c r="Q183" s="16"/>
      <c r="R183" s="16"/>
      <c r="S183" s="16"/>
      <c r="T183" s="16"/>
      <c r="U183" s="5"/>
    </row>
    <row r="184" spans="2:21" x14ac:dyDescent="0.25">
      <c r="B184" s="18">
        <v>2034</v>
      </c>
      <c r="C184" s="18">
        <v>4</v>
      </c>
      <c r="D184" s="16"/>
      <c r="E184" s="16"/>
      <c r="F184" s="16"/>
      <c r="G184" s="16"/>
      <c r="H184" s="16"/>
      <c r="I184" s="16"/>
      <c r="J184" s="16"/>
      <c r="K184" s="16"/>
      <c r="L184" s="16"/>
      <c r="M184" s="16"/>
      <c r="N184" s="16"/>
      <c r="O184" s="16"/>
      <c r="P184" s="16"/>
      <c r="Q184" s="16"/>
      <c r="R184" s="16"/>
      <c r="S184" s="16"/>
      <c r="T184" s="16"/>
      <c r="U184" s="5"/>
    </row>
    <row r="185" spans="2:21" x14ac:dyDescent="0.25">
      <c r="B185" s="18">
        <v>2034</v>
      </c>
      <c r="C185" s="18">
        <v>5</v>
      </c>
      <c r="D185" s="16"/>
      <c r="E185" s="16"/>
      <c r="F185" s="16"/>
      <c r="G185" s="16"/>
      <c r="H185" s="16"/>
      <c r="I185" s="16"/>
      <c r="J185" s="16"/>
      <c r="K185" s="16"/>
      <c r="L185" s="16"/>
      <c r="M185" s="16"/>
      <c r="N185" s="16"/>
      <c r="O185" s="16"/>
      <c r="P185" s="16"/>
      <c r="Q185" s="16"/>
      <c r="R185" s="16"/>
      <c r="S185" s="16"/>
      <c r="T185" s="16"/>
      <c r="U185" s="5"/>
    </row>
    <row r="186" spans="2:21" x14ac:dyDescent="0.25">
      <c r="B186" s="18">
        <v>2034</v>
      </c>
      <c r="C186" s="18">
        <v>6</v>
      </c>
      <c r="D186" s="16"/>
      <c r="E186" s="16"/>
      <c r="F186" s="16"/>
      <c r="G186" s="16"/>
      <c r="H186" s="16"/>
      <c r="I186" s="16"/>
      <c r="J186" s="16"/>
      <c r="K186" s="16"/>
      <c r="L186" s="16"/>
      <c r="M186" s="16"/>
      <c r="N186" s="16"/>
      <c r="O186" s="16"/>
      <c r="P186" s="16"/>
      <c r="Q186" s="16"/>
      <c r="R186" s="16"/>
      <c r="S186" s="16"/>
      <c r="T186" s="16"/>
      <c r="U186" s="5"/>
    </row>
    <row r="187" spans="2:21" x14ac:dyDescent="0.25">
      <c r="B187" s="18">
        <v>2034</v>
      </c>
      <c r="C187" s="18">
        <v>7</v>
      </c>
      <c r="D187" s="16"/>
      <c r="E187" s="16"/>
      <c r="F187" s="16"/>
      <c r="G187" s="16"/>
      <c r="H187" s="16"/>
      <c r="I187" s="16"/>
      <c r="J187" s="16"/>
      <c r="K187" s="16"/>
      <c r="L187" s="16"/>
      <c r="M187" s="16"/>
      <c r="N187" s="16"/>
      <c r="O187" s="16"/>
      <c r="P187" s="16"/>
      <c r="Q187" s="16"/>
      <c r="R187" s="16"/>
      <c r="S187" s="16"/>
      <c r="T187" s="16"/>
      <c r="U187" s="5"/>
    </row>
    <row r="188" spans="2:21" x14ac:dyDescent="0.25">
      <c r="B188" s="18">
        <v>2034</v>
      </c>
      <c r="C188" s="18">
        <v>8</v>
      </c>
      <c r="D188" s="16"/>
      <c r="E188" s="16"/>
      <c r="F188" s="16"/>
      <c r="G188" s="16"/>
      <c r="H188" s="16"/>
      <c r="I188" s="16"/>
      <c r="J188" s="16"/>
      <c r="K188" s="16"/>
      <c r="L188" s="16"/>
      <c r="M188" s="16"/>
      <c r="N188" s="16"/>
      <c r="O188" s="16"/>
      <c r="P188" s="16"/>
      <c r="Q188" s="16"/>
      <c r="R188" s="16"/>
      <c r="S188" s="16"/>
      <c r="T188" s="16"/>
      <c r="U188" s="5"/>
    </row>
    <row r="189" spans="2:21" x14ac:dyDescent="0.25">
      <c r="B189" s="18">
        <v>2034</v>
      </c>
      <c r="C189" s="18">
        <v>9</v>
      </c>
      <c r="D189" s="16"/>
      <c r="E189" s="16"/>
      <c r="F189" s="16"/>
      <c r="G189" s="16"/>
      <c r="H189" s="16"/>
      <c r="I189" s="16"/>
      <c r="J189" s="16"/>
      <c r="K189" s="16"/>
      <c r="L189" s="16"/>
      <c r="M189" s="16"/>
      <c r="N189" s="16"/>
      <c r="O189" s="16"/>
      <c r="P189" s="16"/>
      <c r="Q189" s="16"/>
      <c r="R189" s="16"/>
      <c r="S189" s="16"/>
      <c r="T189" s="16"/>
      <c r="U189" s="5"/>
    </row>
    <row r="190" spans="2:21" x14ac:dyDescent="0.25">
      <c r="B190" s="18">
        <v>2034</v>
      </c>
      <c r="C190" s="18">
        <v>10</v>
      </c>
      <c r="D190" s="16"/>
      <c r="E190" s="16"/>
      <c r="F190" s="16"/>
      <c r="G190" s="16"/>
      <c r="H190" s="16"/>
      <c r="I190" s="16"/>
      <c r="J190" s="16"/>
      <c r="K190" s="16"/>
      <c r="L190" s="16"/>
      <c r="M190" s="16"/>
      <c r="N190" s="16"/>
      <c r="O190" s="16"/>
      <c r="P190" s="16"/>
      <c r="Q190" s="16"/>
      <c r="R190" s="16"/>
      <c r="S190" s="16"/>
      <c r="T190" s="16"/>
      <c r="U190" s="5"/>
    </row>
    <row r="191" spans="2:21" x14ac:dyDescent="0.25">
      <c r="B191" s="18">
        <v>2034</v>
      </c>
      <c r="C191" s="18">
        <v>11</v>
      </c>
      <c r="D191" s="16"/>
      <c r="E191" s="16"/>
      <c r="F191" s="16"/>
      <c r="G191" s="16"/>
      <c r="H191" s="16"/>
      <c r="I191" s="16"/>
      <c r="J191" s="16"/>
      <c r="K191" s="16"/>
      <c r="L191" s="16"/>
      <c r="M191" s="16"/>
      <c r="N191" s="16"/>
      <c r="O191" s="16"/>
      <c r="P191" s="16"/>
      <c r="Q191" s="16"/>
      <c r="R191" s="16"/>
      <c r="S191" s="16"/>
      <c r="T191" s="16"/>
      <c r="U191" s="5"/>
    </row>
    <row r="192" spans="2:21" x14ac:dyDescent="0.25">
      <c r="B192" s="18">
        <v>2034</v>
      </c>
      <c r="C192" s="18">
        <v>12</v>
      </c>
      <c r="D192" s="16"/>
      <c r="E192" s="16"/>
      <c r="F192" s="16"/>
      <c r="G192" s="16"/>
      <c r="H192" s="16"/>
      <c r="I192" s="16"/>
      <c r="J192" s="16"/>
      <c r="K192" s="16"/>
      <c r="L192" s="16"/>
      <c r="M192" s="16"/>
      <c r="N192" s="16"/>
      <c r="O192" s="16"/>
      <c r="P192" s="16"/>
      <c r="Q192" s="16"/>
      <c r="R192" s="16"/>
      <c r="S192" s="16"/>
      <c r="T192" s="16"/>
      <c r="U192" s="5"/>
    </row>
    <row r="193" spans="2:21" x14ac:dyDescent="0.25">
      <c r="B193" s="18">
        <v>2035</v>
      </c>
      <c r="C193" s="18">
        <v>1</v>
      </c>
      <c r="D193" s="16"/>
      <c r="E193" s="16"/>
      <c r="F193" s="16"/>
      <c r="G193" s="16"/>
      <c r="H193" s="16"/>
      <c r="I193" s="16"/>
      <c r="J193" s="16"/>
      <c r="K193" s="16"/>
      <c r="L193" s="16"/>
      <c r="M193" s="16"/>
      <c r="N193" s="16"/>
      <c r="O193" s="16"/>
      <c r="P193" s="16"/>
      <c r="Q193" s="16"/>
      <c r="R193" s="16"/>
      <c r="S193" s="16"/>
      <c r="T193" s="16"/>
      <c r="U193" s="5"/>
    </row>
    <row r="194" spans="2:21" x14ac:dyDescent="0.25">
      <c r="B194" s="18">
        <v>2035</v>
      </c>
      <c r="C194" s="18">
        <v>2</v>
      </c>
      <c r="D194" s="16"/>
      <c r="E194" s="16"/>
      <c r="F194" s="16"/>
      <c r="G194" s="16"/>
      <c r="H194" s="16"/>
      <c r="I194" s="16"/>
      <c r="J194" s="16"/>
      <c r="K194" s="16"/>
      <c r="L194" s="16"/>
      <c r="M194" s="16"/>
      <c r="N194" s="16"/>
      <c r="O194" s="16"/>
      <c r="P194" s="16"/>
      <c r="Q194" s="16"/>
      <c r="R194" s="16"/>
      <c r="S194" s="16"/>
      <c r="T194" s="16"/>
      <c r="U194" s="5"/>
    </row>
    <row r="195" spans="2:21" x14ac:dyDescent="0.25">
      <c r="B195" s="18">
        <v>2035</v>
      </c>
      <c r="C195" s="18">
        <v>3</v>
      </c>
      <c r="D195" s="16"/>
      <c r="E195" s="16"/>
      <c r="F195" s="16"/>
      <c r="G195" s="16"/>
      <c r="H195" s="16"/>
      <c r="I195" s="16"/>
      <c r="J195" s="16"/>
      <c r="K195" s="16"/>
      <c r="L195" s="16"/>
      <c r="M195" s="16"/>
      <c r="N195" s="16"/>
      <c r="O195" s="16"/>
      <c r="P195" s="16"/>
      <c r="Q195" s="16"/>
      <c r="R195" s="16"/>
      <c r="S195" s="16"/>
      <c r="T195" s="16"/>
      <c r="U195" s="5"/>
    </row>
    <row r="196" spans="2:21" x14ac:dyDescent="0.25">
      <c r="B196" s="18">
        <v>2035</v>
      </c>
      <c r="C196" s="18">
        <v>4</v>
      </c>
      <c r="D196" s="16"/>
      <c r="E196" s="16"/>
      <c r="F196" s="16"/>
      <c r="G196" s="16"/>
      <c r="H196" s="16"/>
      <c r="I196" s="16"/>
      <c r="J196" s="16"/>
      <c r="K196" s="16"/>
      <c r="L196" s="16"/>
      <c r="M196" s="16"/>
      <c r="N196" s="16"/>
      <c r="O196" s="16"/>
      <c r="P196" s="16"/>
      <c r="Q196" s="16"/>
      <c r="R196" s="16"/>
      <c r="S196" s="16"/>
      <c r="T196" s="16"/>
      <c r="U196" s="5"/>
    </row>
    <row r="197" spans="2:21" x14ac:dyDescent="0.25">
      <c r="B197" s="18">
        <v>2035</v>
      </c>
      <c r="C197" s="18">
        <v>5</v>
      </c>
      <c r="D197" s="16"/>
      <c r="E197" s="16"/>
      <c r="F197" s="16"/>
      <c r="G197" s="16"/>
      <c r="H197" s="16"/>
      <c r="I197" s="16"/>
      <c r="J197" s="16"/>
      <c r="K197" s="16"/>
      <c r="L197" s="16"/>
      <c r="M197" s="16"/>
      <c r="N197" s="16"/>
      <c r="O197" s="16"/>
      <c r="P197" s="16"/>
      <c r="Q197" s="16"/>
      <c r="R197" s="16"/>
      <c r="S197" s="16"/>
      <c r="T197" s="16"/>
      <c r="U197" s="5"/>
    </row>
    <row r="198" spans="2:21" x14ac:dyDescent="0.25">
      <c r="B198" s="18">
        <v>2035</v>
      </c>
      <c r="C198" s="18">
        <v>6</v>
      </c>
      <c r="D198" s="16"/>
      <c r="E198" s="16"/>
      <c r="F198" s="16"/>
      <c r="G198" s="16"/>
      <c r="H198" s="16"/>
      <c r="I198" s="16"/>
      <c r="J198" s="16"/>
      <c r="K198" s="16"/>
      <c r="L198" s="16"/>
      <c r="M198" s="16"/>
      <c r="N198" s="16"/>
      <c r="O198" s="16"/>
      <c r="P198" s="16"/>
      <c r="Q198" s="16"/>
      <c r="R198" s="16"/>
      <c r="S198" s="16"/>
      <c r="T198" s="16"/>
      <c r="U198" s="5"/>
    </row>
    <row r="199" spans="2:21" x14ac:dyDescent="0.25">
      <c r="B199" s="18">
        <v>2035</v>
      </c>
      <c r="C199" s="18">
        <v>7</v>
      </c>
      <c r="D199" s="16"/>
      <c r="E199" s="16"/>
      <c r="F199" s="16"/>
      <c r="G199" s="16"/>
      <c r="H199" s="16"/>
      <c r="I199" s="16"/>
      <c r="J199" s="16"/>
      <c r="K199" s="16"/>
      <c r="L199" s="16"/>
      <c r="M199" s="16"/>
      <c r="N199" s="16"/>
      <c r="O199" s="16"/>
      <c r="P199" s="16"/>
      <c r="Q199" s="16"/>
      <c r="R199" s="16"/>
      <c r="S199" s="16"/>
      <c r="T199" s="16"/>
      <c r="U199" s="5"/>
    </row>
    <row r="200" spans="2:21" x14ac:dyDescent="0.25">
      <c r="B200" s="18">
        <v>2035</v>
      </c>
      <c r="C200" s="18">
        <v>8</v>
      </c>
      <c r="D200" s="16"/>
      <c r="E200" s="16"/>
      <c r="F200" s="16"/>
      <c r="G200" s="16"/>
      <c r="H200" s="16"/>
      <c r="I200" s="16"/>
      <c r="J200" s="16"/>
      <c r="K200" s="16"/>
      <c r="L200" s="16"/>
      <c r="M200" s="16"/>
      <c r="N200" s="16"/>
      <c r="O200" s="16"/>
      <c r="P200" s="16"/>
      <c r="Q200" s="16"/>
      <c r="R200" s="16"/>
      <c r="S200" s="16"/>
      <c r="T200" s="16"/>
      <c r="U200" s="5"/>
    </row>
    <row r="201" spans="2:21" x14ac:dyDescent="0.25">
      <c r="B201" s="18">
        <v>2035</v>
      </c>
      <c r="C201" s="18">
        <v>9</v>
      </c>
      <c r="D201" s="16"/>
      <c r="E201" s="16"/>
      <c r="F201" s="16"/>
      <c r="G201" s="16"/>
      <c r="H201" s="16"/>
      <c r="I201" s="16"/>
      <c r="J201" s="16"/>
      <c r="K201" s="16"/>
      <c r="L201" s="16"/>
      <c r="M201" s="16"/>
      <c r="N201" s="16"/>
      <c r="O201" s="16"/>
      <c r="P201" s="16"/>
      <c r="Q201" s="16"/>
      <c r="R201" s="16"/>
      <c r="S201" s="16"/>
      <c r="T201" s="16"/>
      <c r="U201" s="5"/>
    </row>
    <row r="202" spans="2:21" x14ac:dyDescent="0.25">
      <c r="B202" s="18">
        <v>2035</v>
      </c>
      <c r="C202" s="18">
        <v>10</v>
      </c>
      <c r="D202" s="16"/>
      <c r="E202" s="16"/>
      <c r="F202" s="16"/>
      <c r="G202" s="16"/>
      <c r="H202" s="16"/>
      <c r="I202" s="16"/>
      <c r="J202" s="16"/>
      <c r="K202" s="16"/>
      <c r="L202" s="16"/>
      <c r="M202" s="16"/>
      <c r="N202" s="16"/>
      <c r="O202" s="16"/>
      <c r="P202" s="16"/>
      <c r="Q202" s="16"/>
      <c r="R202" s="16"/>
      <c r="S202" s="16"/>
      <c r="T202" s="16"/>
      <c r="U202" s="5"/>
    </row>
    <row r="203" spans="2:21" x14ac:dyDescent="0.25">
      <c r="B203" s="18">
        <v>2035</v>
      </c>
      <c r="C203" s="18">
        <v>11</v>
      </c>
      <c r="D203" s="16"/>
      <c r="E203" s="16"/>
      <c r="F203" s="16"/>
      <c r="G203" s="16"/>
      <c r="H203" s="16"/>
      <c r="I203" s="16"/>
      <c r="J203" s="16"/>
      <c r="K203" s="16"/>
      <c r="L203" s="16"/>
      <c r="M203" s="16"/>
      <c r="N203" s="16"/>
      <c r="O203" s="16"/>
      <c r="P203" s="16"/>
      <c r="Q203" s="16"/>
      <c r="R203" s="16"/>
      <c r="S203" s="16"/>
      <c r="T203" s="16"/>
      <c r="U203" s="5"/>
    </row>
    <row r="204" spans="2:21" x14ac:dyDescent="0.25">
      <c r="B204" s="18">
        <v>2035</v>
      </c>
      <c r="C204" s="18">
        <v>12</v>
      </c>
      <c r="D204" s="16"/>
      <c r="E204" s="16"/>
      <c r="F204" s="16"/>
      <c r="G204" s="16"/>
      <c r="H204" s="16"/>
      <c r="I204" s="16"/>
      <c r="J204" s="16"/>
      <c r="K204" s="16"/>
      <c r="L204" s="16"/>
      <c r="M204" s="16"/>
      <c r="N204" s="16"/>
      <c r="O204" s="16"/>
      <c r="P204" s="16"/>
      <c r="Q204" s="16"/>
      <c r="R204" s="16"/>
      <c r="S204" s="16"/>
      <c r="T204" s="16"/>
      <c r="U204" s="5"/>
    </row>
    <row r="205" spans="2:21" x14ac:dyDescent="0.25">
      <c r="B205" s="18">
        <v>2036</v>
      </c>
      <c r="C205" s="18">
        <v>1</v>
      </c>
      <c r="D205" s="16"/>
      <c r="E205" s="16"/>
      <c r="F205" s="16"/>
      <c r="G205" s="16"/>
      <c r="H205" s="16"/>
      <c r="I205" s="16"/>
      <c r="J205" s="16"/>
      <c r="K205" s="16"/>
      <c r="L205" s="16"/>
      <c r="M205" s="16"/>
      <c r="N205" s="16"/>
      <c r="O205" s="16"/>
      <c r="P205" s="16"/>
      <c r="Q205" s="16"/>
      <c r="R205" s="16"/>
      <c r="S205" s="16"/>
      <c r="T205" s="16"/>
      <c r="U205" s="5"/>
    </row>
    <row r="206" spans="2:21" x14ac:dyDescent="0.25">
      <c r="B206" s="18">
        <v>2036</v>
      </c>
      <c r="C206" s="18">
        <v>2</v>
      </c>
      <c r="D206" s="16"/>
      <c r="E206" s="16"/>
      <c r="F206" s="16"/>
      <c r="G206" s="16"/>
      <c r="H206" s="16"/>
      <c r="I206" s="16"/>
      <c r="J206" s="16"/>
      <c r="K206" s="16"/>
      <c r="L206" s="16"/>
      <c r="M206" s="16"/>
      <c r="N206" s="16"/>
      <c r="O206" s="16"/>
      <c r="P206" s="16"/>
      <c r="Q206" s="16"/>
      <c r="R206" s="16"/>
      <c r="S206" s="16"/>
      <c r="T206" s="16"/>
      <c r="U206" s="5"/>
    </row>
    <row r="207" spans="2:21" x14ac:dyDescent="0.25">
      <c r="B207" s="18">
        <v>2036</v>
      </c>
      <c r="C207" s="18">
        <v>3</v>
      </c>
      <c r="D207" s="16"/>
      <c r="E207" s="16"/>
      <c r="F207" s="16"/>
      <c r="G207" s="16"/>
      <c r="H207" s="16"/>
      <c r="I207" s="16"/>
      <c r="J207" s="16"/>
      <c r="K207" s="16"/>
      <c r="L207" s="16"/>
      <c r="M207" s="16"/>
      <c r="N207" s="16"/>
      <c r="O207" s="16"/>
      <c r="P207" s="16"/>
      <c r="Q207" s="16"/>
      <c r="R207" s="16"/>
      <c r="S207" s="16"/>
      <c r="T207" s="16"/>
      <c r="U207" s="5"/>
    </row>
    <row r="208" spans="2:21" x14ac:dyDescent="0.25">
      <c r="B208" s="18">
        <v>2036</v>
      </c>
      <c r="C208" s="18">
        <v>4</v>
      </c>
      <c r="D208" s="16"/>
      <c r="E208" s="16"/>
      <c r="F208" s="16"/>
      <c r="G208" s="16"/>
      <c r="H208" s="16"/>
      <c r="I208" s="16"/>
      <c r="J208" s="16"/>
      <c r="K208" s="16"/>
      <c r="L208" s="16"/>
      <c r="M208" s="16"/>
      <c r="N208" s="16"/>
      <c r="O208" s="16"/>
      <c r="P208" s="16"/>
      <c r="Q208" s="16"/>
      <c r="R208" s="16"/>
      <c r="S208" s="16"/>
      <c r="T208" s="16"/>
      <c r="U208" s="5"/>
    </row>
    <row r="209" spans="2:21" x14ac:dyDescent="0.25">
      <c r="B209" s="18">
        <v>2036</v>
      </c>
      <c r="C209" s="18">
        <v>5</v>
      </c>
      <c r="D209" s="16"/>
      <c r="E209" s="16"/>
      <c r="F209" s="16"/>
      <c r="G209" s="16"/>
      <c r="H209" s="16"/>
      <c r="I209" s="16"/>
      <c r="J209" s="16"/>
      <c r="K209" s="16"/>
      <c r="L209" s="16"/>
      <c r="M209" s="16"/>
      <c r="N209" s="16"/>
      <c r="O209" s="16"/>
      <c r="P209" s="16"/>
      <c r="Q209" s="16"/>
      <c r="R209" s="16"/>
      <c r="S209" s="16"/>
      <c r="T209" s="16"/>
      <c r="U209" s="5"/>
    </row>
    <row r="210" spans="2:21" x14ac:dyDescent="0.25">
      <c r="B210" s="18">
        <v>2036</v>
      </c>
      <c r="C210" s="18">
        <v>6</v>
      </c>
      <c r="D210" s="16"/>
      <c r="E210" s="16"/>
      <c r="F210" s="16"/>
      <c r="G210" s="16"/>
      <c r="H210" s="16"/>
      <c r="I210" s="16"/>
      <c r="J210" s="16"/>
      <c r="K210" s="16"/>
      <c r="L210" s="16"/>
      <c r="M210" s="16"/>
      <c r="N210" s="16"/>
      <c r="O210" s="16"/>
      <c r="P210" s="16"/>
      <c r="Q210" s="16"/>
      <c r="R210" s="16"/>
      <c r="S210" s="16"/>
      <c r="T210" s="16"/>
      <c r="U210" s="5"/>
    </row>
    <row r="211" spans="2:21" x14ac:dyDescent="0.25">
      <c r="B211" s="18">
        <v>2036</v>
      </c>
      <c r="C211" s="18">
        <v>7</v>
      </c>
      <c r="D211" s="16"/>
      <c r="E211" s="16"/>
      <c r="F211" s="16"/>
      <c r="G211" s="16"/>
      <c r="H211" s="16"/>
      <c r="I211" s="16"/>
      <c r="J211" s="16"/>
      <c r="K211" s="16"/>
      <c r="L211" s="16"/>
      <c r="M211" s="16"/>
      <c r="N211" s="16"/>
      <c r="O211" s="16"/>
      <c r="P211" s="16"/>
      <c r="Q211" s="16"/>
      <c r="R211" s="16"/>
      <c r="S211" s="16"/>
      <c r="T211" s="16"/>
      <c r="U211" s="5"/>
    </row>
    <row r="212" spans="2:21" x14ac:dyDescent="0.25">
      <c r="B212" s="18">
        <v>2036</v>
      </c>
      <c r="C212" s="18">
        <v>8</v>
      </c>
      <c r="D212" s="16"/>
      <c r="E212" s="16"/>
      <c r="F212" s="16"/>
      <c r="G212" s="16"/>
      <c r="H212" s="16"/>
      <c r="I212" s="16"/>
      <c r="J212" s="16"/>
      <c r="K212" s="16"/>
      <c r="L212" s="16"/>
      <c r="M212" s="16"/>
      <c r="N212" s="16"/>
      <c r="O212" s="16"/>
      <c r="P212" s="16"/>
      <c r="Q212" s="16"/>
      <c r="R212" s="16"/>
      <c r="S212" s="16"/>
      <c r="T212" s="16"/>
      <c r="U212" s="5"/>
    </row>
    <row r="213" spans="2:21" x14ac:dyDescent="0.25">
      <c r="B213" s="18">
        <v>2036</v>
      </c>
      <c r="C213" s="18">
        <v>9</v>
      </c>
      <c r="D213" s="16"/>
      <c r="E213" s="16"/>
      <c r="F213" s="16"/>
      <c r="G213" s="16"/>
      <c r="H213" s="16"/>
      <c r="I213" s="16"/>
      <c r="J213" s="16"/>
      <c r="K213" s="16"/>
      <c r="L213" s="16"/>
      <c r="M213" s="16"/>
      <c r="N213" s="16"/>
      <c r="O213" s="16"/>
      <c r="P213" s="16"/>
      <c r="Q213" s="16"/>
      <c r="R213" s="16"/>
      <c r="S213" s="16"/>
      <c r="T213" s="16"/>
      <c r="U213" s="5"/>
    </row>
    <row r="214" spans="2:21" x14ac:dyDescent="0.25">
      <c r="B214" s="18">
        <v>2036</v>
      </c>
      <c r="C214" s="18">
        <v>10</v>
      </c>
      <c r="D214" s="16"/>
      <c r="E214" s="16"/>
      <c r="F214" s="16"/>
      <c r="G214" s="16"/>
      <c r="H214" s="16"/>
      <c r="I214" s="16"/>
      <c r="J214" s="16"/>
      <c r="K214" s="16"/>
      <c r="L214" s="16"/>
      <c r="M214" s="16"/>
      <c r="N214" s="16"/>
      <c r="O214" s="16"/>
      <c r="P214" s="16"/>
      <c r="Q214" s="16"/>
      <c r="R214" s="16"/>
      <c r="S214" s="16"/>
      <c r="T214" s="16"/>
      <c r="U214" s="5"/>
    </row>
    <row r="215" spans="2:21" x14ac:dyDescent="0.25">
      <c r="B215" s="18">
        <v>2036</v>
      </c>
      <c r="C215" s="18">
        <v>11</v>
      </c>
      <c r="D215" s="16"/>
      <c r="E215" s="16"/>
      <c r="F215" s="16"/>
      <c r="G215" s="16"/>
      <c r="H215" s="16"/>
      <c r="I215" s="16"/>
      <c r="J215" s="16"/>
      <c r="K215" s="16"/>
      <c r="L215" s="16"/>
      <c r="M215" s="16"/>
      <c r="N215" s="16"/>
      <c r="O215" s="16"/>
      <c r="P215" s="16"/>
      <c r="Q215" s="16"/>
      <c r="R215" s="16"/>
      <c r="S215" s="16"/>
      <c r="T215" s="16"/>
      <c r="U215" s="5"/>
    </row>
    <row r="216" spans="2:21" x14ac:dyDescent="0.25">
      <c r="B216" s="18">
        <v>2036</v>
      </c>
      <c r="C216" s="18">
        <v>12</v>
      </c>
      <c r="D216" s="16"/>
      <c r="E216" s="16"/>
      <c r="F216" s="16"/>
      <c r="G216" s="16"/>
      <c r="H216" s="16"/>
      <c r="I216" s="16"/>
      <c r="J216" s="16"/>
      <c r="K216" s="16"/>
      <c r="L216" s="16"/>
      <c r="M216" s="16"/>
      <c r="N216" s="16"/>
      <c r="O216" s="16"/>
      <c r="P216" s="16"/>
      <c r="Q216" s="16"/>
      <c r="R216" s="16"/>
      <c r="S216" s="16"/>
      <c r="T216" s="16"/>
      <c r="U216" s="5"/>
    </row>
    <row r="217" spans="2:21" x14ac:dyDescent="0.25">
      <c r="B217" s="18">
        <v>2037</v>
      </c>
      <c r="C217" s="18">
        <v>1</v>
      </c>
      <c r="D217" s="16"/>
      <c r="E217" s="16"/>
      <c r="F217" s="16"/>
      <c r="G217" s="16"/>
      <c r="H217" s="16"/>
      <c r="I217" s="16"/>
      <c r="J217" s="16"/>
      <c r="K217" s="16"/>
      <c r="L217" s="16"/>
      <c r="M217" s="16"/>
      <c r="N217" s="16"/>
      <c r="O217" s="16"/>
      <c r="P217" s="16"/>
      <c r="Q217" s="16"/>
      <c r="R217" s="16"/>
      <c r="S217" s="16"/>
      <c r="T217" s="16"/>
      <c r="U217" s="5"/>
    </row>
    <row r="218" spans="2:21" x14ac:dyDescent="0.25">
      <c r="B218" s="18">
        <v>2037</v>
      </c>
      <c r="C218" s="18">
        <v>2</v>
      </c>
      <c r="D218" s="16"/>
      <c r="E218" s="16"/>
      <c r="F218" s="16"/>
      <c r="G218" s="16"/>
      <c r="H218" s="16"/>
      <c r="I218" s="16"/>
      <c r="J218" s="16"/>
      <c r="K218" s="16"/>
      <c r="L218" s="16"/>
      <c r="M218" s="16"/>
      <c r="N218" s="16"/>
      <c r="O218" s="16"/>
      <c r="P218" s="16"/>
      <c r="Q218" s="16"/>
      <c r="R218" s="16"/>
      <c r="S218" s="16"/>
      <c r="T218" s="16"/>
      <c r="U218" s="5"/>
    </row>
    <row r="219" spans="2:21" x14ac:dyDescent="0.25">
      <c r="B219" s="18">
        <v>2037</v>
      </c>
      <c r="C219" s="18">
        <v>3</v>
      </c>
      <c r="D219" s="16"/>
      <c r="E219" s="16"/>
      <c r="F219" s="16"/>
      <c r="G219" s="16"/>
      <c r="H219" s="16"/>
      <c r="I219" s="16"/>
      <c r="J219" s="16"/>
      <c r="K219" s="16"/>
      <c r="L219" s="16"/>
      <c r="M219" s="16"/>
      <c r="N219" s="16"/>
      <c r="O219" s="16"/>
      <c r="P219" s="16"/>
      <c r="Q219" s="16"/>
      <c r="R219" s="16"/>
      <c r="S219" s="16"/>
      <c r="T219" s="16"/>
      <c r="U219" s="5"/>
    </row>
    <row r="220" spans="2:21" x14ac:dyDescent="0.25">
      <c r="B220" s="18">
        <v>2037</v>
      </c>
      <c r="C220" s="18">
        <v>4</v>
      </c>
      <c r="D220" s="16"/>
      <c r="E220" s="16"/>
      <c r="F220" s="16"/>
      <c r="G220" s="16"/>
      <c r="H220" s="16"/>
      <c r="I220" s="16"/>
      <c r="J220" s="16"/>
      <c r="K220" s="16"/>
      <c r="L220" s="16"/>
      <c r="M220" s="16"/>
      <c r="N220" s="16"/>
      <c r="O220" s="16"/>
      <c r="P220" s="16"/>
      <c r="Q220" s="16"/>
      <c r="R220" s="16"/>
      <c r="S220" s="16"/>
      <c r="T220" s="16"/>
      <c r="U220" s="5"/>
    </row>
    <row r="221" spans="2:21" x14ac:dyDescent="0.25">
      <c r="B221" s="18">
        <v>2037</v>
      </c>
      <c r="C221" s="18">
        <v>5</v>
      </c>
      <c r="D221" s="16"/>
      <c r="E221" s="16"/>
      <c r="F221" s="16"/>
      <c r="G221" s="16"/>
      <c r="H221" s="16"/>
      <c r="I221" s="16"/>
      <c r="J221" s="16"/>
      <c r="K221" s="16"/>
      <c r="L221" s="16"/>
      <c r="M221" s="16"/>
      <c r="N221" s="16"/>
      <c r="O221" s="16"/>
      <c r="P221" s="16"/>
      <c r="Q221" s="16"/>
      <c r="R221" s="16"/>
      <c r="S221" s="16"/>
      <c r="T221" s="16"/>
      <c r="U221" s="5"/>
    </row>
    <row r="222" spans="2:21" x14ac:dyDescent="0.25">
      <c r="B222" s="18">
        <v>2037</v>
      </c>
      <c r="C222" s="18">
        <v>6</v>
      </c>
      <c r="D222" s="16"/>
      <c r="E222" s="16"/>
      <c r="F222" s="16"/>
      <c r="G222" s="16"/>
      <c r="H222" s="16"/>
      <c r="I222" s="16"/>
      <c r="J222" s="16"/>
      <c r="K222" s="16"/>
      <c r="L222" s="16"/>
      <c r="M222" s="16"/>
      <c r="N222" s="16"/>
      <c r="O222" s="16"/>
      <c r="P222" s="16"/>
      <c r="Q222" s="16"/>
      <c r="R222" s="16"/>
      <c r="S222" s="16"/>
      <c r="T222" s="16"/>
      <c r="U222" s="5"/>
    </row>
    <row r="223" spans="2:21" x14ac:dyDescent="0.25">
      <c r="B223" s="18">
        <v>2037</v>
      </c>
      <c r="C223" s="18">
        <v>7</v>
      </c>
      <c r="D223" s="16"/>
      <c r="E223" s="16"/>
      <c r="F223" s="16"/>
      <c r="G223" s="16"/>
      <c r="H223" s="16"/>
      <c r="I223" s="16"/>
      <c r="J223" s="16"/>
      <c r="K223" s="16"/>
      <c r="L223" s="16"/>
      <c r="M223" s="16"/>
      <c r="N223" s="16"/>
      <c r="O223" s="16"/>
      <c r="P223" s="16"/>
      <c r="Q223" s="16"/>
      <c r="R223" s="16"/>
      <c r="S223" s="16"/>
      <c r="T223" s="16"/>
      <c r="U223" s="5"/>
    </row>
    <row r="224" spans="2:21" x14ac:dyDescent="0.25">
      <c r="B224" s="18">
        <v>2037</v>
      </c>
      <c r="C224" s="18">
        <v>8</v>
      </c>
      <c r="D224" s="16"/>
      <c r="E224" s="16"/>
      <c r="F224" s="16"/>
      <c r="G224" s="16"/>
      <c r="H224" s="16"/>
      <c r="I224" s="16"/>
      <c r="J224" s="16"/>
      <c r="K224" s="16"/>
      <c r="L224" s="16"/>
      <c r="M224" s="16"/>
      <c r="N224" s="16"/>
      <c r="O224" s="16"/>
      <c r="P224" s="16"/>
      <c r="Q224" s="16"/>
      <c r="R224" s="16"/>
      <c r="S224" s="16"/>
      <c r="T224" s="16"/>
      <c r="U224" s="5"/>
    </row>
    <row r="225" spans="2:21" x14ac:dyDescent="0.25">
      <c r="B225" s="18">
        <v>2037</v>
      </c>
      <c r="C225" s="18">
        <v>9</v>
      </c>
      <c r="D225" s="16"/>
      <c r="E225" s="16"/>
      <c r="F225" s="16"/>
      <c r="G225" s="16"/>
      <c r="H225" s="16"/>
      <c r="I225" s="16"/>
      <c r="J225" s="16"/>
      <c r="K225" s="16"/>
      <c r="L225" s="16"/>
      <c r="M225" s="16"/>
      <c r="N225" s="16"/>
      <c r="O225" s="16"/>
      <c r="P225" s="16"/>
      <c r="Q225" s="16"/>
      <c r="R225" s="16"/>
      <c r="S225" s="16"/>
      <c r="T225" s="16"/>
      <c r="U225" s="5"/>
    </row>
    <row r="226" spans="2:21" x14ac:dyDescent="0.25">
      <c r="B226" s="18">
        <v>2037</v>
      </c>
      <c r="C226" s="18">
        <v>10</v>
      </c>
      <c r="D226" s="16"/>
      <c r="E226" s="16"/>
      <c r="F226" s="16"/>
      <c r="G226" s="16"/>
      <c r="H226" s="16"/>
      <c r="I226" s="16"/>
      <c r="J226" s="16"/>
      <c r="K226" s="16"/>
      <c r="L226" s="16"/>
      <c r="M226" s="16"/>
      <c r="N226" s="16"/>
      <c r="O226" s="16"/>
      <c r="P226" s="16"/>
      <c r="Q226" s="16"/>
      <c r="R226" s="16"/>
      <c r="S226" s="16"/>
      <c r="T226" s="16"/>
      <c r="U226" s="5"/>
    </row>
    <row r="227" spans="2:21" x14ac:dyDescent="0.25">
      <c r="B227" s="18">
        <v>2037</v>
      </c>
      <c r="C227" s="18">
        <v>11</v>
      </c>
      <c r="D227" s="16"/>
      <c r="E227" s="16"/>
      <c r="F227" s="16"/>
      <c r="G227" s="16"/>
      <c r="H227" s="16"/>
      <c r="I227" s="16"/>
      <c r="J227" s="16"/>
      <c r="K227" s="16"/>
      <c r="L227" s="16"/>
      <c r="M227" s="16"/>
      <c r="N227" s="16"/>
      <c r="O227" s="16"/>
      <c r="P227" s="16"/>
      <c r="Q227" s="16"/>
      <c r="R227" s="16"/>
      <c r="S227" s="16"/>
      <c r="T227" s="16"/>
      <c r="U227" s="5"/>
    </row>
    <row r="228" spans="2:21" x14ac:dyDescent="0.25">
      <c r="B228" s="18">
        <v>2037</v>
      </c>
      <c r="C228" s="18">
        <v>12</v>
      </c>
      <c r="D228" s="16"/>
      <c r="E228" s="16"/>
      <c r="F228" s="16"/>
      <c r="G228" s="16"/>
      <c r="H228" s="16"/>
      <c r="I228" s="16"/>
      <c r="J228" s="16"/>
      <c r="K228" s="16"/>
      <c r="L228" s="16"/>
      <c r="M228" s="16"/>
      <c r="N228" s="16"/>
      <c r="O228" s="16"/>
      <c r="P228" s="16"/>
      <c r="Q228" s="16"/>
      <c r="R228" s="16"/>
      <c r="S228" s="16"/>
      <c r="T228" s="16"/>
      <c r="U228" s="5"/>
    </row>
    <row r="229" spans="2:21" x14ac:dyDescent="0.25">
      <c r="B229" s="18">
        <v>2038</v>
      </c>
      <c r="C229" s="18">
        <v>1</v>
      </c>
      <c r="D229" s="16"/>
      <c r="E229" s="16"/>
      <c r="F229" s="16"/>
      <c r="G229" s="16"/>
      <c r="H229" s="16"/>
      <c r="I229" s="16"/>
      <c r="J229" s="16"/>
      <c r="K229" s="16"/>
      <c r="L229" s="16"/>
      <c r="M229" s="16"/>
      <c r="N229" s="16"/>
      <c r="O229" s="16"/>
      <c r="P229" s="16"/>
      <c r="Q229" s="16"/>
      <c r="R229" s="16"/>
      <c r="S229" s="16"/>
      <c r="T229" s="16"/>
      <c r="U229" s="5"/>
    </row>
    <row r="230" spans="2:21" x14ac:dyDescent="0.25">
      <c r="B230" s="18">
        <v>2038</v>
      </c>
      <c r="C230" s="18">
        <v>2</v>
      </c>
      <c r="D230" s="16"/>
      <c r="E230" s="16"/>
      <c r="F230" s="16"/>
      <c r="G230" s="16"/>
      <c r="H230" s="16"/>
      <c r="I230" s="16"/>
      <c r="J230" s="16"/>
      <c r="K230" s="16"/>
      <c r="L230" s="16"/>
      <c r="M230" s="16"/>
      <c r="N230" s="16"/>
      <c r="O230" s="16"/>
      <c r="P230" s="16"/>
      <c r="Q230" s="16"/>
      <c r="R230" s="16"/>
      <c r="S230" s="16"/>
      <c r="T230" s="16"/>
      <c r="U230" s="5"/>
    </row>
    <row r="231" spans="2:21" x14ac:dyDescent="0.25">
      <c r="B231" s="18">
        <v>2038</v>
      </c>
      <c r="C231" s="18">
        <v>3</v>
      </c>
      <c r="D231" s="16"/>
      <c r="E231" s="16"/>
      <c r="F231" s="16"/>
      <c r="G231" s="16"/>
      <c r="H231" s="16"/>
      <c r="I231" s="16"/>
      <c r="J231" s="16"/>
      <c r="K231" s="16"/>
      <c r="L231" s="16"/>
      <c r="M231" s="16"/>
      <c r="N231" s="16"/>
      <c r="O231" s="16"/>
      <c r="P231" s="16"/>
      <c r="Q231" s="16"/>
      <c r="R231" s="16"/>
      <c r="S231" s="16"/>
      <c r="T231" s="16"/>
      <c r="U231" s="5"/>
    </row>
    <row r="232" spans="2:21" x14ac:dyDescent="0.25">
      <c r="B232" s="18">
        <v>2038</v>
      </c>
      <c r="C232" s="18">
        <v>4</v>
      </c>
      <c r="D232" s="16"/>
      <c r="E232" s="16"/>
      <c r="F232" s="16"/>
      <c r="G232" s="16"/>
      <c r="H232" s="16"/>
      <c r="I232" s="16"/>
      <c r="J232" s="16"/>
      <c r="K232" s="16"/>
      <c r="L232" s="16"/>
      <c r="M232" s="16"/>
      <c r="N232" s="16"/>
      <c r="O232" s="16"/>
      <c r="P232" s="16"/>
      <c r="Q232" s="16"/>
      <c r="R232" s="16"/>
      <c r="S232" s="16"/>
      <c r="T232" s="16"/>
      <c r="U232" s="5"/>
    </row>
    <row r="233" spans="2:21" x14ac:dyDescent="0.25">
      <c r="B233" s="18">
        <v>2038</v>
      </c>
      <c r="C233" s="18">
        <v>5</v>
      </c>
      <c r="D233" s="16"/>
      <c r="E233" s="16"/>
      <c r="F233" s="16"/>
      <c r="G233" s="16"/>
      <c r="H233" s="16"/>
      <c r="I233" s="16"/>
      <c r="J233" s="16"/>
      <c r="K233" s="16"/>
      <c r="L233" s="16"/>
      <c r="M233" s="16"/>
      <c r="N233" s="16"/>
      <c r="O233" s="16"/>
      <c r="P233" s="16"/>
      <c r="Q233" s="16"/>
      <c r="R233" s="16"/>
      <c r="S233" s="16"/>
      <c r="T233" s="16"/>
      <c r="U233" s="5"/>
    </row>
    <row r="234" spans="2:21" x14ac:dyDescent="0.25">
      <c r="B234" s="18">
        <v>2038</v>
      </c>
      <c r="C234" s="18">
        <v>6</v>
      </c>
      <c r="D234" s="16"/>
      <c r="E234" s="16"/>
      <c r="F234" s="16"/>
      <c r="G234" s="16"/>
      <c r="H234" s="16"/>
      <c r="I234" s="16"/>
      <c r="J234" s="16"/>
      <c r="K234" s="16"/>
      <c r="L234" s="16"/>
      <c r="M234" s="16"/>
      <c r="N234" s="16"/>
      <c r="O234" s="16"/>
      <c r="P234" s="16"/>
      <c r="Q234" s="16"/>
      <c r="R234" s="16"/>
      <c r="S234" s="16"/>
      <c r="T234" s="16"/>
      <c r="U234" s="5"/>
    </row>
    <row r="235" spans="2:21" x14ac:dyDescent="0.25">
      <c r="B235" s="18">
        <v>2038</v>
      </c>
      <c r="C235" s="18">
        <v>7</v>
      </c>
      <c r="D235" s="16"/>
      <c r="E235" s="16"/>
      <c r="F235" s="16"/>
      <c r="G235" s="16"/>
      <c r="H235" s="16"/>
      <c r="I235" s="16"/>
      <c r="J235" s="16"/>
      <c r="K235" s="16"/>
      <c r="L235" s="16"/>
      <c r="M235" s="16"/>
      <c r="N235" s="16"/>
      <c r="O235" s="16"/>
      <c r="P235" s="16"/>
      <c r="Q235" s="16"/>
      <c r="R235" s="16"/>
      <c r="S235" s="16"/>
      <c r="T235" s="16"/>
      <c r="U235" s="5"/>
    </row>
    <row r="236" spans="2:21" x14ac:dyDescent="0.25">
      <c r="B236" s="18">
        <v>2038</v>
      </c>
      <c r="C236" s="18">
        <v>8</v>
      </c>
      <c r="D236" s="16"/>
      <c r="E236" s="16"/>
      <c r="F236" s="16"/>
      <c r="G236" s="16"/>
      <c r="H236" s="16"/>
      <c r="I236" s="16"/>
      <c r="J236" s="16"/>
      <c r="K236" s="16"/>
      <c r="L236" s="16"/>
      <c r="M236" s="16"/>
      <c r="N236" s="16"/>
      <c r="O236" s="16"/>
      <c r="P236" s="16"/>
      <c r="Q236" s="16"/>
      <c r="R236" s="16"/>
      <c r="S236" s="16"/>
      <c r="T236" s="16"/>
      <c r="U236" s="5"/>
    </row>
    <row r="237" spans="2:21" x14ac:dyDescent="0.25">
      <c r="B237" s="18">
        <v>2038</v>
      </c>
      <c r="C237" s="18">
        <v>9</v>
      </c>
      <c r="D237" s="16"/>
      <c r="E237" s="16"/>
      <c r="F237" s="16"/>
      <c r="G237" s="16"/>
      <c r="H237" s="16"/>
      <c r="I237" s="16"/>
      <c r="J237" s="16"/>
      <c r="K237" s="16"/>
      <c r="L237" s="16"/>
      <c r="M237" s="16"/>
      <c r="N237" s="16"/>
      <c r="O237" s="16"/>
      <c r="P237" s="16"/>
      <c r="Q237" s="16"/>
      <c r="R237" s="16"/>
      <c r="S237" s="16"/>
      <c r="T237" s="16"/>
      <c r="U237" s="5"/>
    </row>
    <row r="238" spans="2:21" x14ac:dyDescent="0.25">
      <c r="B238" s="18">
        <v>2038</v>
      </c>
      <c r="C238" s="18">
        <v>10</v>
      </c>
      <c r="D238" s="16"/>
      <c r="E238" s="16"/>
      <c r="F238" s="16"/>
      <c r="G238" s="16"/>
      <c r="H238" s="16"/>
      <c r="I238" s="16"/>
      <c r="J238" s="16"/>
      <c r="K238" s="16"/>
      <c r="L238" s="16"/>
      <c r="M238" s="16"/>
      <c r="N238" s="16"/>
      <c r="O238" s="16"/>
      <c r="P238" s="16"/>
      <c r="Q238" s="16"/>
      <c r="R238" s="16"/>
      <c r="S238" s="16"/>
      <c r="T238" s="16"/>
      <c r="U238" s="5"/>
    </row>
    <row r="239" spans="2:21" x14ac:dyDescent="0.25">
      <c r="B239" s="18">
        <v>2038</v>
      </c>
      <c r="C239" s="18">
        <v>11</v>
      </c>
      <c r="D239" s="16"/>
      <c r="E239" s="16"/>
      <c r="F239" s="16"/>
      <c r="G239" s="16"/>
      <c r="H239" s="16"/>
      <c r="I239" s="16"/>
      <c r="J239" s="16"/>
      <c r="K239" s="16"/>
      <c r="L239" s="16"/>
      <c r="M239" s="16"/>
      <c r="N239" s="16"/>
      <c r="O239" s="16"/>
      <c r="P239" s="16"/>
      <c r="Q239" s="16"/>
      <c r="R239" s="16"/>
      <c r="S239" s="16"/>
      <c r="T239" s="16"/>
      <c r="U239" s="5"/>
    </row>
    <row r="240" spans="2:21" x14ac:dyDescent="0.25">
      <c r="B240" s="18">
        <v>2038</v>
      </c>
      <c r="C240" s="18">
        <v>12</v>
      </c>
      <c r="D240" s="16"/>
      <c r="E240" s="16"/>
      <c r="F240" s="16"/>
      <c r="G240" s="16"/>
      <c r="H240" s="16"/>
      <c r="I240" s="16"/>
      <c r="J240" s="16"/>
      <c r="K240" s="16"/>
      <c r="L240" s="16"/>
      <c r="M240" s="16"/>
      <c r="N240" s="16"/>
      <c r="O240" s="16"/>
      <c r="P240" s="16"/>
      <c r="Q240" s="16"/>
      <c r="R240" s="16"/>
      <c r="S240" s="16"/>
      <c r="T240" s="16"/>
      <c r="U240" s="5"/>
    </row>
    <row r="241" spans="2:23" x14ac:dyDescent="0.25">
      <c r="B241" s="18">
        <v>2039</v>
      </c>
      <c r="C241" s="18">
        <v>1</v>
      </c>
      <c r="D241" s="16"/>
      <c r="E241" s="16"/>
      <c r="F241" s="16"/>
      <c r="G241" s="16"/>
      <c r="H241" s="16"/>
      <c r="I241" s="16"/>
      <c r="J241" s="16"/>
      <c r="K241" s="16"/>
      <c r="L241" s="16"/>
      <c r="M241" s="16"/>
      <c r="N241" s="16"/>
      <c r="O241" s="16"/>
      <c r="P241" s="16"/>
      <c r="Q241" s="16"/>
      <c r="R241" s="16"/>
      <c r="S241" s="16"/>
      <c r="T241" s="16"/>
      <c r="U241" s="5"/>
    </row>
    <row r="242" spans="2:23" x14ac:dyDescent="0.25">
      <c r="B242" s="18">
        <v>2039</v>
      </c>
      <c r="C242" s="18">
        <v>2</v>
      </c>
      <c r="D242" s="16"/>
      <c r="E242" s="16"/>
      <c r="F242" s="16"/>
      <c r="G242" s="16"/>
      <c r="H242" s="16"/>
      <c r="I242" s="16"/>
      <c r="J242" s="16"/>
      <c r="K242" s="16"/>
      <c r="L242" s="16"/>
      <c r="M242" s="16"/>
      <c r="N242" s="16"/>
      <c r="O242" s="16"/>
      <c r="P242" s="16"/>
      <c r="Q242" s="16"/>
      <c r="R242" s="16"/>
      <c r="S242" s="16"/>
      <c r="T242" s="16"/>
      <c r="U242" s="5"/>
    </row>
    <row r="243" spans="2:23" x14ac:dyDescent="0.25">
      <c r="B243" s="18">
        <v>2039</v>
      </c>
      <c r="C243" s="18">
        <v>3</v>
      </c>
      <c r="D243" s="16"/>
      <c r="E243" s="16"/>
      <c r="F243" s="16"/>
      <c r="G243" s="16"/>
      <c r="H243" s="16"/>
      <c r="I243" s="16"/>
      <c r="J243" s="16"/>
      <c r="K243" s="16"/>
      <c r="L243" s="16"/>
      <c r="M243" s="16"/>
      <c r="N243" s="16"/>
      <c r="O243" s="16"/>
      <c r="P243" s="16"/>
      <c r="Q243" s="16"/>
      <c r="R243" s="16"/>
      <c r="S243" s="16"/>
      <c r="T243" s="16"/>
      <c r="U243" s="5"/>
    </row>
    <row r="244" spans="2:23" x14ac:dyDescent="0.25">
      <c r="B244" s="18">
        <v>2039</v>
      </c>
      <c r="C244" s="18">
        <v>4</v>
      </c>
      <c r="D244" s="16"/>
      <c r="E244" s="16"/>
      <c r="F244" s="16"/>
      <c r="G244" s="16"/>
      <c r="H244" s="16"/>
      <c r="I244" s="16"/>
      <c r="J244" s="16"/>
      <c r="K244" s="16"/>
      <c r="L244" s="16"/>
      <c r="M244" s="16"/>
      <c r="N244" s="16"/>
      <c r="O244" s="16"/>
      <c r="P244" s="16"/>
      <c r="Q244" s="16"/>
      <c r="R244" s="16"/>
      <c r="S244" s="16"/>
      <c r="T244" s="16"/>
      <c r="U244" s="5"/>
    </row>
    <row r="245" spans="2:23" x14ac:dyDescent="0.25">
      <c r="B245" s="18">
        <v>2039</v>
      </c>
      <c r="C245" s="18">
        <v>5</v>
      </c>
      <c r="D245" s="16"/>
      <c r="E245" s="16"/>
      <c r="F245" s="16"/>
      <c r="G245" s="16"/>
      <c r="H245" s="16"/>
      <c r="I245" s="16"/>
      <c r="J245" s="16"/>
      <c r="K245" s="16"/>
      <c r="L245" s="16"/>
      <c r="M245" s="16"/>
      <c r="N245" s="16"/>
      <c r="O245" s="16"/>
      <c r="P245" s="16"/>
      <c r="Q245" s="16"/>
      <c r="R245" s="16"/>
      <c r="S245" s="16"/>
      <c r="T245" s="16"/>
      <c r="U245" s="5"/>
    </row>
    <row r="246" spans="2:23" x14ac:dyDescent="0.25">
      <c r="B246" s="18">
        <v>2039</v>
      </c>
      <c r="C246" s="18">
        <v>6</v>
      </c>
      <c r="D246" s="16"/>
      <c r="E246" s="16"/>
      <c r="F246" s="16"/>
      <c r="G246" s="16"/>
      <c r="H246" s="16"/>
      <c r="I246" s="16"/>
      <c r="J246" s="16"/>
      <c r="K246" s="16"/>
      <c r="L246" s="16"/>
      <c r="M246" s="16"/>
      <c r="N246" s="16"/>
      <c r="O246" s="16"/>
      <c r="P246" s="16"/>
      <c r="Q246" s="16"/>
      <c r="R246" s="16"/>
      <c r="S246" s="16"/>
      <c r="T246" s="16"/>
      <c r="U246" s="5"/>
    </row>
    <row r="247" spans="2:23" x14ac:dyDescent="0.25">
      <c r="B247" s="18">
        <v>2039</v>
      </c>
      <c r="C247" s="18">
        <v>7</v>
      </c>
      <c r="D247" s="16"/>
      <c r="E247" s="16"/>
      <c r="F247" s="16"/>
      <c r="G247" s="16"/>
      <c r="H247" s="16"/>
      <c r="I247" s="16"/>
      <c r="J247" s="16"/>
      <c r="K247" s="16"/>
      <c r="L247" s="16"/>
      <c r="M247" s="16"/>
      <c r="N247" s="16"/>
      <c r="O247" s="16"/>
      <c r="P247" s="16"/>
      <c r="Q247" s="16"/>
      <c r="R247" s="16"/>
      <c r="S247" s="16"/>
      <c r="T247" s="16"/>
      <c r="U247" s="5"/>
    </row>
    <row r="248" spans="2:23" x14ac:dyDescent="0.25">
      <c r="B248" s="18">
        <v>2039</v>
      </c>
      <c r="C248" s="18">
        <v>8</v>
      </c>
      <c r="D248" s="16"/>
      <c r="E248" s="16"/>
      <c r="F248" s="16"/>
      <c r="G248" s="16"/>
      <c r="H248" s="16"/>
      <c r="I248" s="16"/>
      <c r="J248" s="16"/>
      <c r="K248" s="16"/>
      <c r="L248" s="16"/>
      <c r="M248" s="16"/>
      <c r="N248" s="16"/>
      <c r="O248" s="16"/>
      <c r="P248" s="16"/>
      <c r="Q248" s="16"/>
      <c r="R248" s="16"/>
      <c r="S248" s="16"/>
      <c r="T248" s="16"/>
      <c r="U248" s="5"/>
    </row>
    <row r="249" spans="2:23" x14ac:dyDescent="0.25">
      <c r="B249" s="18">
        <v>2039</v>
      </c>
      <c r="C249" s="18">
        <v>9</v>
      </c>
      <c r="D249" s="16"/>
      <c r="E249" s="16"/>
      <c r="F249" s="16"/>
      <c r="G249" s="16"/>
      <c r="H249" s="16"/>
      <c r="I249" s="16"/>
      <c r="J249" s="16"/>
      <c r="K249" s="16"/>
      <c r="L249" s="16"/>
      <c r="M249" s="16"/>
      <c r="N249" s="16"/>
      <c r="O249" s="16"/>
      <c r="P249" s="16"/>
      <c r="Q249" s="16"/>
      <c r="R249" s="16"/>
      <c r="S249" s="16"/>
      <c r="T249" s="16"/>
      <c r="U249" s="5"/>
    </row>
    <row r="250" spans="2:23" x14ac:dyDescent="0.25">
      <c r="B250" s="18">
        <v>2039</v>
      </c>
      <c r="C250" s="18">
        <v>10</v>
      </c>
      <c r="D250" s="16"/>
      <c r="E250" s="16"/>
      <c r="F250" s="16"/>
      <c r="G250" s="16"/>
      <c r="H250" s="16"/>
      <c r="I250" s="16"/>
      <c r="J250" s="16"/>
      <c r="K250" s="16"/>
      <c r="L250" s="16"/>
      <c r="M250" s="16"/>
      <c r="N250" s="16"/>
      <c r="O250" s="16"/>
      <c r="P250" s="16"/>
      <c r="Q250" s="16"/>
      <c r="R250" s="16"/>
      <c r="S250" s="16"/>
      <c r="T250" s="16"/>
      <c r="U250" s="5"/>
    </row>
    <row r="251" spans="2:23" x14ac:dyDescent="0.25">
      <c r="B251" s="18">
        <v>2039</v>
      </c>
      <c r="C251" s="18">
        <v>11</v>
      </c>
      <c r="D251" s="16"/>
      <c r="E251" s="16"/>
      <c r="F251" s="16"/>
      <c r="G251" s="16"/>
      <c r="H251" s="16"/>
      <c r="I251" s="16"/>
      <c r="J251" s="16"/>
      <c r="K251" s="16"/>
      <c r="L251" s="16"/>
      <c r="M251" s="16"/>
      <c r="N251" s="16"/>
      <c r="O251" s="16"/>
      <c r="P251" s="16"/>
      <c r="Q251" s="16"/>
      <c r="R251" s="16"/>
      <c r="S251" s="16"/>
      <c r="T251" s="16"/>
      <c r="U251" s="5"/>
    </row>
    <row r="252" spans="2:23" x14ac:dyDescent="0.25">
      <c r="B252" s="18">
        <v>2039</v>
      </c>
      <c r="C252" s="18">
        <v>12</v>
      </c>
      <c r="D252" s="16"/>
      <c r="E252" s="16"/>
      <c r="F252" s="16"/>
      <c r="G252" s="16"/>
      <c r="H252" s="16"/>
      <c r="I252" s="16"/>
      <c r="J252" s="16"/>
      <c r="K252" s="16"/>
      <c r="L252" s="16"/>
      <c r="M252" s="16"/>
      <c r="N252" s="16"/>
      <c r="O252" s="16"/>
      <c r="P252" s="16"/>
      <c r="Q252" s="16"/>
      <c r="R252" s="16"/>
      <c r="S252" s="16"/>
      <c r="T252" s="16"/>
      <c r="U252" s="5"/>
    </row>
    <row r="253" spans="2:23" x14ac:dyDescent="0.25">
      <c r="B253" s="18">
        <v>2040</v>
      </c>
      <c r="C253" s="18">
        <v>1</v>
      </c>
      <c r="D253" s="16"/>
      <c r="E253" s="16"/>
      <c r="F253" s="16"/>
      <c r="G253" s="16"/>
      <c r="H253" s="16"/>
      <c r="I253" s="16"/>
      <c r="J253" s="16"/>
      <c r="K253" s="16"/>
      <c r="L253" s="16"/>
      <c r="M253" s="16"/>
      <c r="N253" s="16"/>
      <c r="O253" s="16"/>
      <c r="P253" s="16"/>
      <c r="Q253" s="16"/>
      <c r="R253" s="16"/>
      <c r="S253" s="16"/>
      <c r="T253" s="16"/>
      <c r="U253" s="5"/>
      <c r="V253" s="5"/>
      <c r="W253" s="5"/>
    </row>
    <row r="254" spans="2:23" x14ac:dyDescent="0.25">
      <c r="B254" s="18">
        <v>2040</v>
      </c>
      <c r="C254" s="18">
        <v>2</v>
      </c>
      <c r="D254" s="16"/>
      <c r="E254" s="16"/>
      <c r="F254" s="16"/>
      <c r="G254" s="16"/>
      <c r="H254" s="16"/>
      <c r="I254" s="16"/>
      <c r="J254" s="16"/>
      <c r="K254" s="16"/>
      <c r="L254" s="16"/>
      <c r="M254" s="16"/>
      <c r="N254" s="16"/>
      <c r="O254" s="16"/>
      <c r="P254" s="16"/>
      <c r="Q254" s="16"/>
      <c r="R254" s="16"/>
      <c r="S254" s="16"/>
      <c r="T254" s="16"/>
      <c r="U254" s="5"/>
      <c r="V254" s="5"/>
      <c r="W254" s="5"/>
    </row>
    <row r="255" spans="2:23" x14ac:dyDescent="0.25">
      <c r="B255" s="18">
        <v>2040</v>
      </c>
      <c r="C255" s="18">
        <v>3</v>
      </c>
      <c r="D255" s="16"/>
      <c r="E255" s="16"/>
      <c r="F255" s="16"/>
      <c r="G255" s="16"/>
      <c r="H255" s="16"/>
      <c r="I255" s="16"/>
      <c r="J255" s="16"/>
      <c r="K255" s="16"/>
      <c r="L255" s="16"/>
      <c r="M255" s="16"/>
      <c r="N255" s="16"/>
      <c r="O255" s="16"/>
      <c r="P255" s="16"/>
      <c r="Q255" s="16"/>
      <c r="R255" s="16"/>
      <c r="S255" s="16"/>
      <c r="T255" s="16"/>
      <c r="U255" s="5"/>
      <c r="V255" s="5"/>
      <c r="W255" s="5"/>
    </row>
    <row r="256" spans="2:23" x14ac:dyDescent="0.25">
      <c r="B256" s="18">
        <v>2040</v>
      </c>
      <c r="C256" s="18">
        <v>4</v>
      </c>
      <c r="D256" s="16"/>
      <c r="E256" s="16"/>
      <c r="F256" s="16"/>
      <c r="G256" s="16"/>
      <c r="H256" s="16"/>
      <c r="I256" s="16"/>
      <c r="J256" s="16"/>
      <c r="K256" s="16"/>
      <c r="L256" s="16"/>
      <c r="M256" s="16"/>
      <c r="N256" s="16"/>
      <c r="O256" s="16"/>
      <c r="P256" s="16"/>
      <c r="Q256" s="16"/>
      <c r="R256" s="16"/>
      <c r="S256" s="16"/>
      <c r="T256" s="16"/>
      <c r="U256" s="5"/>
      <c r="V256" s="5"/>
      <c r="W256" s="5"/>
    </row>
    <row r="257" spans="2:23" x14ac:dyDescent="0.25">
      <c r="B257" s="18">
        <v>2040</v>
      </c>
      <c r="C257" s="18">
        <v>5</v>
      </c>
      <c r="D257" s="16"/>
      <c r="E257" s="16"/>
      <c r="F257" s="16"/>
      <c r="G257" s="16"/>
      <c r="H257" s="16"/>
      <c r="I257" s="16"/>
      <c r="J257" s="16"/>
      <c r="K257" s="16"/>
      <c r="L257" s="16"/>
      <c r="M257" s="16"/>
      <c r="N257" s="16"/>
      <c r="O257" s="16"/>
      <c r="P257" s="16"/>
      <c r="Q257" s="16"/>
      <c r="R257" s="16"/>
      <c r="S257" s="16"/>
      <c r="T257" s="16"/>
      <c r="U257" s="5"/>
      <c r="V257" s="5"/>
      <c r="W257" s="5"/>
    </row>
    <row r="258" spans="2:23" x14ac:dyDescent="0.25">
      <c r="B258" s="18">
        <v>2040</v>
      </c>
      <c r="C258" s="18">
        <v>6</v>
      </c>
      <c r="D258" s="16"/>
      <c r="E258" s="16"/>
      <c r="F258" s="16"/>
      <c r="G258" s="16"/>
      <c r="H258" s="16"/>
      <c r="I258" s="16"/>
      <c r="J258" s="16"/>
      <c r="K258" s="16"/>
      <c r="L258" s="16"/>
      <c r="M258" s="16"/>
      <c r="N258" s="16"/>
      <c r="O258" s="16"/>
      <c r="P258" s="16"/>
      <c r="Q258" s="16"/>
      <c r="R258" s="16"/>
      <c r="S258" s="16"/>
      <c r="T258" s="16"/>
      <c r="U258" s="5"/>
      <c r="V258" s="5"/>
      <c r="W258" s="5"/>
    </row>
    <row r="259" spans="2:23" x14ac:dyDescent="0.25">
      <c r="B259" s="18">
        <v>2040</v>
      </c>
      <c r="C259" s="18">
        <v>7</v>
      </c>
      <c r="D259" s="16"/>
      <c r="E259" s="16"/>
      <c r="F259" s="16"/>
      <c r="G259" s="16"/>
      <c r="H259" s="16"/>
      <c r="I259" s="16"/>
      <c r="J259" s="16"/>
      <c r="K259" s="16"/>
      <c r="L259" s="16"/>
      <c r="M259" s="16"/>
      <c r="N259" s="16"/>
      <c r="O259" s="16"/>
      <c r="P259" s="16"/>
      <c r="Q259" s="16"/>
      <c r="R259" s="16"/>
      <c r="S259" s="16"/>
      <c r="T259" s="16"/>
      <c r="U259" s="5"/>
      <c r="V259" s="5"/>
      <c r="W259" s="5"/>
    </row>
    <row r="260" spans="2:23" x14ac:dyDescent="0.25">
      <c r="B260" s="18">
        <v>2040</v>
      </c>
      <c r="C260" s="18">
        <v>8</v>
      </c>
      <c r="D260" s="16"/>
      <c r="E260" s="16"/>
      <c r="F260" s="16"/>
      <c r="G260" s="16"/>
      <c r="H260" s="16"/>
      <c r="I260" s="16"/>
      <c r="J260" s="16"/>
      <c r="K260" s="16"/>
      <c r="L260" s="16"/>
      <c r="M260" s="16"/>
      <c r="N260" s="16"/>
      <c r="O260" s="16"/>
      <c r="P260" s="16"/>
      <c r="Q260" s="16"/>
      <c r="R260" s="16"/>
      <c r="S260" s="16"/>
      <c r="T260" s="16"/>
      <c r="U260" s="5"/>
      <c r="V260" s="5"/>
      <c r="W260" s="5"/>
    </row>
    <row r="261" spans="2:23" x14ac:dyDescent="0.25">
      <c r="B261" s="18">
        <v>2040</v>
      </c>
      <c r="C261" s="18">
        <v>9</v>
      </c>
      <c r="D261" s="16"/>
      <c r="E261" s="16"/>
      <c r="F261" s="16"/>
      <c r="G261" s="16"/>
      <c r="H261" s="16"/>
      <c r="I261" s="16"/>
      <c r="J261" s="16"/>
      <c r="K261" s="16"/>
      <c r="L261" s="16"/>
      <c r="M261" s="16"/>
      <c r="N261" s="16"/>
      <c r="O261" s="16"/>
      <c r="P261" s="16"/>
      <c r="Q261" s="16"/>
      <c r="R261" s="16"/>
      <c r="S261" s="16"/>
      <c r="T261" s="16"/>
      <c r="U261" s="5"/>
      <c r="V261" s="5"/>
      <c r="W261" s="5"/>
    </row>
    <row r="262" spans="2:23" x14ac:dyDescent="0.25">
      <c r="B262" s="18">
        <v>2040</v>
      </c>
      <c r="C262" s="18">
        <v>10</v>
      </c>
      <c r="D262" s="16"/>
      <c r="E262" s="16"/>
      <c r="F262" s="16"/>
      <c r="G262" s="16"/>
      <c r="H262" s="16"/>
      <c r="I262" s="16"/>
      <c r="J262" s="16"/>
      <c r="K262" s="16"/>
      <c r="L262" s="16"/>
      <c r="M262" s="16"/>
      <c r="N262" s="16"/>
      <c r="O262" s="16"/>
      <c r="P262" s="16"/>
      <c r="Q262" s="16"/>
      <c r="R262" s="16"/>
      <c r="S262" s="16"/>
      <c r="T262" s="16"/>
      <c r="U262" s="5"/>
      <c r="V262" s="5"/>
      <c r="W262" s="5"/>
    </row>
    <row r="263" spans="2:23" x14ac:dyDescent="0.25">
      <c r="B263" s="18">
        <v>2040</v>
      </c>
      <c r="C263" s="18">
        <v>11</v>
      </c>
      <c r="D263" s="16"/>
      <c r="E263" s="16"/>
      <c r="F263" s="16"/>
      <c r="G263" s="16"/>
      <c r="H263" s="16"/>
      <c r="I263" s="16"/>
      <c r="J263" s="16"/>
      <c r="K263" s="16"/>
      <c r="L263" s="16"/>
      <c r="M263" s="16"/>
      <c r="N263" s="16"/>
      <c r="O263" s="16"/>
      <c r="P263" s="16"/>
      <c r="Q263" s="16"/>
      <c r="R263" s="16"/>
      <c r="S263" s="16"/>
      <c r="T263" s="16"/>
      <c r="U263" s="5"/>
      <c r="V263" s="5"/>
      <c r="W263" s="5"/>
    </row>
    <row r="264" spans="2:23" x14ac:dyDescent="0.25">
      <c r="B264" s="18">
        <v>2040</v>
      </c>
      <c r="C264" s="18">
        <v>12</v>
      </c>
      <c r="D264" s="16"/>
      <c r="E264" s="16"/>
      <c r="F264" s="16"/>
      <c r="G264" s="16"/>
      <c r="H264" s="16"/>
      <c r="I264" s="16"/>
      <c r="J264" s="16"/>
      <c r="K264" s="16"/>
      <c r="L264" s="16"/>
      <c r="M264" s="16"/>
      <c r="N264" s="16"/>
      <c r="O264" s="16"/>
      <c r="P264" s="16"/>
      <c r="Q264" s="16"/>
      <c r="R264" s="16"/>
      <c r="S264" s="16"/>
      <c r="T264" s="16"/>
      <c r="U264" s="5"/>
      <c r="V264" s="5"/>
      <c r="W264" s="5"/>
    </row>
  </sheetData>
  <mergeCells count="11">
    <mergeCell ref="B1:S1"/>
    <mergeCell ref="B2:S2"/>
    <mergeCell ref="B5:S5"/>
    <mergeCell ref="B70:T70"/>
    <mergeCell ref="B71:T71"/>
    <mergeCell ref="B49:S49"/>
    <mergeCell ref="B50:S50"/>
    <mergeCell ref="B29:S29"/>
    <mergeCell ref="B7:S7"/>
    <mergeCell ref="B8:S8"/>
    <mergeCell ref="B28:S28"/>
  </mergeCells>
  <phoneticPr fontId="27" type="noConversion"/>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34"/>
  <sheetViews>
    <sheetView zoomScaleNormal="100" workbookViewId="0">
      <selection activeCell="B30" sqref="B30"/>
    </sheetView>
  </sheetViews>
  <sheetFormatPr defaultRowHeight="15.75" x14ac:dyDescent="0.25"/>
  <cols>
    <col min="1" max="1" width="1.75" customWidth="1"/>
    <col min="3" max="3" width="12.25" customWidth="1"/>
    <col min="4" max="4" width="12.25" style="55" customWidth="1"/>
    <col min="5" max="7" width="12.25" customWidth="1"/>
    <col min="8" max="9" width="10.625" customWidth="1"/>
  </cols>
  <sheetData>
    <row r="1" spans="2:29" s="6" customFormat="1" x14ac:dyDescent="0.25">
      <c r="B1" s="199" t="s">
        <v>101</v>
      </c>
      <c r="C1" s="199"/>
      <c r="D1" s="199"/>
      <c r="E1" s="199"/>
      <c r="F1" s="199"/>
      <c r="G1" s="199"/>
      <c r="H1" s="199"/>
      <c r="I1" s="199"/>
      <c r="J1" s="199"/>
      <c r="K1" s="199"/>
      <c r="L1" s="199"/>
      <c r="M1" s="199"/>
      <c r="N1" s="199"/>
      <c r="O1" s="199"/>
      <c r="P1" s="199"/>
      <c r="Q1" s="199"/>
      <c r="R1" s="199"/>
      <c r="S1" s="199"/>
      <c r="T1" s="199"/>
      <c r="U1" s="199"/>
    </row>
    <row r="2" spans="2:29" s="7" customFormat="1" ht="15.75" customHeight="1" x14ac:dyDescent="0.2">
      <c r="B2" s="201" t="str">
        <f>'Admin Info'!B6</f>
        <v>Pacific Gas and Electric Company</v>
      </c>
      <c r="C2" s="201"/>
      <c r="D2" s="201"/>
      <c r="E2" s="201"/>
      <c r="F2" s="201"/>
      <c r="G2" s="201"/>
      <c r="H2" s="201"/>
      <c r="I2" s="201"/>
      <c r="J2" s="201"/>
      <c r="K2" s="201"/>
      <c r="L2" s="201"/>
      <c r="M2" s="201"/>
      <c r="N2" s="201"/>
      <c r="O2" s="201"/>
      <c r="P2" s="201"/>
      <c r="Q2" s="201"/>
      <c r="R2" s="201"/>
      <c r="S2" s="201"/>
      <c r="T2" s="201"/>
      <c r="U2" s="201"/>
    </row>
    <row r="3" spans="2:29" s="7" customFormat="1" ht="12.75" x14ac:dyDescent="0.2">
      <c r="C3" s="218"/>
      <c r="D3" s="218"/>
      <c r="E3" s="218"/>
      <c r="F3" s="218"/>
      <c r="G3" s="218"/>
      <c r="H3" s="218"/>
      <c r="I3" s="218"/>
      <c r="J3" s="218"/>
      <c r="K3" s="218"/>
      <c r="L3" s="218"/>
      <c r="M3" s="218"/>
    </row>
    <row r="4" spans="2:29" s="7" customFormat="1" ht="12.75" x14ac:dyDescent="0.2">
      <c r="C4" s="23"/>
      <c r="D4" s="23"/>
      <c r="E4" s="23"/>
      <c r="F4" s="23"/>
      <c r="G4" s="23"/>
      <c r="H4" s="23"/>
      <c r="I4" s="23"/>
      <c r="J4" s="23"/>
      <c r="K4" s="23"/>
      <c r="L4" s="23"/>
      <c r="M4" s="23"/>
    </row>
    <row r="5" spans="2:29" s="6" customFormat="1" x14ac:dyDescent="0.2">
      <c r="B5" s="202" t="s">
        <v>102</v>
      </c>
      <c r="C5" s="202"/>
      <c r="D5" s="202"/>
      <c r="E5" s="202"/>
      <c r="F5" s="202"/>
      <c r="G5" s="202"/>
      <c r="H5" s="202"/>
      <c r="I5" s="202"/>
      <c r="J5" s="202"/>
      <c r="K5" s="202"/>
      <c r="L5" s="202"/>
      <c r="M5" s="202"/>
      <c r="N5" s="202"/>
      <c r="O5" s="202"/>
      <c r="P5" s="202"/>
      <c r="Q5" s="202"/>
      <c r="R5" s="202"/>
      <c r="S5" s="202"/>
      <c r="T5" s="202"/>
      <c r="U5" s="202"/>
    </row>
    <row r="7" spans="2:29" x14ac:dyDescent="0.25">
      <c r="D7" s="193" t="s">
        <v>389</v>
      </c>
      <c r="E7" s="194"/>
      <c r="J7" s="187" t="s">
        <v>396</v>
      </c>
      <c r="K7" s="187"/>
      <c r="L7" s="187"/>
      <c r="M7" s="187"/>
      <c r="N7" s="187"/>
      <c r="O7" s="187"/>
      <c r="P7" s="187"/>
      <c r="Q7" s="187"/>
      <c r="R7" s="187"/>
      <c r="S7" s="187"/>
      <c r="T7" s="187"/>
      <c r="U7" s="187"/>
    </row>
    <row r="8" spans="2:29" x14ac:dyDescent="0.25">
      <c r="C8" s="187" t="s">
        <v>398</v>
      </c>
      <c r="D8" s="192"/>
      <c r="E8" s="187"/>
      <c r="F8" s="187"/>
      <c r="J8" s="187" t="s">
        <v>354</v>
      </c>
      <c r="K8" s="187"/>
      <c r="L8" s="187"/>
      <c r="M8" s="187"/>
      <c r="N8" s="187"/>
      <c r="O8" s="187"/>
      <c r="P8" s="187"/>
      <c r="Q8" s="187"/>
      <c r="R8" s="187"/>
      <c r="S8" s="187"/>
      <c r="T8" s="187"/>
      <c r="U8" s="187"/>
    </row>
    <row r="9" spans="2:29" x14ac:dyDescent="0.25">
      <c r="B9" s="195" t="s">
        <v>103</v>
      </c>
      <c r="C9" s="196"/>
      <c r="D9" s="196"/>
      <c r="E9" s="196"/>
      <c r="F9" s="196"/>
      <c r="G9" s="196"/>
      <c r="H9" s="197"/>
      <c r="I9" s="96"/>
      <c r="J9" s="195" t="s">
        <v>104</v>
      </c>
      <c r="K9" s="196"/>
      <c r="L9" s="196"/>
      <c r="M9" s="196"/>
      <c r="N9" s="196"/>
      <c r="O9" s="196"/>
      <c r="P9" s="196"/>
      <c r="Q9" s="196"/>
      <c r="R9" s="196"/>
      <c r="S9" s="196"/>
      <c r="T9" s="196"/>
      <c r="U9" s="197"/>
    </row>
    <row r="10" spans="2:29" ht="34.5" x14ac:dyDescent="0.25">
      <c r="B10" s="10" t="s">
        <v>65</v>
      </c>
      <c r="C10" s="10" t="s">
        <v>66</v>
      </c>
      <c r="D10" s="186" t="s">
        <v>397</v>
      </c>
      <c r="E10" s="10" t="s">
        <v>105</v>
      </c>
      <c r="F10" s="10" t="s">
        <v>106</v>
      </c>
      <c r="G10" s="10" t="s">
        <v>107</v>
      </c>
      <c r="H10" s="10" t="s">
        <v>108</v>
      </c>
      <c r="J10" s="10" t="s">
        <v>65</v>
      </c>
      <c r="K10" s="10" t="s">
        <v>66</v>
      </c>
      <c r="L10" s="21" t="s">
        <v>109</v>
      </c>
      <c r="M10" s="21" t="s">
        <v>110</v>
      </c>
      <c r="N10" s="21" t="s">
        <v>111</v>
      </c>
      <c r="O10" s="21" t="s">
        <v>112</v>
      </c>
      <c r="P10" s="21" t="s">
        <v>113</v>
      </c>
      <c r="Q10" s="21" t="s">
        <v>114</v>
      </c>
      <c r="R10" s="21" t="s">
        <v>115</v>
      </c>
      <c r="S10" s="21" t="s">
        <v>116</v>
      </c>
      <c r="T10" s="21" t="s">
        <v>117</v>
      </c>
      <c r="U10" s="21" t="s">
        <v>118</v>
      </c>
      <c r="W10" s="20"/>
      <c r="X10" s="20"/>
      <c r="Y10" s="20"/>
      <c r="Z10" s="20"/>
      <c r="AA10" s="20"/>
      <c r="AB10" s="20"/>
      <c r="AC10" s="20"/>
    </row>
    <row r="11" spans="2:29" x14ac:dyDescent="0.25">
      <c r="B11" s="95">
        <v>2025</v>
      </c>
      <c r="C11" s="95">
        <v>1</v>
      </c>
      <c r="D11" s="183"/>
      <c r="E11" s="16"/>
      <c r="F11" s="16"/>
      <c r="G11" s="16"/>
      <c r="H11" s="16"/>
      <c r="I11" s="19"/>
      <c r="J11" s="95">
        <v>2025</v>
      </c>
      <c r="K11" s="95">
        <v>1</v>
      </c>
      <c r="L11" s="170">
        <v>2.0581</v>
      </c>
      <c r="M11" s="170">
        <v>1.60015</v>
      </c>
      <c r="N11" s="170">
        <v>1.0300800000000001</v>
      </c>
      <c r="O11" s="170">
        <v>0.95616000000000001</v>
      </c>
      <c r="P11" s="170">
        <v>0.48593999999999998</v>
      </c>
      <c r="Q11" s="170">
        <v>0.2878</v>
      </c>
      <c r="R11" s="170">
        <v>0.27922000000000002</v>
      </c>
      <c r="S11" s="16" t="s">
        <v>298</v>
      </c>
      <c r="T11" s="170">
        <v>0.45582</v>
      </c>
      <c r="U11" s="170">
        <v>0.93937000000000004</v>
      </c>
      <c r="V11" s="19"/>
      <c r="W11" s="19"/>
      <c r="X11" s="19"/>
      <c r="Y11" s="19"/>
      <c r="Z11" s="19"/>
      <c r="AA11" s="19"/>
      <c r="AB11" s="19"/>
      <c r="AC11" s="19"/>
    </row>
    <row r="12" spans="2:29" x14ac:dyDescent="0.25">
      <c r="B12" s="95">
        <v>2025</v>
      </c>
      <c r="C12" s="95">
        <v>2</v>
      </c>
      <c r="D12" s="183"/>
      <c r="E12" s="16"/>
      <c r="F12" s="16"/>
      <c r="G12" s="16"/>
      <c r="H12" s="16"/>
      <c r="I12" s="19"/>
      <c r="J12" s="95">
        <v>2025</v>
      </c>
      <c r="K12" s="95">
        <v>2</v>
      </c>
      <c r="L12" s="170">
        <v>2.0581</v>
      </c>
      <c r="M12" s="170">
        <v>1.60015</v>
      </c>
      <c r="N12" s="170">
        <v>1.0300800000000001</v>
      </c>
      <c r="O12" s="170">
        <v>0.95616000000000001</v>
      </c>
      <c r="P12" s="170">
        <v>0.48593999999999998</v>
      </c>
      <c r="Q12" s="170">
        <v>0.2878</v>
      </c>
      <c r="R12" s="170">
        <v>0.27922000000000002</v>
      </c>
      <c r="S12" s="16" t="s">
        <v>298</v>
      </c>
      <c r="T12" s="170">
        <v>0.45582</v>
      </c>
      <c r="U12" s="170">
        <v>0.93937000000000004</v>
      </c>
      <c r="V12" s="19"/>
      <c r="W12" s="19"/>
      <c r="X12" s="19"/>
      <c r="Y12" s="19"/>
      <c r="Z12" s="19"/>
      <c r="AA12" s="19"/>
      <c r="AB12" s="19"/>
      <c r="AC12" s="19"/>
    </row>
    <row r="13" spans="2:29" x14ac:dyDescent="0.25">
      <c r="B13" s="95">
        <v>2025</v>
      </c>
      <c r="C13" s="95">
        <v>3</v>
      </c>
      <c r="D13" s="183"/>
      <c r="E13" s="16"/>
      <c r="F13" s="16"/>
      <c r="G13" s="16"/>
      <c r="H13" s="16"/>
      <c r="I13" s="19"/>
      <c r="J13" s="95">
        <v>2025</v>
      </c>
      <c r="K13" s="95">
        <v>3</v>
      </c>
      <c r="L13" s="170">
        <v>2.0581</v>
      </c>
      <c r="M13" s="170">
        <v>1.60015</v>
      </c>
      <c r="N13" s="170">
        <v>1.0300800000000001</v>
      </c>
      <c r="O13" s="170">
        <v>0.95616000000000001</v>
      </c>
      <c r="P13" s="170">
        <v>0.48593999999999998</v>
      </c>
      <c r="Q13" s="170">
        <v>0.2878</v>
      </c>
      <c r="R13" s="170">
        <v>0.27922000000000002</v>
      </c>
      <c r="S13" s="16" t="s">
        <v>298</v>
      </c>
      <c r="T13" s="170">
        <v>0.45582</v>
      </c>
      <c r="U13" s="170">
        <v>0.93937000000000004</v>
      </c>
      <c r="V13" s="19"/>
      <c r="W13" s="19"/>
      <c r="X13" s="19"/>
      <c r="Y13" s="19"/>
      <c r="Z13" s="19"/>
      <c r="AA13" s="19"/>
      <c r="AB13" s="19"/>
      <c r="AC13" s="19"/>
    </row>
    <row r="14" spans="2:29" x14ac:dyDescent="0.25">
      <c r="B14" s="95">
        <v>2025</v>
      </c>
      <c r="C14" s="95">
        <v>4</v>
      </c>
      <c r="D14" s="183"/>
      <c r="E14" s="16"/>
      <c r="F14" s="16"/>
      <c r="G14" s="16"/>
      <c r="H14" s="16"/>
      <c r="I14" s="19"/>
      <c r="J14" s="95">
        <v>2025</v>
      </c>
      <c r="K14" s="95">
        <v>4</v>
      </c>
      <c r="L14" s="170">
        <v>2.0581</v>
      </c>
      <c r="M14" s="170">
        <v>1.60015</v>
      </c>
      <c r="N14" s="170">
        <v>1.0300800000000001</v>
      </c>
      <c r="O14" s="170">
        <v>0.95616000000000001</v>
      </c>
      <c r="P14" s="170">
        <v>0.48593999999999998</v>
      </c>
      <c r="Q14" s="170">
        <v>0.2878</v>
      </c>
      <c r="R14" s="170">
        <v>0.27922000000000002</v>
      </c>
      <c r="S14" s="16" t="s">
        <v>298</v>
      </c>
      <c r="T14" s="170">
        <v>0.45582</v>
      </c>
      <c r="U14" s="170">
        <v>0.93937000000000004</v>
      </c>
      <c r="V14" s="19"/>
      <c r="W14" s="19"/>
      <c r="X14" s="19"/>
      <c r="Y14" s="19"/>
      <c r="Z14" s="19"/>
      <c r="AA14" s="19"/>
      <c r="AB14" s="19"/>
      <c r="AC14" s="19"/>
    </row>
    <row r="15" spans="2:29" x14ac:dyDescent="0.25">
      <c r="B15" s="95">
        <v>2025</v>
      </c>
      <c r="C15" s="95">
        <v>5</v>
      </c>
      <c r="D15" s="183"/>
      <c r="E15" s="16"/>
      <c r="F15" s="16"/>
      <c r="G15" s="16"/>
      <c r="H15" s="16"/>
      <c r="I15" s="19"/>
      <c r="J15" s="95">
        <v>2025</v>
      </c>
      <c r="K15" s="95">
        <v>5</v>
      </c>
      <c r="L15" s="170">
        <v>2.0581</v>
      </c>
      <c r="M15" s="170">
        <v>1.60015</v>
      </c>
      <c r="N15" s="170">
        <v>1.0300800000000001</v>
      </c>
      <c r="O15" s="170">
        <v>0.95616000000000001</v>
      </c>
      <c r="P15" s="170">
        <v>0.48593999999999998</v>
      </c>
      <c r="Q15" s="170">
        <v>0.2878</v>
      </c>
      <c r="R15" s="170">
        <v>0.27922000000000002</v>
      </c>
      <c r="S15" s="16" t="s">
        <v>298</v>
      </c>
      <c r="T15" s="170">
        <v>0.45582</v>
      </c>
      <c r="U15" s="170">
        <v>0.93937000000000004</v>
      </c>
      <c r="V15" s="19"/>
      <c r="W15" s="19"/>
      <c r="X15" s="19"/>
      <c r="Y15" s="19"/>
      <c r="Z15" s="19"/>
      <c r="AA15" s="19"/>
      <c r="AB15" s="19"/>
      <c r="AC15" s="19"/>
    </row>
    <row r="16" spans="2:29" x14ac:dyDescent="0.25">
      <c r="B16" s="95">
        <v>2025</v>
      </c>
      <c r="C16" s="95">
        <v>6</v>
      </c>
      <c r="D16" s="183"/>
      <c r="E16" s="16"/>
      <c r="F16" s="16"/>
      <c r="G16" s="16"/>
      <c r="H16" s="16"/>
      <c r="I16" s="19"/>
      <c r="J16" s="95">
        <v>2025</v>
      </c>
      <c r="K16" s="95">
        <v>6</v>
      </c>
      <c r="L16" s="170">
        <v>2.0581</v>
      </c>
      <c r="M16" s="170">
        <v>1.60015</v>
      </c>
      <c r="N16" s="170">
        <v>1.0300800000000001</v>
      </c>
      <c r="O16" s="170">
        <v>0.95616000000000001</v>
      </c>
      <c r="P16" s="170">
        <v>0.48593999999999998</v>
      </c>
      <c r="Q16" s="170">
        <v>0.2878</v>
      </c>
      <c r="R16" s="170">
        <v>0.27922000000000002</v>
      </c>
      <c r="S16" s="16" t="s">
        <v>298</v>
      </c>
      <c r="T16" s="170">
        <v>0.45582</v>
      </c>
      <c r="U16" s="170">
        <v>0.93937000000000004</v>
      </c>
      <c r="V16" s="19"/>
      <c r="W16" s="19"/>
      <c r="X16" s="19"/>
      <c r="Y16" s="19"/>
      <c r="Z16" s="19"/>
      <c r="AA16" s="19"/>
      <c r="AB16" s="19"/>
      <c r="AC16" s="19"/>
    </row>
    <row r="17" spans="2:29" x14ac:dyDescent="0.25">
      <c r="B17" s="95">
        <v>2025</v>
      </c>
      <c r="C17" s="95">
        <v>7</v>
      </c>
      <c r="D17" s="183"/>
      <c r="E17" s="16"/>
      <c r="F17" s="16"/>
      <c r="G17" s="16"/>
      <c r="H17" s="16"/>
      <c r="I17" s="19"/>
      <c r="J17" s="95">
        <v>2025</v>
      </c>
      <c r="K17" s="95">
        <v>7</v>
      </c>
      <c r="L17" s="170">
        <v>2.0581</v>
      </c>
      <c r="M17" s="170">
        <v>1.60015</v>
      </c>
      <c r="N17" s="170">
        <v>1.0300800000000001</v>
      </c>
      <c r="O17" s="170">
        <v>0.95616000000000001</v>
      </c>
      <c r="P17" s="170">
        <v>0.48593999999999998</v>
      </c>
      <c r="Q17" s="170">
        <v>0.2878</v>
      </c>
      <c r="R17" s="170">
        <v>0.27922000000000002</v>
      </c>
      <c r="S17" s="16" t="s">
        <v>298</v>
      </c>
      <c r="T17" s="170">
        <v>0.45582</v>
      </c>
      <c r="U17" s="170">
        <v>0.93937000000000004</v>
      </c>
      <c r="V17" s="19"/>
      <c r="W17" s="19"/>
      <c r="X17" s="19"/>
      <c r="Y17" s="19"/>
      <c r="Z17" s="19"/>
      <c r="AA17" s="19"/>
      <c r="AB17" s="19"/>
      <c r="AC17" s="19"/>
    </row>
    <row r="18" spans="2:29" x14ac:dyDescent="0.25">
      <c r="B18" s="95">
        <v>2025</v>
      </c>
      <c r="C18" s="95">
        <v>8</v>
      </c>
      <c r="D18" s="183"/>
      <c r="E18" s="16"/>
      <c r="F18" s="16"/>
      <c r="G18" s="16"/>
      <c r="H18" s="16"/>
      <c r="I18" s="19"/>
      <c r="J18" s="95">
        <v>2025</v>
      </c>
      <c r="K18" s="95">
        <v>8</v>
      </c>
      <c r="L18" s="170">
        <v>2.0581</v>
      </c>
      <c r="M18" s="170">
        <v>1.60015</v>
      </c>
      <c r="N18" s="170">
        <v>1.0300800000000001</v>
      </c>
      <c r="O18" s="170">
        <v>0.95616000000000001</v>
      </c>
      <c r="P18" s="170">
        <v>0.48593999999999998</v>
      </c>
      <c r="Q18" s="170">
        <v>0.2878</v>
      </c>
      <c r="R18" s="170">
        <v>0.27922000000000002</v>
      </c>
      <c r="S18" s="16" t="s">
        <v>298</v>
      </c>
      <c r="T18" s="170">
        <v>0.45582</v>
      </c>
      <c r="U18" s="170">
        <v>0.93937000000000004</v>
      </c>
      <c r="V18" s="19"/>
      <c r="W18" s="19"/>
      <c r="X18" s="19"/>
      <c r="Y18" s="19"/>
      <c r="Z18" s="19"/>
      <c r="AA18" s="19"/>
      <c r="AB18" s="19"/>
      <c r="AC18" s="19"/>
    </row>
    <row r="19" spans="2:29" x14ac:dyDescent="0.25">
      <c r="B19" s="95">
        <v>2025</v>
      </c>
      <c r="C19" s="95">
        <v>9</v>
      </c>
      <c r="D19" s="183"/>
      <c r="E19" s="16"/>
      <c r="F19" s="16"/>
      <c r="G19" s="16"/>
      <c r="H19" s="16"/>
      <c r="I19" s="19"/>
      <c r="J19" s="95">
        <v>2025</v>
      </c>
      <c r="K19" s="95">
        <v>9</v>
      </c>
      <c r="L19" s="170">
        <v>2.0581</v>
      </c>
      <c r="M19" s="170">
        <v>1.60015</v>
      </c>
      <c r="N19" s="170">
        <v>1.0300800000000001</v>
      </c>
      <c r="O19" s="170">
        <v>0.95616000000000001</v>
      </c>
      <c r="P19" s="170">
        <v>0.48593999999999998</v>
      </c>
      <c r="Q19" s="170">
        <v>0.2878</v>
      </c>
      <c r="R19" s="170">
        <v>0.27922000000000002</v>
      </c>
      <c r="S19" s="16" t="s">
        <v>298</v>
      </c>
      <c r="T19" s="170">
        <v>0.45582</v>
      </c>
      <c r="U19" s="170">
        <v>0.93937000000000004</v>
      </c>
      <c r="V19" s="19"/>
      <c r="W19" s="19"/>
      <c r="X19" s="19"/>
      <c r="Y19" s="19"/>
      <c r="Z19" s="19"/>
      <c r="AA19" s="19"/>
      <c r="AB19" s="19"/>
      <c r="AC19" s="19"/>
    </row>
    <row r="20" spans="2:29" x14ac:dyDescent="0.25">
      <c r="B20" s="95">
        <v>2025</v>
      </c>
      <c r="C20" s="95">
        <v>10</v>
      </c>
      <c r="D20" s="183"/>
      <c r="E20" s="16"/>
      <c r="F20" s="16"/>
      <c r="G20" s="16"/>
      <c r="H20" s="16"/>
      <c r="I20" s="19"/>
      <c r="J20" s="95">
        <v>2025</v>
      </c>
      <c r="K20" s="95">
        <v>10</v>
      </c>
      <c r="L20" s="170">
        <v>2.0581</v>
      </c>
      <c r="M20" s="170">
        <v>1.60015</v>
      </c>
      <c r="N20" s="170">
        <v>1.0300800000000001</v>
      </c>
      <c r="O20" s="170">
        <v>0.95616000000000001</v>
      </c>
      <c r="P20" s="170">
        <v>0.48593999999999998</v>
      </c>
      <c r="Q20" s="170">
        <v>0.2878</v>
      </c>
      <c r="R20" s="170">
        <v>0.27922000000000002</v>
      </c>
      <c r="S20" s="16" t="s">
        <v>298</v>
      </c>
      <c r="T20" s="170">
        <v>0.45582</v>
      </c>
      <c r="U20" s="170">
        <v>0.93937000000000004</v>
      </c>
      <c r="V20" s="19"/>
      <c r="W20" s="19"/>
      <c r="X20" s="19"/>
      <c r="Y20" s="19"/>
      <c r="Z20" s="19"/>
      <c r="AA20" s="19"/>
      <c r="AB20" s="19"/>
      <c r="AC20" s="19"/>
    </row>
    <row r="21" spans="2:29" x14ac:dyDescent="0.25">
      <c r="B21" s="95">
        <v>2025</v>
      </c>
      <c r="C21" s="95">
        <v>11</v>
      </c>
      <c r="D21" s="183"/>
      <c r="E21" s="16"/>
      <c r="F21" s="16"/>
      <c r="G21" s="16"/>
      <c r="H21" s="16"/>
      <c r="I21" s="19"/>
      <c r="J21" s="95">
        <v>2025</v>
      </c>
      <c r="K21" s="95">
        <v>11</v>
      </c>
      <c r="L21" s="170">
        <v>2.0581</v>
      </c>
      <c r="M21" s="170">
        <v>1.60015</v>
      </c>
      <c r="N21" s="170">
        <v>1.0300800000000001</v>
      </c>
      <c r="O21" s="170">
        <v>0.95616000000000001</v>
      </c>
      <c r="P21" s="170">
        <v>0.48593999999999998</v>
      </c>
      <c r="Q21" s="170">
        <v>0.2878</v>
      </c>
      <c r="R21" s="170">
        <v>0.27922000000000002</v>
      </c>
      <c r="S21" s="16" t="s">
        <v>298</v>
      </c>
      <c r="T21" s="170">
        <v>0.45582</v>
      </c>
      <c r="U21" s="170">
        <v>0.93937000000000004</v>
      </c>
      <c r="V21" s="19"/>
      <c r="W21" s="19"/>
      <c r="X21" s="19"/>
      <c r="Y21" s="19"/>
      <c r="Z21" s="19"/>
      <c r="AA21" s="19"/>
      <c r="AB21" s="19"/>
      <c r="AC21" s="19"/>
    </row>
    <row r="22" spans="2:29" x14ac:dyDescent="0.25">
      <c r="B22" s="95">
        <v>2025</v>
      </c>
      <c r="C22" s="95">
        <v>12</v>
      </c>
      <c r="D22" s="183"/>
      <c r="E22" s="16"/>
      <c r="F22" s="16"/>
      <c r="G22" s="16"/>
      <c r="H22" s="16"/>
      <c r="I22" s="19"/>
      <c r="J22" s="95">
        <v>2025</v>
      </c>
      <c r="K22" s="95">
        <v>12</v>
      </c>
      <c r="L22" s="170">
        <v>2.0581</v>
      </c>
      <c r="M22" s="170">
        <v>1.60015</v>
      </c>
      <c r="N22" s="170">
        <v>1.0300800000000001</v>
      </c>
      <c r="O22" s="170">
        <v>0.95616000000000001</v>
      </c>
      <c r="P22" s="170">
        <v>0.48593999999999998</v>
      </c>
      <c r="Q22" s="170">
        <v>0.2878</v>
      </c>
      <c r="R22" s="170">
        <v>0.27922000000000002</v>
      </c>
      <c r="S22" s="16" t="s">
        <v>298</v>
      </c>
      <c r="T22" s="170">
        <v>0.45582</v>
      </c>
      <c r="U22" s="170">
        <v>0.93937000000000004</v>
      </c>
      <c r="V22" s="19"/>
      <c r="W22" s="19"/>
      <c r="X22" s="19"/>
      <c r="Y22" s="19"/>
      <c r="Z22" s="19"/>
      <c r="AA22" s="19"/>
      <c r="AB22" s="19"/>
      <c r="AC22" s="19"/>
    </row>
    <row r="23" spans="2:29" x14ac:dyDescent="0.25">
      <c r="B23" s="95">
        <v>2026</v>
      </c>
      <c r="C23" s="95">
        <v>1</v>
      </c>
      <c r="D23" s="183"/>
      <c r="E23" s="16"/>
      <c r="F23" s="16"/>
      <c r="G23" s="16"/>
      <c r="H23" s="16"/>
      <c r="I23" s="19"/>
      <c r="J23" s="95">
        <v>2026</v>
      </c>
      <c r="K23" s="95">
        <v>1</v>
      </c>
      <c r="L23" s="170">
        <v>2.1411500000000001</v>
      </c>
      <c r="M23" s="170">
        <v>1.64598</v>
      </c>
      <c r="N23" s="170">
        <v>1.0448</v>
      </c>
      <c r="O23" s="170">
        <v>0.90061000000000002</v>
      </c>
      <c r="P23" s="170">
        <v>0.51578000000000002</v>
      </c>
      <c r="Q23" s="170">
        <v>0.33893000000000001</v>
      </c>
      <c r="R23" s="170">
        <v>0.30102000000000001</v>
      </c>
      <c r="S23" s="16" t="s">
        <v>298</v>
      </c>
      <c r="T23" s="170">
        <v>0.49025999999999997</v>
      </c>
      <c r="U23" s="170">
        <v>0.97894999999999999</v>
      </c>
      <c r="V23" s="19"/>
    </row>
    <row r="24" spans="2:29" x14ac:dyDescent="0.25">
      <c r="B24" s="95">
        <v>2026</v>
      </c>
      <c r="C24" s="95">
        <v>2</v>
      </c>
      <c r="D24" s="183"/>
      <c r="E24" s="16"/>
      <c r="F24" s="16"/>
      <c r="G24" s="16"/>
      <c r="H24" s="16"/>
      <c r="I24" s="19"/>
      <c r="J24" s="95">
        <v>2026</v>
      </c>
      <c r="K24" s="95">
        <v>2</v>
      </c>
      <c r="L24" s="170">
        <v>2.1411500000000001</v>
      </c>
      <c r="M24" s="170">
        <v>1.64598</v>
      </c>
      <c r="N24" s="170">
        <v>1.0448</v>
      </c>
      <c r="O24" s="170">
        <v>0.90061000000000002</v>
      </c>
      <c r="P24" s="170">
        <v>0.51578000000000002</v>
      </c>
      <c r="Q24" s="170">
        <v>0.33893000000000001</v>
      </c>
      <c r="R24" s="170">
        <v>0.30102000000000001</v>
      </c>
      <c r="S24" s="16" t="s">
        <v>298</v>
      </c>
      <c r="T24" s="170">
        <v>0.49025999999999997</v>
      </c>
      <c r="U24" s="170">
        <v>0.97894999999999999</v>
      </c>
      <c r="V24" s="19"/>
    </row>
    <row r="25" spans="2:29" x14ac:dyDescent="0.25">
      <c r="B25" s="95">
        <v>2026</v>
      </c>
      <c r="C25" s="95">
        <v>3</v>
      </c>
      <c r="D25" s="183"/>
      <c r="E25" s="16"/>
      <c r="F25" s="16"/>
      <c r="G25" s="16"/>
      <c r="H25" s="16"/>
      <c r="I25" s="19"/>
      <c r="J25" s="95">
        <v>2026</v>
      </c>
      <c r="K25" s="95">
        <v>3</v>
      </c>
      <c r="L25" s="170">
        <v>2.1411500000000001</v>
      </c>
      <c r="M25" s="170">
        <v>1.64598</v>
      </c>
      <c r="N25" s="170">
        <v>1.0448</v>
      </c>
      <c r="O25" s="170">
        <v>0.90061000000000002</v>
      </c>
      <c r="P25" s="170">
        <v>0.51578000000000002</v>
      </c>
      <c r="Q25" s="170">
        <v>0.33893000000000001</v>
      </c>
      <c r="R25" s="170">
        <v>0.30102000000000001</v>
      </c>
      <c r="S25" s="16" t="s">
        <v>298</v>
      </c>
      <c r="T25" s="170">
        <v>0.49025999999999997</v>
      </c>
      <c r="U25" s="170">
        <v>0.97894999999999999</v>
      </c>
      <c r="V25" s="19"/>
    </row>
    <row r="26" spans="2:29" x14ac:dyDescent="0.25">
      <c r="B26" s="95">
        <v>2026</v>
      </c>
      <c r="C26" s="95">
        <v>4</v>
      </c>
      <c r="D26" s="183"/>
      <c r="E26" s="16"/>
      <c r="F26" s="16"/>
      <c r="G26" s="16"/>
      <c r="H26" s="16"/>
      <c r="J26" s="95">
        <v>2026</v>
      </c>
      <c r="K26" s="95">
        <v>4</v>
      </c>
      <c r="L26" s="170">
        <v>2.1411500000000001</v>
      </c>
      <c r="M26" s="170">
        <v>1.64598</v>
      </c>
      <c r="N26" s="170">
        <v>1.0448</v>
      </c>
      <c r="O26" s="170">
        <v>0.90061000000000002</v>
      </c>
      <c r="P26" s="170">
        <v>0.51578000000000002</v>
      </c>
      <c r="Q26" s="170">
        <v>0.33893000000000001</v>
      </c>
      <c r="R26" s="170">
        <v>0.30102000000000001</v>
      </c>
      <c r="S26" s="16" t="s">
        <v>298</v>
      </c>
      <c r="T26" s="170">
        <v>0.49025999999999997</v>
      </c>
      <c r="U26" s="170">
        <v>0.97894999999999999</v>
      </c>
    </row>
    <row r="27" spans="2:29" x14ac:dyDescent="0.25">
      <c r="B27" s="95">
        <v>2026</v>
      </c>
      <c r="C27" s="95">
        <v>5</v>
      </c>
      <c r="D27" s="183"/>
      <c r="E27" s="16"/>
      <c r="F27" s="16"/>
      <c r="G27" s="16"/>
      <c r="H27" s="16"/>
      <c r="J27" s="95">
        <v>2026</v>
      </c>
      <c r="K27" s="95">
        <v>5</v>
      </c>
      <c r="L27" s="170">
        <v>2.1411500000000001</v>
      </c>
      <c r="M27" s="170">
        <v>1.64598</v>
      </c>
      <c r="N27" s="170">
        <v>1.0448</v>
      </c>
      <c r="O27" s="170">
        <v>0.90061000000000002</v>
      </c>
      <c r="P27" s="170">
        <v>0.51578000000000002</v>
      </c>
      <c r="Q27" s="170">
        <v>0.33893000000000001</v>
      </c>
      <c r="R27" s="170">
        <v>0.30102000000000001</v>
      </c>
      <c r="S27" s="16" t="s">
        <v>298</v>
      </c>
      <c r="T27" s="170">
        <v>0.49025999999999997</v>
      </c>
      <c r="U27" s="170">
        <v>0.97894999999999999</v>
      </c>
    </row>
    <row r="28" spans="2:29" x14ac:dyDescent="0.25">
      <c r="B28" s="95">
        <v>2026</v>
      </c>
      <c r="C28" s="95">
        <v>6</v>
      </c>
      <c r="D28" s="183"/>
      <c r="E28" s="16"/>
      <c r="F28" s="16"/>
      <c r="G28" s="16"/>
      <c r="H28" s="16"/>
      <c r="J28" s="95">
        <v>2026</v>
      </c>
      <c r="K28" s="95">
        <v>6</v>
      </c>
      <c r="L28" s="170">
        <v>2.1411500000000001</v>
      </c>
      <c r="M28" s="170">
        <v>1.64598</v>
      </c>
      <c r="N28" s="170">
        <v>1.0448</v>
      </c>
      <c r="O28" s="170">
        <v>0.90061000000000002</v>
      </c>
      <c r="P28" s="170">
        <v>0.51578000000000002</v>
      </c>
      <c r="Q28" s="170">
        <v>0.33893000000000001</v>
      </c>
      <c r="R28" s="170">
        <v>0.30102000000000001</v>
      </c>
      <c r="S28" s="16" t="s">
        <v>298</v>
      </c>
      <c r="T28" s="170">
        <v>0.49025999999999997</v>
      </c>
      <c r="U28" s="170">
        <v>0.97894999999999999</v>
      </c>
    </row>
    <row r="29" spans="2:29" x14ac:dyDescent="0.25">
      <c r="B29" s="95">
        <v>2026</v>
      </c>
      <c r="C29" s="95">
        <v>7</v>
      </c>
      <c r="D29" s="183"/>
      <c r="E29" s="16"/>
      <c r="F29" s="16"/>
      <c r="G29" s="16"/>
      <c r="H29" s="16"/>
      <c r="J29" s="95">
        <v>2026</v>
      </c>
      <c r="K29" s="95">
        <v>7</v>
      </c>
      <c r="L29" s="170">
        <v>2.1411500000000001</v>
      </c>
      <c r="M29" s="170">
        <v>1.64598</v>
      </c>
      <c r="N29" s="170">
        <v>1.0448</v>
      </c>
      <c r="O29" s="170">
        <v>0.90061000000000002</v>
      </c>
      <c r="P29" s="170">
        <v>0.51578000000000002</v>
      </c>
      <c r="Q29" s="170">
        <v>0.33893000000000001</v>
      </c>
      <c r="R29" s="170">
        <v>0.30102000000000001</v>
      </c>
      <c r="S29" s="16" t="s">
        <v>298</v>
      </c>
      <c r="T29" s="170">
        <v>0.49025999999999997</v>
      </c>
      <c r="U29" s="170">
        <v>0.97894999999999999</v>
      </c>
    </row>
    <row r="30" spans="2:29" x14ac:dyDescent="0.25">
      <c r="B30" s="95">
        <v>2026</v>
      </c>
      <c r="C30" s="95">
        <v>8</v>
      </c>
      <c r="D30" s="183"/>
      <c r="E30" s="16"/>
      <c r="F30" s="16"/>
      <c r="G30" s="16"/>
      <c r="H30" s="16"/>
      <c r="J30" s="95">
        <v>2026</v>
      </c>
      <c r="K30" s="95">
        <v>8</v>
      </c>
      <c r="L30" s="170">
        <v>2.1411500000000001</v>
      </c>
      <c r="M30" s="170">
        <v>1.64598</v>
      </c>
      <c r="N30" s="170">
        <v>1.0448</v>
      </c>
      <c r="O30" s="170">
        <v>0.90061000000000002</v>
      </c>
      <c r="P30" s="170">
        <v>0.51578000000000002</v>
      </c>
      <c r="Q30" s="170">
        <v>0.33893000000000001</v>
      </c>
      <c r="R30" s="170">
        <v>0.30102000000000001</v>
      </c>
      <c r="S30" s="16" t="s">
        <v>298</v>
      </c>
      <c r="T30" s="170">
        <v>0.49025999999999997</v>
      </c>
      <c r="U30" s="170">
        <v>0.97894999999999999</v>
      </c>
    </row>
    <row r="31" spans="2:29" x14ac:dyDescent="0.25">
      <c r="B31" s="95">
        <v>2026</v>
      </c>
      <c r="C31" s="95">
        <v>9</v>
      </c>
      <c r="D31" s="183"/>
      <c r="E31" s="16"/>
      <c r="F31" s="16"/>
      <c r="G31" s="16"/>
      <c r="H31" s="16"/>
      <c r="J31" s="95">
        <v>2026</v>
      </c>
      <c r="K31" s="95">
        <v>9</v>
      </c>
      <c r="L31" s="170">
        <v>2.1411500000000001</v>
      </c>
      <c r="M31" s="170">
        <v>1.64598</v>
      </c>
      <c r="N31" s="170">
        <v>1.0448</v>
      </c>
      <c r="O31" s="170">
        <v>0.90061000000000002</v>
      </c>
      <c r="P31" s="170">
        <v>0.51578000000000002</v>
      </c>
      <c r="Q31" s="170">
        <v>0.33893000000000001</v>
      </c>
      <c r="R31" s="170">
        <v>0.30102000000000001</v>
      </c>
      <c r="S31" s="16" t="s">
        <v>298</v>
      </c>
      <c r="T31" s="170">
        <v>0.49025999999999997</v>
      </c>
      <c r="U31" s="170">
        <v>0.97894999999999999</v>
      </c>
    </row>
    <row r="32" spans="2:29" x14ac:dyDescent="0.25">
      <c r="B32" s="95">
        <v>2026</v>
      </c>
      <c r="C32" s="95">
        <v>10</v>
      </c>
      <c r="D32" s="183"/>
      <c r="E32" s="16"/>
      <c r="F32" s="16"/>
      <c r="G32" s="16"/>
      <c r="H32" s="16"/>
      <c r="J32" s="95">
        <v>2026</v>
      </c>
      <c r="K32" s="95">
        <v>10</v>
      </c>
      <c r="L32" s="170">
        <v>2.1411500000000001</v>
      </c>
      <c r="M32" s="170">
        <v>1.64598</v>
      </c>
      <c r="N32" s="170">
        <v>1.0448</v>
      </c>
      <c r="O32" s="170">
        <v>0.90061000000000002</v>
      </c>
      <c r="P32" s="170">
        <v>0.51578000000000002</v>
      </c>
      <c r="Q32" s="170">
        <v>0.33893000000000001</v>
      </c>
      <c r="R32" s="170">
        <v>0.30102000000000001</v>
      </c>
      <c r="S32" s="16" t="s">
        <v>298</v>
      </c>
      <c r="T32" s="170">
        <v>0.49025999999999997</v>
      </c>
      <c r="U32" s="170">
        <v>0.97894999999999999</v>
      </c>
    </row>
    <row r="33" spans="2:21" x14ac:dyDescent="0.25">
      <c r="B33" s="95">
        <v>2026</v>
      </c>
      <c r="C33" s="95">
        <v>11</v>
      </c>
      <c r="D33" s="183"/>
      <c r="E33" s="16"/>
      <c r="F33" s="16"/>
      <c r="G33" s="16"/>
      <c r="H33" s="16"/>
      <c r="J33" s="95">
        <v>2026</v>
      </c>
      <c r="K33" s="95">
        <v>11</v>
      </c>
      <c r="L33" s="170">
        <v>2.1411500000000001</v>
      </c>
      <c r="M33" s="170">
        <v>1.64598</v>
      </c>
      <c r="N33" s="170">
        <v>1.0448</v>
      </c>
      <c r="O33" s="170">
        <v>0.90061000000000002</v>
      </c>
      <c r="P33" s="170">
        <v>0.51578000000000002</v>
      </c>
      <c r="Q33" s="170">
        <v>0.33893000000000001</v>
      </c>
      <c r="R33" s="170">
        <v>0.30102000000000001</v>
      </c>
      <c r="S33" s="16" t="s">
        <v>298</v>
      </c>
      <c r="T33" s="170">
        <v>0.49025999999999997</v>
      </c>
      <c r="U33" s="170">
        <v>0.97894999999999999</v>
      </c>
    </row>
    <row r="34" spans="2:21" x14ac:dyDescent="0.25">
      <c r="B34" s="95">
        <v>2026</v>
      </c>
      <c r="C34" s="95">
        <v>12</v>
      </c>
      <c r="D34" s="183"/>
      <c r="E34" s="16"/>
      <c r="F34" s="16"/>
      <c r="G34" s="16"/>
      <c r="H34" s="16"/>
      <c r="J34" s="95">
        <v>2026</v>
      </c>
      <c r="K34" s="95">
        <v>12</v>
      </c>
      <c r="L34" s="170">
        <v>2.1411500000000001</v>
      </c>
      <c r="M34" s="170">
        <v>1.64598</v>
      </c>
      <c r="N34" s="170">
        <v>1.0448</v>
      </c>
      <c r="O34" s="170">
        <v>0.90061000000000002</v>
      </c>
      <c r="P34" s="170">
        <v>0.51578000000000002</v>
      </c>
      <c r="Q34" s="170">
        <v>0.33893000000000001</v>
      </c>
      <c r="R34" s="170">
        <v>0.30102000000000001</v>
      </c>
      <c r="S34" s="16" t="s">
        <v>298</v>
      </c>
      <c r="T34" s="170">
        <v>0.49025999999999997</v>
      </c>
      <c r="U34" s="170">
        <v>0.97894999999999999</v>
      </c>
    </row>
    <row r="35" spans="2:21" x14ac:dyDescent="0.25">
      <c r="B35" s="95">
        <v>2027</v>
      </c>
      <c r="C35" s="95">
        <v>1</v>
      </c>
      <c r="D35" s="183"/>
      <c r="E35" s="16"/>
      <c r="F35" s="16"/>
      <c r="G35" s="16"/>
      <c r="H35" s="16"/>
      <c r="J35" s="95">
        <v>2027</v>
      </c>
      <c r="K35" s="95">
        <v>1</v>
      </c>
      <c r="L35" s="170">
        <v>2.0525699999999998</v>
      </c>
      <c r="M35" s="170">
        <v>1.66669</v>
      </c>
      <c r="N35" s="170">
        <v>1.095</v>
      </c>
      <c r="O35" s="170">
        <v>1.0528200000000001</v>
      </c>
      <c r="P35" s="170">
        <v>0.60924999999999996</v>
      </c>
      <c r="Q35" s="170">
        <v>0.41654999999999998</v>
      </c>
      <c r="R35" s="170">
        <v>0.32502999999999999</v>
      </c>
      <c r="S35" s="16" t="s">
        <v>298</v>
      </c>
      <c r="T35" s="170">
        <v>0.58109999999999995</v>
      </c>
      <c r="U35" s="170">
        <v>0.97867999999999999</v>
      </c>
    </row>
    <row r="36" spans="2:21" x14ac:dyDescent="0.25">
      <c r="B36" s="95">
        <v>2027</v>
      </c>
      <c r="C36" s="95">
        <v>2</v>
      </c>
      <c r="D36" s="183"/>
      <c r="E36" s="16"/>
      <c r="F36" s="16"/>
      <c r="G36" s="16"/>
      <c r="H36" s="16"/>
      <c r="J36" s="95">
        <v>2027</v>
      </c>
      <c r="K36" s="95">
        <v>2</v>
      </c>
      <c r="L36" s="170">
        <v>2.0525699999999998</v>
      </c>
      <c r="M36" s="170">
        <v>1.66669</v>
      </c>
      <c r="N36" s="170">
        <v>1.095</v>
      </c>
      <c r="O36" s="170">
        <v>1.0528200000000001</v>
      </c>
      <c r="P36" s="170">
        <v>0.60924999999999996</v>
      </c>
      <c r="Q36" s="170">
        <v>0.41654999999999998</v>
      </c>
      <c r="R36" s="170">
        <v>0.32502999999999999</v>
      </c>
      <c r="S36" s="16" t="s">
        <v>298</v>
      </c>
      <c r="T36" s="170">
        <v>0.58109999999999995</v>
      </c>
      <c r="U36" s="170">
        <v>0.97867999999999999</v>
      </c>
    </row>
    <row r="37" spans="2:21" x14ac:dyDescent="0.25">
      <c r="B37" s="95">
        <v>2027</v>
      </c>
      <c r="C37" s="95">
        <v>3</v>
      </c>
      <c r="D37" s="183"/>
      <c r="E37" s="16"/>
      <c r="F37" s="16"/>
      <c r="G37" s="16"/>
      <c r="H37" s="16"/>
      <c r="J37" s="95">
        <v>2027</v>
      </c>
      <c r="K37" s="95">
        <v>3</v>
      </c>
      <c r="L37" s="170">
        <v>2.0525699999999998</v>
      </c>
      <c r="M37" s="170">
        <v>1.66669</v>
      </c>
      <c r="N37" s="170">
        <v>1.095</v>
      </c>
      <c r="O37" s="170">
        <v>1.0528200000000001</v>
      </c>
      <c r="P37" s="170">
        <v>0.60924999999999996</v>
      </c>
      <c r="Q37" s="170">
        <v>0.41654999999999998</v>
      </c>
      <c r="R37" s="170">
        <v>0.32502999999999999</v>
      </c>
      <c r="S37" s="16" t="s">
        <v>298</v>
      </c>
      <c r="T37" s="170">
        <v>0.58109999999999995</v>
      </c>
      <c r="U37" s="170">
        <v>0.97867999999999999</v>
      </c>
    </row>
    <row r="38" spans="2:21" x14ac:dyDescent="0.25">
      <c r="B38" s="95">
        <v>2027</v>
      </c>
      <c r="C38" s="95">
        <v>4</v>
      </c>
      <c r="D38" s="183"/>
      <c r="E38" s="16"/>
      <c r="F38" s="16"/>
      <c r="G38" s="16"/>
      <c r="H38" s="16"/>
      <c r="J38" s="95">
        <v>2027</v>
      </c>
      <c r="K38" s="95">
        <v>4</v>
      </c>
      <c r="L38" s="170">
        <v>2.0525699999999998</v>
      </c>
      <c r="M38" s="170">
        <v>1.66669</v>
      </c>
      <c r="N38" s="170">
        <v>1.095</v>
      </c>
      <c r="O38" s="170">
        <v>1.0528200000000001</v>
      </c>
      <c r="P38" s="170">
        <v>0.60924999999999996</v>
      </c>
      <c r="Q38" s="170">
        <v>0.41654999999999998</v>
      </c>
      <c r="R38" s="170">
        <v>0.32502999999999999</v>
      </c>
      <c r="S38" s="16" t="s">
        <v>298</v>
      </c>
      <c r="T38" s="170">
        <v>0.58109999999999995</v>
      </c>
      <c r="U38" s="170">
        <v>0.97867999999999999</v>
      </c>
    </row>
    <row r="39" spans="2:21" x14ac:dyDescent="0.25">
      <c r="B39" s="95">
        <v>2027</v>
      </c>
      <c r="C39" s="95">
        <v>5</v>
      </c>
      <c r="D39" s="183"/>
      <c r="E39" s="16"/>
      <c r="F39" s="16"/>
      <c r="G39" s="16"/>
      <c r="H39" s="16"/>
      <c r="J39" s="95">
        <v>2027</v>
      </c>
      <c r="K39" s="95">
        <v>5</v>
      </c>
      <c r="L39" s="170">
        <v>2.0525699999999998</v>
      </c>
      <c r="M39" s="170">
        <v>1.66669</v>
      </c>
      <c r="N39" s="170">
        <v>1.095</v>
      </c>
      <c r="O39" s="170">
        <v>1.0528200000000001</v>
      </c>
      <c r="P39" s="170">
        <v>0.60924999999999996</v>
      </c>
      <c r="Q39" s="170">
        <v>0.41654999999999998</v>
      </c>
      <c r="R39" s="170">
        <v>0.32502999999999999</v>
      </c>
      <c r="S39" s="16" t="s">
        <v>298</v>
      </c>
      <c r="T39" s="170">
        <v>0.58109999999999995</v>
      </c>
      <c r="U39" s="170">
        <v>0.97867999999999999</v>
      </c>
    </row>
    <row r="40" spans="2:21" x14ac:dyDescent="0.25">
      <c r="B40" s="95">
        <v>2027</v>
      </c>
      <c r="C40" s="95">
        <v>6</v>
      </c>
      <c r="D40" s="183"/>
      <c r="E40" s="16"/>
      <c r="F40" s="16"/>
      <c r="G40" s="16"/>
      <c r="H40" s="16"/>
      <c r="J40" s="95">
        <v>2027</v>
      </c>
      <c r="K40" s="95">
        <v>6</v>
      </c>
      <c r="L40" s="170">
        <v>2.0525699999999998</v>
      </c>
      <c r="M40" s="170">
        <v>1.66669</v>
      </c>
      <c r="N40" s="170">
        <v>1.095</v>
      </c>
      <c r="O40" s="170">
        <v>1.0528200000000001</v>
      </c>
      <c r="P40" s="170">
        <v>0.60924999999999996</v>
      </c>
      <c r="Q40" s="170">
        <v>0.41654999999999998</v>
      </c>
      <c r="R40" s="170">
        <v>0.32502999999999999</v>
      </c>
      <c r="S40" s="16" t="s">
        <v>298</v>
      </c>
      <c r="T40" s="170">
        <v>0.58109999999999995</v>
      </c>
      <c r="U40" s="170">
        <v>0.97867999999999999</v>
      </c>
    </row>
    <row r="41" spans="2:21" x14ac:dyDescent="0.25">
      <c r="B41" s="95">
        <v>2027</v>
      </c>
      <c r="C41" s="95">
        <v>7</v>
      </c>
      <c r="D41" s="183"/>
      <c r="E41" s="16"/>
      <c r="F41" s="16"/>
      <c r="G41" s="16"/>
      <c r="H41" s="16"/>
      <c r="J41" s="95">
        <v>2027</v>
      </c>
      <c r="K41" s="95">
        <v>7</v>
      </c>
      <c r="L41" s="170">
        <v>2.0525699999999998</v>
      </c>
      <c r="M41" s="170">
        <v>1.66669</v>
      </c>
      <c r="N41" s="170">
        <v>1.095</v>
      </c>
      <c r="O41" s="170">
        <v>1.0528200000000001</v>
      </c>
      <c r="P41" s="170">
        <v>0.60924999999999996</v>
      </c>
      <c r="Q41" s="170">
        <v>0.41654999999999998</v>
      </c>
      <c r="R41" s="170">
        <v>0.32502999999999999</v>
      </c>
      <c r="S41" s="16" t="s">
        <v>298</v>
      </c>
      <c r="T41" s="170">
        <v>0.58109999999999995</v>
      </c>
      <c r="U41" s="170">
        <v>0.97867999999999999</v>
      </c>
    </row>
    <row r="42" spans="2:21" x14ac:dyDescent="0.25">
      <c r="B42" s="95">
        <v>2027</v>
      </c>
      <c r="C42" s="95">
        <v>8</v>
      </c>
      <c r="D42" s="183"/>
      <c r="E42" s="16"/>
      <c r="F42" s="16"/>
      <c r="G42" s="16"/>
      <c r="H42" s="16"/>
      <c r="J42" s="95">
        <v>2027</v>
      </c>
      <c r="K42" s="95">
        <v>8</v>
      </c>
      <c r="L42" s="170">
        <v>2.0525699999999998</v>
      </c>
      <c r="M42" s="170">
        <v>1.66669</v>
      </c>
      <c r="N42" s="170">
        <v>1.095</v>
      </c>
      <c r="O42" s="170">
        <v>1.0528200000000001</v>
      </c>
      <c r="P42" s="170">
        <v>0.60924999999999996</v>
      </c>
      <c r="Q42" s="170">
        <v>0.41654999999999998</v>
      </c>
      <c r="R42" s="170">
        <v>0.32502999999999999</v>
      </c>
      <c r="S42" s="16" t="s">
        <v>298</v>
      </c>
      <c r="T42" s="170">
        <v>0.58109999999999995</v>
      </c>
      <c r="U42" s="170">
        <v>0.97867999999999999</v>
      </c>
    </row>
    <row r="43" spans="2:21" x14ac:dyDescent="0.25">
      <c r="B43" s="95">
        <v>2027</v>
      </c>
      <c r="C43" s="95">
        <v>9</v>
      </c>
      <c r="D43" s="183"/>
      <c r="E43" s="16"/>
      <c r="F43" s="16"/>
      <c r="G43" s="16"/>
      <c r="H43" s="16"/>
      <c r="J43" s="95">
        <v>2027</v>
      </c>
      <c r="K43" s="95">
        <v>9</v>
      </c>
      <c r="L43" s="170">
        <v>2.0525699999999998</v>
      </c>
      <c r="M43" s="170">
        <v>1.66669</v>
      </c>
      <c r="N43" s="170">
        <v>1.095</v>
      </c>
      <c r="O43" s="170">
        <v>1.0528200000000001</v>
      </c>
      <c r="P43" s="170">
        <v>0.60924999999999996</v>
      </c>
      <c r="Q43" s="170">
        <v>0.41654999999999998</v>
      </c>
      <c r="R43" s="170">
        <v>0.32502999999999999</v>
      </c>
      <c r="S43" s="16" t="s">
        <v>298</v>
      </c>
      <c r="T43" s="170">
        <v>0.58109999999999995</v>
      </c>
      <c r="U43" s="170">
        <v>0.97867999999999999</v>
      </c>
    </row>
    <row r="44" spans="2:21" x14ac:dyDescent="0.25">
      <c r="B44" s="95">
        <v>2027</v>
      </c>
      <c r="C44" s="95">
        <v>10</v>
      </c>
      <c r="D44" s="183"/>
      <c r="E44" s="16"/>
      <c r="F44" s="16"/>
      <c r="G44" s="16"/>
      <c r="H44" s="16"/>
      <c r="J44" s="95">
        <v>2027</v>
      </c>
      <c r="K44" s="95">
        <v>10</v>
      </c>
      <c r="L44" s="170">
        <v>2.0525699999999998</v>
      </c>
      <c r="M44" s="170">
        <v>1.66669</v>
      </c>
      <c r="N44" s="170">
        <v>1.095</v>
      </c>
      <c r="O44" s="170">
        <v>1.0528200000000001</v>
      </c>
      <c r="P44" s="170">
        <v>0.60924999999999996</v>
      </c>
      <c r="Q44" s="170">
        <v>0.41654999999999998</v>
      </c>
      <c r="R44" s="170">
        <v>0.32502999999999999</v>
      </c>
      <c r="S44" s="16" t="s">
        <v>298</v>
      </c>
      <c r="T44" s="170">
        <v>0.58109999999999995</v>
      </c>
      <c r="U44" s="170">
        <v>0.97867999999999999</v>
      </c>
    </row>
    <row r="45" spans="2:21" x14ac:dyDescent="0.25">
      <c r="B45" s="95">
        <v>2027</v>
      </c>
      <c r="C45" s="95">
        <v>11</v>
      </c>
      <c r="D45" s="183"/>
      <c r="E45" s="16"/>
      <c r="F45" s="16"/>
      <c r="G45" s="16"/>
      <c r="H45" s="16"/>
      <c r="J45" s="95">
        <v>2027</v>
      </c>
      <c r="K45" s="95">
        <v>11</v>
      </c>
      <c r="L45" s="170">
        <v>2.0525699999999998</v>
      </c>
      <c r="M45" s="170">
        <v>1.66669</v>
      </c>
      <c r="N45" s="170">
        <v>1.095</v>
      </c>
      <c r="O45" s="170">
        <v>1.0528200000000001</v>
      </c>
      <c r="P45" s="170">
        <v>0.60924999999999996</v>
      </c>
      <c r="Q45" s="170">
        <v>0.41654999999999998</v>
      </c>
      <c r="R45" s="170">
        <v>0.32502999999999999</v>
      </c>
      <c r="S45" s="16" t="s">
        <v>298</v>
      </c>
      <c r="T45" s="170">
        <v>0.58109999999999995</v>
      </c>
      <c r="U45" s="170">
        <v>0.97867999999999999</v>
      </c>
    </row>
    <row r="46" spans="2:21" x14ac:dyDescent="0.25">
      <c r="B46" s="95">
        <v>2027</v>
      </c>
      <c r="C46" s="95">
        <v>12</v>
      </c>
      <c r="D46" s="183"/>
      <c r="E46" s="16"/>
      <c r="F46" s="16"/>
      <c r="G46" s="16"/>
      <c r="H46" s="16"/>
      <c r="J46" s="95">
        <v>2027</v>
      </c>
      <c r="K46" s="95">
        <v>12</v>
      </c>
      <c r="L46" s="170">
        <v>2.0525699999999998</v>
      </c>
      <c r="M46" s="170">
        <v>1.66669</v>
      </c>
      <c r="N46" s="170">
        <v>1.095</v>
      </c>
      <c r="O46" s="170">
        <v>1.0528200000000001</v>
      </c>
      <c r="P46" s="170">
        <v>0.60924999999999996</v>
      </c>
      <c r="Q46" s="170">
        <v>0.41654999999999998</v>
      </c>
      <c r="R46" s="170">
        <v>0.32502999999999999</v>
      </c>
      <c r="S46" s="16" t="s">
        <v>298</v>
      </c>
      <c r="T46" s="170">
        <v>0.58109999999999995</v>
      </c>
      <c r="U46" s="170">
        <v>0.97867999999999999</v>
      </c>
    </row>
    <row r="47" spans="2:21" x14ac:dyDescent="0.25">
      <c r="B47" s="95">
        <v>2028</v>
      </c>
      <c r="C47" s="95">
        <v>1</v>
      </c>
      <c r="D47" s="183"/>
      <c r="E47" s="16"/>
      <c r="F47" s="16"/>
      <c r="G47" s="16"/>
      <c r="H47" s="16"/>
      <c r="J47" s="95">
        <v>2028</v>
      </c>
      <c r="K47" s="95">
        <v>1</v>
      </c>
      <c r="L47" s="170">
        <v>2.1072899999999999</v>
      </c>
      <c r="M47" s="170">
        <v>1.78925</v>
      </c>
      <c r="N47" s="170">
        <v>1.20391</v>
      </c>
      <c r="O47" s="170">
        <v>1.15835</v>
      </c>
      <c r="P47" s="170">
        <v>0.70601999999999998</v>
      </c>
      <c r="Q47" s="170">
        <v>0.50836999999999999</v>
      </c>
      <c r="R47" s="170">
        <v>0.3493</v>
      </c>
      <c r="S47" s="16" t="s">
        <v>298</v>
      </c>
      <c r="T47" s="170">
        <v>0.67788999999999999</v>
      </c>
      <c r="U47" s="170">
        <v>1.0300100000000001</v>
      </c>
    </row>
    <row r="48" spans="2:21" x14ac:dyDescent="0.25">
      <c r="B48" s="95">
        <v>2028</v>
      </c>
      <c r="C48" s="95">
        <v>2</v>
      </c>
      <c r="D48" s="183"/>
      <c r="E48" s="16"/>
      <c r="F48" s="16"/>
      <c r="G48" s="16"/>
      <c r="H48" s="16"/>
      <c r="J48" s="95">
        <v>2028</v>
      </c>
      <c r="K48" s="95">
        <v>2</v>
      </c>
      <c r="L48" s="170">
        <v>2.1072899999999999</v>
      </c>
      <c r="M48" s="170">
        <v>1.78925</v>
      </c>
      <c r="N48" s="170">
        <v>1.20391</v>
      </c>
      <c r="O48" s="170">
        <v>1.15835</v>
      </c>
      <c r="P48" s="170">
        <v>0.70601999999999998</v>
      </c>
      <c r="Q48" s="170">
        <v>0.50836999999999999</v>
      </c>
      <c r="R48" s="170">
        <v>0.3493</v>
      </c>
      <c r="S48" s="16" t="s">
        <v>298</v>
      </c>
      <c r="T48" s="170">
        <v>0.67788999999999999</v>
      </c>
      <c r="U48" s="170">
        <v>1.0300100000000001</v>
      </c>
    </row>
    <row r="49" spans="2:21" x14ac:dyDescent="0.25">
      <c r="B49" s="95">
        <v>2028</v>
      </c>
      <c r="C49" s="95">
        <v>3</v>
      </c>
      <c r="D49" s="183"/>
      <c r="E49" s="16"/>
      <c r="F49" s="16"/>
      <c r="G49" s="16"/>
      <c r="H49" s="16"/>
      <c r="J49" s="95">
        <v>2028</v>
      </c>
      <c r="K49" s="95">
        <v>3</v>
      </c>
      <c r="L49" s="170">
        <v>2.1072899999999999</v>
      </c>
      <c r="M49" s="170">
        <v>1.78925</v>
      </c>
      <c r="N49" s="170">
        <v>1.20391</v>
      </c>
      <c r="O49" s="170">
        <v>1.15835</v>
      </c>
      <c r="P49" s="170">
        <v>0.70601999999999998</v>
      </c>
      <c r="Q49" s="170">
        <v>0.50836999999999999</v>
      </c>
      <c r="R49" s="170">
        <v>0.3493</v>
      </c>
      <c r="S49" s="16" t="s">
        <v>298</v>
      </c>
      <c r="T49" s="170">
        <v>0.67788999999999999</v>
      </c>
      <c r="U49" s="170">
        <v>1.0300100000000001</v>
      </c>
    </row>
    <row r="50" spans="2:21" x14ac:dyDescent="0.25">
      <c r="B50" s="95">
        <v>2028</v>
      </c>
      <c r="C50" s="95">
        <v>4</v>
      </c>
      <c r="D50" s="183"/>
      <c r="E50" s="16"/>
      <c r="F50" s="16"/>
      <c r="G50" s="16"/>
      <c r="H50" s="16"/>
      <c r="J50" s="95">
        <v>2028</v>
      </c>
      <c r="K50" s="95">
        <v>4</v>
      </c>
      <c r="L50" s="170">
        <v>2.1072899999999999</v>
      </c>
      <c r="M50" s="170">
        <v>1.78925</v>
      </c>
      <c r="N50" s="170">
        <v>1.20391</v>
      </c>
      <c r="O50" s="170">
        <v>1.15835</v>
      </c>
      <c r="P50" s="170">
        <v>0.70601999999999998</v>
      </c>
      <c r="Q50" s="170">
        <v>0.50836999999999999</v>
      </c>
      <c r="R50" s="170">
        <v>0.3493</v>
      </c>
      <c r="S50" s="16" t="s">
        <v>298</v>
      </c>
      <c r="T50" s="170">
        <v>0.67788999999999999</v>
      </c>
      <c r="U50" s="170">
        <v>1.0300100000000001</v>
      </c>
    </row>
    <row r="51" spans="2:21" x14ac:dyDescent="0.25">
      <c r="B51" s="95">
        <v>2028</v>
      </c>
      <c r="C51" s="95">
        <v>5</v>
      </c>
      <c r="D51" s="183"/>
      <c r="E51" s="16"/>
      <c r="F51" s="16"/>
      <c r="G51" s="16"/>
      <c r="H51" s="16"/>
      <c r="J51" s="95">
        <v>2028</v>
      </c>
      <c r="K51" s="95">
        <v>5</v>
      </c>
      <c r="L51" s="170">
        <v>2.1072899999999999</v>
      </c>
      <c r="M51" s="170">
        <v>1.78925</v>
      </c>
      <c r="N51" s="170">
        <v>1.20391</v>
      </c>
      <c r="O51" s="170">
        <v>1.15835</v>
      </c>
      <c r="P51" s="170">
        <v>0.70601999999999998</v>
      </c>
      <c r="Q51" s="170">
        <v>0.50836999999999999</v>
      </c>
      <c r="R51" s="170">
        <v>0.3493</v>
      </c>
      <c r="S51" s="16" t="s">
        <v>298</v>
      </c>
      <c r="T51" s="170">
        <v>0.67788999999999999</v>
      </c>
      <c r="U51" s="170">
        <v>1.0300100000000001</v>
      </c>
    </row>
    <row r="52" spans="2:21" x14ac:dyDescent="0.25">
      <c r="B52" s="95">
        <v>2028</v>
      </c>
      <c r="C52" s="95">
        <v>6</v>
      </c>
      <c r="D52" s="183"/>
      <c r="E52" s="16"/>
      <c r="F52" s="16"/>
      <c r="G52" s="16"/>
      <c r="H52" s="16"/>
      <c r="J52" s="95">
        <v>2028</v>
      </c>
      <c r="K52" s="95">
        <v>6</v>
      </c>
      <c r="L52" s="170">
        <v>2.1072899999999999</v>
      </c>
      <c r="M52" s="170">
        <v>1.78925</v>
      </c>
      <c r="N52" s="170">
        <v>1.20391</v>
      </c>
      <c r="O52" s="170">
        <v>1.15835</v>
      </c>
      <c r="P52" s="170">
        <v>0.70601999999999998</v>
      </c>
      <c r="Q52" s="170">
        <v>0.50836999999999999</v>
      </c>
      <c r="R52" s="170">
        <v>0.3493</v>
      </c>
      <c r="S52" s="16" t="s">
        <v>298</v>
      </c>
      <c r="T52" s="170">
        <v>0.67788999999999999</v>
      </c>
      <c r="U52" s="170">
        <v>1.0300100000000001</v>
      </c>
    </row>
    <row r="53" spans="2:21" x14ac:dyDescent="0.25">
      <c r="B53" s="95">
        <v>2028</v>
      </c>
      <c r="C53" s="95">
        <v>7</v>
      </c>
      <c r="D53" s="183"/>
      <c r="E53" s="16"/>
      <c r="F53" s="16"/>
      <c r="G53" s="16"/>
      <c r="H53" s="16"/>
      <c r="J53" s="95">
        <v>2028</v>
      </c>
      <c r="K53" s="95">
        <v>7</v>
      </c>
      <c r="L53" s="170">
        <v>2.1072899999999999</v>
      </c>
      <c r="M53" s="170">
        <v>1.78925</v>
      </c>
      <c r="N53" s="170">
        <v>1.20391</v>
      </c>
      <c r="O53" s="170">
        <v>1.15835</v>
      </c>
      <c r="P53" s="170">
        <v>0.70601999999999998</v>
      </c>
      <c r="Q53" s="170">
        <v>0.50836999999999999</v>
      </c>
      <c r="R53" s="170">
        <v>0.3493</v>
      </c>
      <c r="S53" s="16" t="s">
        <v>298</v>
      </c>
      <c r="T53" s="170">
        <v>0.67788999999999999</v>
      </c>
      <c r="U53" s="170">
        <v>1.0300100000000001</v>
      </c>
    </row>
    <row r="54" spans="2:21" x14ac:dyDescent="0.25">
      <c r="B54" s="95">
        <v>2028</v>
      </c>
      <c r="C54" s="95">
        <v>8</v>
      </c>
      <c r="D54" s="183"/>
      <c r="E54" s="16"/>
      <c r="F54" s="16"/>
      <c r="G54" s="16"/>
      <c r="H54" s="16"/>
      <c r="J54" s="95">
        <v>2028</v>
      </c>
      <c r="K54" s="95">
        <v>8</v>
      </c>
      <c r="L54" s="170">
        <v>2.1072899999999999</v>
      </c>
      <c r="M54" s="170">
        <v>1.78925</v>
      </c>
      <c r="N54" s="170">
        <v>1.20391</v>
      </c>
      <c r="O54" s="170">
        <v>1.15835</v>
      </c>
      <c r="P54" s="170">
        <v>0.70601999999999998</v>
      </c>
      <c r="Q54" s="170">
        <v>0.50836999999999999</v>
      </c>
      <c r="R54" s="170">
        <v>0.3493</v>
      </c>
      <c r="S54" s="16" t="s">
        <v>298</v>
      </c>
      <c r="T54" s="170">
        <v>0.67788999999999999</v>
      </c>
      <c r="U54" s="170">
        <v>1.0300100000000001</v>
      </c>
    </row>
    <row r="55" spans="2:21" x14ac:dyDescent="0.25">
      <c r="B55" s="95">
        <v>2028</v>
      </c>
      <c r="C55" s="95">
        <v>9</v>
      </c>
      <c r="D55" s="183"/>
      <c r="E55" s="16"/>
      <c r="F55" s="16"/>
      <c r="G55" s="16"/>
      <c r="H55" s="16"/>
      <c r="J55" s="95">
        <v>2028</v>
      </c>
      <c r="K55" s="95">
        <v>9</v>
      </c>
      <c r="L55" s="170">
        <v>2.1072899999999999</v>
      </c>
      <c r="M55" s="170">
        <v>1.78925</v>
      </c>
      <c r="N55" s="170">
        <v>1.20391</v>
      </c>
      <c r="O55" s="170">
        <v>1.15835</v>
      </c>
      <c r="P55" s="170">
        <v>0.70601999999999998</v>
      </c>
      <c r="Q55" s="170">
        <v>0.50836999999999999</v>
      </c>
      <c r="R55" s="170">
        <v>0.3493</v>
      </c>
      <c r="S55" s="16" t="s">
        <v>298</v>
      </c>
      <c r="T55" s="170">
        <v>0.67788999999999999</v>
      </c>
      <c r="U55" s="170">
        <v>1.0300100000000001</v>
      </c>
    </row>
    <row r="56" spans="2:21" x14ac:dyDescent="0.25">
      <c r="B56" s="95">
        <v>2028</v>
      </c>
      <c r="C56" s="95">
        <v>10</v>
      </c>
      <c r="D56" s="183"/>
      <c r="E56" s="16"/>
      <c r="F56" s="16"/>
      <c r="G56" s="16"/>
      <c r="H56" s="16"/>
      <c r="J56" s="95">
        <v>2028</v>
      </c>
      <c r="K56" s="95">
        <v>10</v>
      </c>
      <c r="L56" s="170">
        <v>2.1072899999999999</v>
      </c>
      <c r="M56" s="170">
        <v>1.78925</v>
      </c>
      <c r="N56" s="170">
        <v>1.20391</v>
      </c>
      <c r="O56" s="170">
        <v>1.15835</v>
      </c>
      <c r="P56" s="170">
        <v>0.70601999999999998</v>
      </c>
      <c r="Q56" s="170">
        <v>0.50836999999999999</v>
      </c>
      <c r="R56" s="170">
        <v>0.3493</v>
      </c>
      <c r="S56" s="16" t="s">
        <v>298</v>
      </c>
      <c r="T56" s="170">
        <v>0.67788999999999999</v>
      </c>
      <c r="U56" s="170">
        <v>1.0300100000000001</v>
      </c>
    </row>
    <row r="57" spans="2:21" x14ac:dyDescent="0.25">
      <c r="B57" s="95">
        <v>2028</v>
      </c>
      <c r="C57" s="95">
        <v>11</v>
      </c>
      <c r="D57" s="183"/>
      <c r="E57" s="16"/>
      <c r="F57" s="16"/>
      <c r="G57" s="16"/>
      <c r="H57" s="16"/>
      <c r="J57" s="95">
        <v>2028</v>
      </c>
      <c r="K57" s="95">
        <v>11</v>
      </c>
      <c r="L57" s="170">
        <v>2.1072899999999999</v>
      </c>
      <c r="M57" s="170">
        <v>1.78925</v>
      </c>
      <c r="N57" s="170">
        <v>1.20391</v>
      </c>
      <c r="O57" s="170">
        <v>1.15835</v>
      </c>
      <c r="P57" s="170">
        <v>0.70601999999999998</v>
      </c>
      <c r="Q57" s="170">
        <v>0.50836999999999999</v>
      </c>
      <c r="R57" s="170">
        <v>0.3493</v>
      </c>
      <c r="S57" s="16" t="s">
        <v>298</v>
      </c>
      <c r="T57" s="170">
        <v>0.67788999999999999</v>
      </c>
      <c r="U57" s="170">
        <v>1.0300100000000001</v>
      </c>
    </row>
    <row r="58" spans="2:21" x14ac:dyDescent="0.25">
      <c r="B58" s="95">
        <v>2028</v>
      </c>
      <c r="C58" s="95">
        <v>12</v>
      </c>
      <c r="D58" s="183"/>
      <c r="E58" s="16"/>
      <c r="F58" s="16"/>
      <c r="G58" s="16"/>
      <c r="H58" s="16"/>
      <c r="J58" s="95">
        <v>2028</v>
      </c>
      <c r="K58" s="95">
        <v>12</v>
      </c>
      <c r="L58" s="170">
        <v>2.1072899999999999</v>
      </c>
      <c r="M58" s="170">
        <v>1.78925</v>
      </c>
      <c r="N58" s="170">
        <v>1.20391</v>
      </c>
      <c r="O58" s="170">
        <v>1.15835</v>
      </c>
      <c r="P58" s="170">
        <v>0.70601999999999998</v>
      </c>
      <c r="Q58" s="170">
        <v>0.50836999999999999</v>
      </c>
      <c r="R58" s="170">
        <v>0.3493</v>
      </c>
      <c r="S58" s="16" t="s">
        <v>298</v>
      </c>
      <c r="T58" s="170">
        <v>0.67788999999999999</v>
      </c>
      <c r="U58" s="170">
        <v>1.0300100000000001</v>
      </c>
    </row>
    <row r="59" spans="2:21" x14ac:dyDescent="0.25">
      <c r="B59" s="95">
        <v>2029</v>
      </c>
      <c r="C59" s="95">
        <v>1</v>
      </c>
      <c r="D59" s="183"/>
      <c r="E59" s="16"/>
      <c r="F59" s="16"/>
      <c r="G59" s="16"/>
      <c r="H59" s="16"/>
      <c r="J59" s="95">
        <v>2029</v>
      </c>
      <c r="K59" s="95">
        <v>1</v>
      </c>
      <c r="L59" s="170">
        <v>2.2051500000000002</v>
      </c>
      <c r="M59" s="170">
        <v>1.9442299999999999</v>
      </c>
      <c r="N59" s="170">
        <v>1.3313699999999999</v>
      </c>
      <c r="O59" s="170">
        <v>1.2848999999999999</v>
      </c>
      <c r="P59" s="170">
        <v>0.81389</v>
      </c>
      <c r="Q59" s="170">
        <v>0.60884000000000005</v>
      </c>
      <c r="R59" s="170">
        <v>0.37367</v>
      </c>
      <c r="S59" s="16" t="s">
        <v>298</v>
      </c>
      <c r="T59" s="170">
        <v>0.78544999999999998</v>
      </c>
      <c r="U59" s="170">
        <v>1.09856</v>
      </c>
    </row>
    <row r="60" spans="2:21" x14ac:dyDescent="0.25">
      <c r="B60" s="95">
        <v>2029</v>
      </c>
      <c r="C60" s="95">
        <v>2</v>
      </c>
      <c r="D60" s="183"/>
      <c r="E60" s="16"/>
      <c r="F60" s="16"/>
      <c r="G60" s="16"/>
      <c r="H60" s="16"/>
      <c r="J60" s="95">
        <v>2029</v>
      </c>
      <c r="K60" s="95">
        <v>2</v>
      </c>
      <c r="L60" s="170">
        <v>2.2051500000000002</v>
      </c>
      <c r="M60" s="170">
        <v>1.9442299999999999</v>
      </c>
      <c r="N60" s="170">
        <v>1.3313699999999999</v>
      </c>
      <c r="O60" s="170">
        <v>1.2848999999999999</v>
      </c>
      <c r="P60" s="170">
        <v>0.81389</v>
      </c>
      <c r="Q60" s="170">
        <v>0.60884000000000005</v>
      </c>
      <c r="R60" s="170">
        <v>0.37367</v>
      </c>
      <c r="S60" s="16" t="s">
        <v>298</v>
      </c>
      <c r="T60" s="170">
        <v>0.78544999999999998</v>
      </c>
      <c r="U60" s="170">
        <v>1.09856</v>
      </c>
    </row>
    <row r="61" spans="2:21" x14ac:dyDescent="0.25">
      <c r="B61" s="95">
        <v>2029</v>
      </c>
      <c r="C61" s="95">
        <v>3</v>
      </c>
      <c r="D61" s="183"/>
      <c r="E61" s="16"/>
      <c r="F61" s="16"/>
      <c r="G61" s="16"/>
      <c r="H61" s="16"/>
      <c r="J61" s="95">
        <v>2029</v>
      </c>
      <c r="K61" s="95">
        <v>3</v>
      </c>
      <c r="L61" s="170">
        <v>2.2051500000000002</v>
      </c>
      <c r="M61" s="170">
        <v>1.9442299999999999</v>
      </c>
      <c r="N61" s="170">
        <v>1.3313699999999999</v>
      </c>
      <c r="O61" s="170">
        <v>1.2848999999999999</v>
      </c>
      <c r="P61" s="170">
        <v>0.81389</v>
      </c>
      <c r="Q61" s="170">
        <v>0.60884000000000005</v>
      </c>
      <c r="R61" s="170">
        <v>0.37367</v>
      </c>
      <c r="S61" s="16" t="s">
        <v>298</v>
      </c>
      <c r="T61" s="170">
        <v>0.78544999999999998</v>
      </c>
      <c r="U61" s="170">
        <v>1.09856</v>
      </c>
    </row>
    <row r="62" spans="2:21" x14ac:dyDescent="0.25">
      <c r="B62" s="95">
        <v>2029</v>
      </c>
      <c r="C62" s="95">
        <v>4</v>
      </c>
      <c r="D62" s="183"/>
      <c r="E62" s="16"/>
      <c r="F62" s="16"/>
      <c r="G62" s="16"/>
      <c r="H62" s="16"/>
      <c r="J62" s="95">
        <v>2029</v>
      </c>
      <c r="K62" s="95">
        <v>4</v>
      </c>
      <c r="L62" s="170">
        <v>2.2051500000000002</v>
      </c>
      <c r="M62" s="170">
        <v>1.9442299999999999</v>
      </c>
      <c r="N62" s="170">
        <v>1.3313699999999999</v>
      </c>
      <c r="O62" s="170">
        <v>1.2848999999999999</v>
      </c>
      <c r="P62" s="170">
        <v>0.81389</v>
      </c>
      <c r="Q62" s="170">
        <v>0.60884000000000005</v>
      </c>
      <c r="R62" s="170">
        <v>0.37367</v>
      </c>
      <c r="S62" s="16" t="s">
        <v>298</v>
      </c>
      <c r="T62" s="170">
        <v>0.78544999999999998</v>
      </c>
      <c r="U62" s="170">
        <v>1.09856</v>
      </c>
    </row>
    <row r="63" spans="2:21" x14ac:dyDescent="0.25">
      <c r="B63" s="95">
        <v>2029</v>
      </c>
      <c r="C63" s="95">
        <v>5</v>
      </c>
      <c r="D63" s="183"/>
      <c r="E63" s="16"/>
      <c r="F63" s="16"/>
      <c r="G63" s="16"/>
      <c r="H63" s="16"/>
      <c r="J63" s="95">
        <v>2029</v>
      </c>
      <c r="K63" s="95">
        <v>5</v>
      </c>
      <c r="L63" s="170">
        <v>2.2051500000000002</v>
      </c>
      <c r="M63" s="170">
        <v>1.9442299999999999</v>
      </c>
      <c r="N63" s="170">
        <v>1.3313699999999999</v>
      </c>
      <c r="O63" s="170">
        <v>1.2848999999999999</v>
      </c>
      <c r="P63" s="170">
        <v>0.81389</v>
      </c>
      <c r="Q63" s="170">
        <v>0.60884000000000005</v>
      </c>
      <c r="R63" s="170">
        <v>0.37367</v>
      </c>
      <c r="S63" s="16" t="s">
        <v>298</v>
      </c>
      <c r="T63" s="170">
        <v>0.78544999999999998</v>
      </c>
      <c r="U63" s="170">
        <v>1.09856</v>
      </c>
    </row>
    <row r="64" spans="2:21" x14ac:dyDescent="0.25">
      <c r="B64" s="95">
        <v>2029</v>
      </c>
      <c r="C64" s="95">
        <v>6</v>
      </c>
      <c r="D64" s="183"/>
      <c r="E64" s="16"/>
      <c r="F64" s="16"/>
      <c r="G64" s="16"/>
      <c r="H64" s="16"/>
      <c r="J64" s="95">
        <v>2029</v>
      </c>
      <c r="K64" s="95">
        <v>6</v>
      </c>
      <c r="L64" s="170">
        <v>2.2051500000000002</v>
      </c>
      <c r="M64" s="170">
        <v>1.9442299999999999</v>
      </c>
      <c r="N64" s="170">
        <v>1.3313699999999999</v>
      </c>
      <c r="O64" s="170">
        <v>1.2848999999999999</v>
      </c>
      <c r="P64" s="170">
        <v>0.81389</v>
      </c>
      <c r="Q64" s="170">
        <v>0.60884000000000005</v>
      </c>
      <c r="R64" s="170">
        <v>0.37367</v>
      </c>
      <c r="S64" s="16" t="s">
        <v>298</v>
      </c>
      <c r="T64" s="170">
        <v>0.78544999999999998</v>
      </c>
      <c r="U64" s="170">
        <v>1.09856</v>
      </c>
    </row>
    <row r="65" spans="2:21" x14ac:dyDescent="0.25">
      <c r="B65" s="95">
        <v>2029</v>
      </c>
      <c r="C65" s="95">
        <v>7</v>
      </c>
      <c r="D65" s="183"/>
      <c r="E65" s="16"/>
      <c r="F65" s="16"/>
      <c r="G65" s="16"/>
      <c r="H65" s="16"/>
      <c r="J65" s="95">
        <v>2029</v>
      </c>
      <c r="K65" s="95">
        <v>7</v>
      </c>
      <c r="L65" s="170">
        <v>2.2051500000000002</v>
      </c>
      <c r="M65" s="170">
        <v>1.9442299999999999</v>
      </c>
      <c r="N65" s="170">
        <v>1.3313699999999999</v>
      </c>
      <c r="O65" s="170">
        <v>1.2848999999999999</v>
      </c>
      <c r="P65" s="170">
        <v>0.81389</v>
      </c>
      <c r="Q65" s="170">
        <v>0.60884000000000005</v>
      </c>
      <c r="R65" s="170">
        <v>0.37367</v>
      </c>
      <c r="S65" s="16" t="s">
        <v>298</v>
      </c>
      <c r="T65" s="170">
        <v>0.78544999999999998</v>
      </c>
      <c r="U65" s="170">
        <v>1.09856</v>
      </c>
    </row>
    <row r="66" spans="2:21" x14ac:dyDescent="0.25">
      <c r="B66" s="95">
        <v>2029</v>
      </c>
      <c r="C66" s="95">
        <v>8</v>
      </c>
      <c r="D66" s="183"/>
      <c r="E66" s="16"/>
      <c r="F66" s="16"/>
      <c r="G66" s="16"/>
      <c r="H66" s="16"/>
      <c r="J66" s="95">
        <v>2029</v>
      </c>
      <c r="K66" s="95">
        <v>8</v>
      </c>
      <c r="L66" s="170">
        <v>2.2051500000000002</v>
      </c>
      <c r="M66" s="170">
        <v>1.9442299999999999</v>
      </c>
      <c r="N66" s="170">
        <v>1.3313699999999999</v>
      </c>
      <c r="O66" s="170">
        <v>1.2848999999999999</v>
      </c>
      <c r="P66" s="170">
        <v>0.81389</v>
      </c>
      <c r="Q66" s="170">
        <v>0.60884000000000005</v>
      </c>
      <c r="R66" s="170">
        <v>0.37367</v>
      </c>
      <c r="S66" s="16" t="s">
        <v>298</v>
      </c>
      <c r="T66" s="170">
        <v>0.78544999999999998</v>
      </c>
      <c r="U66" s="170">
        <v>1.09856</v>
      </c>
    </row>
    <row r="67" spans="2:21" x14ac:dyDescent="0.25">
      <c r="B67" s="95">
        <v>2029</v>
      </c>
      <c r="C67" s="95">
        <v>9</v>
      </c>
      <c r="D67" s="183"/>
      <c r="E67" s="16"/>
      <c r="F67" s="16"/>
      <c r="G67" s="16"/>
      <c r="H67" s="16"/>
      <c r="J67" s="95">
        <v>2029</v>
      </c>
      <c r="K67" s="95">
        <v>9</v>
      </c>
      <c r="L67" s="170">
        <v>2.2051500000000002</v>
      </c>
      <c r="M67" s="170">
        <v>1.9442299999999999</v>
      </c>
      <c r="N67" s="170">
        <v>1.3313699999999999</v>
      </c>
      <c r="O67" s="170">
        <v>1.2848999999999999</v>
      </c>
      <c r="P67" s="170">
        <v>0.81389</v>
      </c>
      <c r="Q67" s="170">
        <v>0.60884000000000005</v>
      </c>
      <c r="R67" s="170">
        <v>0.37367</v>
      </c>
      <c r="S67" s="16" t="s">
        <v>298</v>
      </c>
      <c r="T67" s="170">
        <v>0.78544999999999998</v>
      </c>
      <c r="U67" s="170">
        <v>1.09856</v>
      </c>
    </row>
    <row r="68" spans="2:21" x14ac:dyDescent="0.25">
      <c r="B68" s="95">
        <v>2029</v>
      </c>
      <c r="C68" s="95">
        <v>10</v>
      </c>
      <c r="D68" s="183"/>
      <c r="E68" s="16"/>
      <c r="F68" s="16"/>
      <c r="G68" s="16"/>
      <c r="H68" s="16"/>
      <c r="J68" s="95">
        <v>2029</v>
      </c>
      <c r="K68" s="95">
        <v>10</v>
      </c>
      <c r="L68" s="170">
        <v>2.2051500000000002</v>
      </c>
      <c r="M68" s="170">
        <v>1.9442299999999999</v>
      </c>
      <c r="N68" s="170">
        <v>1.3313699999999999</v>
      </c>
      <c r="O68" s="170">
        <v>1.2848999999999999</v>
      </c>
      <c r="P68" s="170">
        <v>0.81389</v>
      </c>
      <c r="Q68" s="170">
        <v>0.60884000000000005</v>
      </c>
      <c r="R68" s="170">
        <v>0.37367</v>
      </c>
      <c r="S68" s="16" t="s">
        <v>298</v>
      </c>
      <c r="T68" s="170">
        <v>0.78544999999999998</v>
      </c>
      <c r="U68" s="170">
        <v>1.09856</v>
      </c>
    </row>
    <row r="69" spans="2:21" x14ac:dyDescent="0.25">
      <c r="B69" s="95">
        <v>2029</v>
      </c>
      <c r="C69" s="95">
        <v>11</v>
      </c>
      <c r="D69" s="183"/>
      <c r="E69" s="16"/>
      <c r="F69" s="16"/>
      <c r="G69" s="16"/>
      <c r="H69" s="16"/>
      <c r="J69" s="95">
        <v>2029</v>
      </c>
      <c r="K69" s="95">
        <v>11</v>
      </c>
      <c r="L69" s="170">
        <v>2.2051500000000002</v>
      </c>
      <c r="M69" s="170">
        <v>1.9442299999999999</v>
      </c>
      <c r="N69" s="170">
        <v>1.3313699999999999</v>
      </c>
      <c r="O69" s="170">
        <v>1.2848999999999999</v>
      </c>
      <c r="P69" s="170">
        <v>0.81389</v>
      </c>
      <c r="Q69" s="170">
        <v>0.60884000000000005</v>
      </c>
      <c r="R69" s="170">
        <v>0.37367</v>
      </c>
      <c r="S69" s="16" t="s">
        <v>298</v>
      </c>
      <c r="T69" s="170">
        <v>0.78544999999999998</v>
      </c>
      <c r="U69" s="170">
        <v>1.09856</v>
      </c>
    </row>
    <row r="70" spans="2:21" x14ac:dyDescent="0.25">
      <c r="B70" s="95">
        <v>2029</v>
      </c>
      <c r="C70" s="95">
        <v>12</v>
      </c>
      <c r="D70" s="183"/>
      <c r="E70" s="16"/>
      <c r="F70" s="16"/>
      <c r="G70" s="16"/>
      <c r="H70" s="16"/>
      <c r="J70" s="95">
        <v>2029</v>
      </c>
      <c r="K70" s="95">
        <v>12</v>
      </c>
      <c r="L70" s="170">
        <v>2.2051500000000002</v>
      </c>
      <c r="M70" s="170">
        <v>1.9442299999999999</v>
      </c>
      <c r="N70" s="170">
        <v>1.3313699999999999</v>
      </c>
      <c r="O70" s="170">
        <v>1.2848999999999999</v>
      </c>
      <c r="P70" s="170">
        <v>0.81389</v>
      </c>
      <c r="Q70" s="170">
        <v>0.60884000000000005</v>
      </c>
      <c r="R70" s="170">
        <v>0.37367</v>
      </c>
      <c r="S70" s="16" t="s">
        <v>298</v>
      </c>
      <c r="T70" s="170">
        <v>0.78544999999999998</v>
      </c>
      <c r="U70" s="170">
        <v>1.09856</v>
      </c>
    </row>
    <row r="71" spans="2:21" x14ac:dyDescent="0.25">
      <c r="B71" s="95">
        <v>2030</v>
      </c>
      <c r="C71" s="95">
        <v>1</v>
      </c>
      <c r="D71" s="183"/>
      <c r="E71" s="16"/>
      <c r="F71" s="16"/>
      <c r="G71" s="16"/>
      <c r="H71" s="16"/>
      <c r="J71" s="95">
        <v>2030</v>
      </c>
      <c r="K71" s="95">
        <v>1</v>
      </c>
      <c r="L71" s="170">
        <v>2.35799</v>
      </c>
      <c r="M71" s="170">
        <v>2.1569600000000002</v>
      </c>
      <c r="N71" s="170">
        <v>1.5121599999999999</v>
      </c>
      <c r="O71" s="170">
        <v>1.46553</v>
      </c>
      <c r="P71" s="170">
        <v>0.97265999999999997</v>
      </c>
      <c r="Q71" s="170">
        <v>0.75814999999999999</v>
      </c>
      <c r="R71" s="170">
        <v>0.43686000000000003</v>
      </c>
      <c r="S71" s="16" t="s">
        <v>298</v>
      </c>
      <c r="T71" s="170">
        <v>0.94381999999999999</v>
      </c>
      <c r="U71" s="170">
        <v>1.21373</v>
      </c>
    </row>
    <row r="72" spans="2:21" x14ac:dyDescent="0.25">
      <c r="B72" s="95">
        <v>2030</v>
      </c>
      <c r="C72" s="95">
        <v>2</v>
      </c>
      <c r="D72" s="183"/>
      <c r="E72" s="16"/>
      <c r="F72" s="16"/>
      <c r="G72" s="16"/>
      <c r="H72" s="16"/>
      <c r="J72" s="95">
        <v>2030</v>
      </c>
      <c r="K72" s="95">
        <v>2</v>
      </c>
      <c r="L72" s="170">
        <v>2.35799</v>
      </c>
      <c r="M72" s="170">
        <v>2.1569600000000002</v>
      </c>
      <c r="N72" s="170">
        <v>1.5121599999999999</v>
      </c>
      <c r="O72" s="170">
        <v>1.46553</v>
      </c>
      <c r="P72" s="170">
        <v>0.97265999999999997</v>
      </c>
      <c r="Q72" s="170">
        <v>0.75814999999999999</v>
      </c>
      <c r="R72" s="170">
        <v>0.43686000000000003</v>
      </c>
      <c r="S72" s="16" t="s">
        <v>298</v>
      </c>
      <c r="T72" s="170">
        <v>0.94381999999999999</v>
      </c>
      <c r="U72" s="170">
        <v>1.21373</v>
      </c>
    </row>
    <row r="73" spans="2:21" x14ac:dyDescent="0.25">
      <c r="B73" s="95">
        <v>2030</v>
      </c>
      <c r="C73" s="95">
        <v>3</v>
      </c>
      <c r="D73" s="183"/>
      <c r="E73" s="16"/>
      <c r="F73" s="16"/>
      <c r="G73" s="16"/>
      <c r="H73" s="16"/>
      <c r="J73" s="95">
        <v>2030</v>
      </c>
      <c r="K73" s="95">
        <v>3</v>
      </c>
      <c r="L73" s="170">
        <v>2.35799</v>
      </c>
      <c r="M73" s="170">
        <v>2.1569600000000002</v>
      </c>
      <c r="N73" s="170">
        <v>1.5121599999999999</v>
      </c>
      <c r="O73" s="170">
        <v>1.46553</v>
      </c>
      <c r="P73" s="170">
        <v>0.97265999999999997</v>
      </c>
      <c r="Q73" s="170">
        <v>0.75814999999999999</v>
      </c>
      <c r="R73" s="170">
        <v>0.43686000000000003</v>
      </c>
      <c r="S73" s="16" t="s">
        <v>298</v>
      </c>
      <c r="T73" s="170">
        <v>0.94381999999999999</v>
      </c>
      <c r="U73" s="170">
        <v>1.21373</v>
      </c>
    </row>
    <row r="74" spans="2:21" x14ac:dyDescent="0.25">
      <c r="B74" s="95">
        <v>2030</v>
      </c>
      <c r="C74" s="95">
        <v>4</v>
      </c>
      <c r="D74" s="183"/>
      <c r="E74" s="16"/>
      <c r="F74" s="16"/>
      <c r="G74" s="16"/>
      <c r="H74" s="16"/>
      <c r="J74" s="95">
        <v>2030</v>
      </c>
      <c r="K74" s="95">
        <v>4</v>
      </c>
      <c r="L74" s="170">
        <v>2.35799</v>
      </c>
      <c r="M74" s="170">
        <v>2.1569600000000002</v>
      </c>
      <c r="N74" s="170">
        <v>1.5121599999999999</v>
      </c>
      <c r="O74" s="170">
        <v>1.46553</v>
      </c>
      <c r="P74" s="170">
        <v>0.97265999999999997</v>
      </c>
      <c r="Q74" s="170">
        <v>0.75814999999999999</v>
      </c>
      <c r="R74" s="170">
        <v>0.43686000000000003</v>
      </c>
      <c r="S74" s="16" t="s">
        <v>298</v>
      </c>
      <c r="T74" s="170">
        <v>0.94381999999999999</v>
      </c>
      <c r="U74" s="170">
        <v>1.21373</v>
      </c>
    </row>
    <row r="75" spans="2:21" x14ac:dyDescent="0.25">
      <c r="B75" s="95">
        <v>2030</v>
      </c>
      <c r="C75" s="95">
        <v>5</v>
      </c>
      <c r="D75" s="183"/>
      <c r="E75" s="16"/>
      <c r="F75" s="16"/>
      <c r="G75" s="16"/>
      <c r="H75" s="16"/>
      <c r="J75" s="95">
        <v>2030</v>
      </c>
      <c r="K75" s="95">
        <v>5</v>
      </c>
      <c r="L75" s="170">
        <v>2.35799</v>
      </c>
      <c r="M75" s="170">
        <v>2.1569600000000002</v>
      </c>
      <c r="N75" s="170">
        <v>1.5121599999999999</v>
      </c>
      <c r="O75" s="170">
        <v>1.46553</v>
      </c>
      <c r="P75" s="170">
        <v>0.97265999999999997</v>
      </c>
      <c r="Q75" s="170">
        <v>0.75814999999999999</v>
      </c>
      <c r="R75" s="170">
        <v>0.43686000000000003</v>
      </c>
      <c r="S75" s="16" t="s">
        <v>298</v>
      </c>
      <c r="T75" s="170">
        <v>0.94381999999999999</v>
      </c>
      <c r="U75" s="170">
        <v>1.21373</v>
      </c>
    </row>
    <row r="76" spans="2:21" x14ac:dyDescent="0.25">
      <c r="B76" s="95">
        <v>2030</v>
      </c>
      <c r="C76" s="95">
        <v>6</v>
      </c>
      <c r="D76" s="183"/>
      <c r="E76" s="16"/>
      <c r="F76" s="16"/>
      <c r="G76" s="16"/>
      <c r="H76" s="16"/>
      <c r="J76" s="95">
        <v>2030</v>
      </c>
      <c r="K76" s="95">
        <v>6</v>
      </c>
      <c r="L76" s="170">
        <v>2.35799</v>
      </c>
      <c r="M76" s="170">
        <v>2.1569600000000002</v>
      </c>
      <c r="N76" s="170">
        <v>1.5121599999999999</v>
      </c>
      <c r="O76" s="170">
        <v>1.46553</v>
      </c>
      <c r="P76" s="170">
        <v>0.97265999999999997</v>
      </c>
      <c r="Q76" s="170">
        <v>0.75814999999999999</v>
      </c>
      <c r="R76" s="170">
        <v>0.43686000000000003</v>
      </c>
      <c r="S76" s="16" t="s">
        <v>298</v>
      </c>
      <c r="T76" s="170">
        <v>0.94381999999999999</v>
      </c>
      <c r="U76" s="170">
        <v>1.21373</v>
      </c>
    </row>
    <row r="77" spans="2:21" x14ac:dyDescent="0.25">
      <c r="B77" s="95">
        <v>2030</v>
      </c>
      <c r="C77" s="95">
        <v>7</v>
      </c>
      <c r="D77" s="183"/>
      <c r="E77" s="16"/>
      <c r="F77" s="16"/>
      <c r="G77" s="16"/>
      <c r="H77" s="16"/>
      <c r="J77" s="95">
        <v>2030</v>
      </c>
      <c r="K77" s="95">
        <v>7</v>
      </c>
      <c r="L77" s="170">
        <v>2.35799</v>
      </c>
      <c r="M77" s="170">
        <v>2.1569600000000002</v>
      </c>
      <c r="N77" s="170">
        <v>1.5121599999999999</v>
      </c>
      <c r="O77" s="170">
        <v>1.46553</v>
      </c>
      <c r="P77" s="170">
        <v>0.97265999999999997</v>
      </c>
      <c r="Q77" s="170">
        <v>0.75814999999999999</v>
      </c>
      <c r="R77" s="170">
        <v>0.43686000000000003</v>
      </c>
      <c r="S77" s="16" t="s">
        <v>298</v>
      </c>
      <c r="T77" s="170">
        <v>0.94381999999999999</v>
      </c>
      <c r="U77" s="170">
        <v>1.21373</v>
      </c>
    </row>
    <row r="78" spans="2:21" x14ac:dyDescent="0.25">
      <c r="B78" s="95">
        <v>2030</v>
      </c>
      <c r="C78" s="95">
        <v>8</v>
      </c>
      <c r="D78" s="183"/>
      <c r="E78" s="16"/>
      <c r="F78" s="16"/>
      <c r="G78" s="16"/>
      <c r="H78" s="16"/>
      <c r="J78" s="95">
        <v>2030</v>
      </c>
      <c r="K78" s="95">
        <v>8</v>
      </c>
      <c r="L78" s="170">
        <v>2.35799</v>
      </c>
      <c r="M78" s="170">
        <v>2.1569600000000002</v>
      </c>
      <c r="N78" s="170">
        <v>1.5121599999999999</v>
      </c>
      <c r="O78" s="170">
        <v>1.46553</v>
      </c>
      <c r="P78" s="170">
        <v>0.97265999999999997</v>
      </c>
      <c r="Q78" s="170">
        <v>0.75814999999999999</v>
      </c>
      <c r="R78" s="170">
        <v>0.43686000000000003</v>
      </c>
      <c r="S78" s="16" t="s">
        <v>298</v>
      </c>
      <c r="T78" s="170">
        <v>0.94381999999999999</v>
      </c>
      <c r="U78" s="170">
        <v>1.21373</v>
      </c>
    </row>
    <row r="79" spans="2:21" x14ac:dyDescent="0.25">
      <c r="B79" s="95">
        <v>2030</v>
      </c>
      <c r="C79" s="95">
        <v>9</v>
      </c>
      <c r="D79" s="183"/>
      <c r="E79" s="16"/>
      <c r="F79" s="16"/>
      <c r="G79" s="16"/>
      <c r="H79" s="16"/>
      <c r="J79" s="95">
        <v>2030</v>
      </c>
      <c r="K79" s="95">
        <v>9</v>
      </c>
      <c r="L79" s="170">
        <v>2.35799</v>
      </c>
      <c r="M79" s="170">
        <v>2.1569600000000002</v>
      </c>
      <c r="N79" s="170">
        <v>1.5121599999999999</v>
      </c>
      <c r="O79" s="170">
        <v>1.46553</v>
      </c>
      <c r="P79" s="170">
        <v>0.97265999999999997</v>
      </c>
      <c r="Q79" s="170">
        <v>0.75814999999999999</v>
      </c>
      <c r="R79" s="170">
        <v>0.43686000000000003</v>
      </c>
      <c r="S79" s="16" t="s">
        <v>298</v>
      </c>
      <c r="T79" s="170">
        <v>0.94381999999999999</v>
      </c>
      <c r="U79" s="170">
        <v>1.21373</v>
      </c>
    </row>
    <row r="80" spans="2:21" x14ac:dyDescent="0.25">
      <c r="B80" s="95">
        <v>2030</v>
      </c>
      <c r="C80" s="95">
        <v>10</v>
      </c>
      <c r="D80" s="183"/>
      <c r="E80" s="16"/>
      <c r="F80" s="16"/>
      <c r="G80" s="16"/>
      <c r="H80" s="16"/>
      <c r="J80" s="95">
        <v>2030</v>
      </c>
      <c r="K80" s="95">
        <v>10</v>
      </c>
      <c r="L80" s="170">
        <v>2.35799</v>
      </c>
      <c r="M80" s="170">
        <v>2.1569600000000002</v>
      </c>
      <c r="N80" s="170">
        <v>1.5121599999999999</v>
      </c>
      <c r="O80" s="170">
        <v>1.46553</v>
      </c>
      <c r="P80" s="170">
        <v>0.97265999999999997</v>
      </c>
      <c r="Q80" s="170">
        <v>0.75814999999999999</v>
      </c>
      <c r="R80" s="170">
        <v>0.43686000000000003</v>
      </c>
      <c r="S80" s="16" t="s">
        <v>298</v>
      </c>
      <c r="T80" s="170">
        <v>0.94381999999999999</v>
      </c>
      <c r="U80" s="170">
        <v>1.21373</v>
      </c>
    </row>
    <row r="81" spans="2:21" x14ac:dyDescent="0.25">
      <c r="B81" s="95">
        <v>2030</v>
      </c>
      <c r="C81" s="95">
        <v>11</v>
      </c>
      <c r="D81" s="183"/>
      <c r="E81" s="16"/>
      <c r="F81" s="16"/>
      <c r="G81" s="16"/>
      <c r="H81" s="16"/>
      <c r="J81" s="95">
        <v>2030</v>
      </c>
      <c r="K81" s="95">
        <v>11</v>
      </c>
      <c r="L81" s="170">
        <v>2.35799</v>
      </c>
      <c r="M81" s="170">
        <v>2.1569600000000002</v>
      </c>
      <c r="N81" s="170">
        <v>1.5121599999999999</v>
      </c>
      <c r="O81" s="170">
        <v>1.46553</v>
      </c>
      <c r="P81" s="170">
        <v>0.97265999999999997</v>
      </c>
      <c r="Q81" s="170">
        <v>0.75814999999999999</v>
      </c>
      <c r="R81" s="170">
        <v>0.43686000000000003</v>
      </c>
      <c r="S81" s="16" t="s">
        <v>298</v>
      </c>
      <c r="T81" s="170">
        <v>0.94381999999999999</v>
      </c>
      <c r="U81" s="170">
        <v>1.21373</v>
      </c>
    </row>
    <row r="82" spans="2:21" x14ac:dyDescent="0.25">
      <c r="B82" s="95">
        <v>2030</v>
      </c>
      <c r="C82" s="95">
        <v>12</v>
      </c>
      <c r="D82" s="183"/>
      <c r="E82" s="16"/>
      <c r="F82" s="16"/>
      <c r="G82" s="16"/>
      <c r="H82" s="16"/>
      <c r="J82" s="95">
        <v>2030</v>
      </c>
      <c r="K82" s="95">
        <v>12</v>
      </c>
      <c r="L82" s="170">
        <v>2.35799</v>
      </c>
      <c r="M82" s="170">
        <v>2.1569600000000002</v>
      </c>
      <c r="N82" s="170">
        <v>1.5121599999999999</v>
      </c>
      <c r="O82" s="170">
        <v>1.46553</v>
      </c>
      <c r="P82" s="170">
        <v>0.97265999999999997</v>
      </c>
      <c r="Q82" s="170">
        <v>0.75814999999999999</v>
      </c>
      <c r="R82" s="170">
        <v>0.43686000000000003</v>
      </c>
      <c r="S82" s="16" t="s">
        <v>298</v>
      </c>
      <c r="T82" s="170">
        <v>0.94381999999999999</v>
      </c>
      <c r="U82" s="170">
        <v>1.21373</v>
      </c>
    </row>
    <row r="83" spans="2:21" x14ac:dyDescent="0.25">
      <c r="B83" s="95">
        <v>2031</v>
      </c>
      <c r="C83" s="95">
        <v>1</v>
      </c>
      <c r="D83" s="183"/>
      <c r="E83" s="16"/>
      <c r="F83" s="16"/>
      <c r="G83" s="16"/>
      <c r="H83" s="16"/>
      <c r="J83" s="95">
        <v>2031</v>
      </c>
      <c r="K83" s="95">
        <v>1</v>
      </c>
      <c r="L83" s="170">
        <v>2.4428100000000001</v>
      </c>
      <c r="M83" s="170">
        <v>2.13212</v>
      </c>
      <c r="N83" s="170">
        <v>1.4968399999999999</v>
      </c>
      <c r="O83" s="170">
        <v>1.4412</v>
      </c>
      <c r="P83" s="170">
        <v>0.95735000000000003</v>
      </c>
      <c r="Q83" s="170">
        <v>0.74789000000000005</v>
      </c>
      <c r="R83" s="170">
        <v>0.42363000000000001</v>
      </c>
      <c r="S83" s="16" t="s">
        <v>298</v>
      </c>
      <c r="T83" s="170">
        <v>0.92935000000000001</v>
      </c>
      <c r="U83" s="170">
        <v>1.2258</v>
      </c>
    </row>
    <row r="84" spans="2:21" x14ac:dyDescent="0.25">
      <c r="B84" s="95">
        <v>2031</v>
      </c>
      <c r="C84" s="95">
        <v>2</v>
      </c>
      <c r="D84" s="183"/>
      <c r="E84" s="16"/>
      <c r="F84" s="16"/>
      <c r="G84" s="16"/>
      <c r="H84" s="16"/>
      <c r="J84" s="95">
        <v>2031</v>
      </c>
      <c r="K84" s="95">
        <v>2</v>
      </c>
      <c r="L84" s="170">
        <v>2.4428100000000001</v>
      </c>
      <c r="M84" s="170">
        <v>2.13212</v>
      </c>
      <c r="N84" s="170">
        <v>1.4968399999999999</v>
      </c>
      <c r="O84" s="170">
        <v>1.4412</v>
      </c>
      <c r="P84" s="170">
        <v>0.95735000000000003</v>
      </c>
      <c r="Q84" s="170">
        <v>0.74789000000000005</v>
      </c>
      <c r="R84" s="170">
        <v>0.42363000000000001</v>
      </c>
      <c r="S84" s="16" t="s">
        <v>298</v>
      </c>
      <c r="T84" s="170">
        <v>0.92935000000000001</v>
      </c>
      <c r="U84" s="170">
        <v>1.2258</v>
      </c>
    </row>
    <row r="85" spans="2:21" x14ac:dyDescent="0.25">
      <c r="B85" s="95">
        <v>2031</v>
      </c>
      <c r="C85" s="95">
        <v>3</v>
      </c>
      <c r="D85" s="183"/>
      <c r="E85" s="16"/>
      <c r="F85" s="16"/>
      <c r="G85" s="16"/>
      <c r="H85" s="16"/>
      <c r="J85" s="95">
        <v>2031</v>
      </c>
      <c r="K85" s="95">
        <v>3</v>
      </c>
      <c r="L85" s="170">
        <v>2.4428100000000001</v>
      </c>
      <c r="M85" s="170">
        <v>2.13212</v>
      </c>
      <c r="N85" s="170">
        <v>1.4968399999999999</v>
      </c>
      <c r="O85" s="170">
        <v>1.4412</v>
      </c>
      <c r="P85" s="170">
        <v>0.95735000000000003</v>
      </c>
      <c r="Q85" s="170">
        <v>0.74789000000000005</v>
      </c>
      <c r="R85" s="170">
        <v>0.42363000000000001</v>
      </c>
      <c r="S85" s="16" t="s">
        <v>298</v>
      </c>
      <c r="T85" s="170">
        <v>0.92935000000000001</v>
      </c>
      <c r="U85" s="170">
        <v>1.2258</v>
      </c>
    </row>
    <row r="86" spans="2:21" x14ac:dyDescent="0.25">
      <c r="B86" s="95">
        <v>2031</v>
      </c>
      <c r="C86" s="95">
        <v>4</v>
      </c>
      <c r="D86" s="183"/>
      <c r="E86" s="16"/>
      <c r="F86" s="16"/>
      <c r="G86" s="16"/>
      <c r="H86" s="16"/>
      <c r="J86" s="95">
        <v>2031</v>
      </c>
      <c r="K86" s="95">
        <v>4</v>
      </c>
      <c r="L86" s="170">
        <v>2.4428100000000001</v>
      </c>
      <c r="M86" s="170">
        <v>2.13212</v>
      </c>
      <c r="N86" s="170">
        <v>1.4968399999999999</v>
      </c>
      <c r="O86" s="170">
        <v>1.4412</v>
      </c>
      <c r="P86" s="170">
        <v>0.95735000000000003</v>
      </c>
      <c r="Q86" s="170">
        <v>0.74789000000000005</v>
      </c>
      <c r="R86" s="170">
        <v>0.42363000000000001</v>
      </c>
      <c r="S86" s="16" t="s">
        <v>298</v>
      </c>
      <c r="T86" s="170">
        <v>0.92935000000000001</v>
      </c>
      <c r="U86" s="170">
        <v>1.2258</v>
      </c>
    </row>
    <row r="87" spans="2:21" x14ac:dyDescent="0.25">
      <c r="B87" s="95">
        <v>2031</v>
      </c>
      <c r="C87" s="95">
        <v>5</v>
      </c>
      <c r="D87" s="183"/>
      <c r="E87" s="16"/>
      <c r="F87" s="16"/>
      <c r="G87" s="16"/>
      <c r="H87" s="16"/>
      <c r="J87" s="95">
        <v>2031</v>
      </c>
      <c r="K87" s="95">
        <v>5</v>
      </c>
      <c r="L87" s="170">
        <v>2.4428100000000001</v>
      </c>
      <c r="M87" s="170">
        <v>2.13212</v>
      </c>
      <c r="N87" s="170">
        <v>1.4968399999999999</v>
      </c>
      <c r="O87" s="170">
        <v>1.4412</v>
      </c>
      <c r="P87" s="170">
        <v>0.95735000000000003</v>
      </c>
      <c r="Q87" s="170">
        <v>0.74789000000000005</v>
      </c>
      <c r="R87" s="170">
        <v>0.42363000000000001</v>
      </c>
      <c r="S87" s="16" t="s">
        <v>298</v>
      </c>
      <c r="T87" s="170">
        <v>0.92935000000000001</v>
      </c>
      <c r="U87" s="170">
        <v>1.2258</v>
      </c>
    </row>
    <row r="88" spans="2:21" x14ac:dyDescent="0.25">
      <c r="B88" s="95">
        <v>2031</v>
      </c>
      <c r="C88" s="95">
        <v>6</v>
      </c>
      <c r="D88" s="183"/>
      <c r="E88" s="16"/>
      <c r="F88" s="16"/>
      <c r="G88" s="16"/>
      <c r="H88" s="16"/>
      <c r="J88" s="95">
        <v>2031</v>
      </c>
      <c r="K88" s="95">
        <v>6</v>
      </c>
      <c r="L88" s="170">
        <v>2.4428100000000001</v>
      </c>
      <c r="M88" s="170">
        <v>2.13212</v>
      </c>
      <c r="N88" s="170">
        <v>1.4968399999999999</v>
      </c>
      <c r="O88" s="170">
        <v>1.4412</v>
      </c>
      <c r="P88" s="170">
        <v>0.95735000000000003</v>
      </c>
      <c r="Q88" s="170">
        <v>0.74789000000000005</v>
      </c>
      <c r="R88" s="170">
        <v>0.42363000000000001</v>
      </c>
      <c r="S88" s="16" t="s">
        <v>298</v>
      </c>
      <c r="T88" s="170">
        <v>0.92935000000000001</v>
      </c>
      <c r="U88" s="170">
        <v>1.2258</v>
      </c>
    </row>
    <row r="89" spans="2:21" x14ac:dyDescent="0.25">
      <c r="B89" s="95">
        <v>2031</v>
      </c>
      <c r="C89" s="95">
        <v>7</v>
      </c>
      <c r="D89" s="183"/>
      <c r="E89" s="16"/>
      <c r="F89" s="16"/>
      <c r="G89" s="16"/>
      <c r="H89" s="16"/>
      <c r="J89" s="95">
        <v>2031</v>
      </c>
      <c r="K89" s="95">
        <v>7</v>
      </c>
      <c r="L89" s="170">
        <v>2.4428100000000001</v>
      </c>
      <c r="M89" s="170">
        <v>2.13212</v>
      </c>
      <c r="N89" s="170">
        <v>1.4968399999999999</v>
      </c>
      <c r="O89" s="170">
        <v>1.4412</v>
      </c>
      <c r="P89" s="170">
        <v>0.95735000000000003</v>
      </c>
      <c r="Q89" s="170">
        <v>0.74789000000000005</v>
      </c>
      <c r="R89" s="170">
        <v>0.42363000000000001</v>
      </c>
      <c r="S89" s="16" t="s">
        <v>298</v>
      </c>
      <c r="T89" s="170">
        <v>0.92935000000000001</v>
      </c>
      <c r="U89" s="170">
        <v>1.2258</v>
      </c>
    </row>
    <row r="90" spans="2:21" x14ac:dyDescent="0.25">
      <c r="B90" s="95">
        <v>2031</v>
      </c>
      <c r="C90" s="95">
        <v>8</v>
      </c>
      <c r="D90" s="183"/>
      <c r="E90" s="16"/>
      <c r="F90" s="16"/>
      <c r="G90" s="16"/>
      <c r="H90" s="16"/>
      <c r="J90" s="95">
        <v>2031</v>
      </c>
      <c r="K90" s="95">
        <v>8</v>
      </c>
      <c r="L90" s="170">
        <v>2.4428100000000001</v>
      </c>
      <c r="M90" s="170">
        <v>2.13212</v>
      </c>
      <c r="N90" s="170">
        <v>1.4968399999999999</v>
      </c>
      <c r="O90" s="170">
        <v>1.4412</v>
      </c>
      <c r="P90" s="170">
        <v>0.95735000000000003</v>
      </c>
      <c r="Q90" s="170">
        <v>0.74789000000000005</v>
      </c>
      <c r="R90" s="170">
        <v>0.42363000000000001</v>
      </c>
      <c r="S90" s="16" t="s">
        <v>298</v>
      </c>
      <c r="T90" s="170">
        <v>0.92935000000000001</v>
      </c>
      <c r="U90" s="170">
        <v>1.2258</v>
      </c>
    </row>
    <row r="91" spans="2:21" x14ac:dyDescent="0.25">
      <c r="B91" s="95">
        <v>2031</v>
      </c>
      <c r="C91" s="95">
        <v>9</v>
      </c>
      <c r="D91" s="183"/>
      <c r="E91" s="16"/>
      <c r="F91" s="16"/>
      <c r="G91" s="16"/>
      <c r="H91" s="16"/>
      <c r="J91" s="95">
        <v>2031</v>
      </c>
      <c r="K91" s="95">
        <v>9</v>
      </c>
      <c r="L91" s="170">
        <v>2.4428100000000001</v>
      </c>
      <c r="M91" s="170">
        <v>2.13212</v>
      </c>
      <c r="N91" s="170">
        <v>1.4968399999999999</v>
      </c>
      <c r="O91" s="170">
        <v>1.4412</v>
      </c>
      <c r="P91" s="170">
        <v>0.95735000000000003</v>
      </c>
      <c r="Q91" s="170">
        <v>0.74789000000000005</v>
      </c>
      <c r="R91" s="170">
        <v>0.42363000000000001</v>
      </c>
      <c r="S91" s="16" t="s">
        <v>298</v>
      </c>
      <c r="T91" s="170">
        <v>0.92935000000000001</v>
      </c>
      <c r="U91" s="170">
        <v>1.2258</v>
      </c>
    </row>
    <row r="92" spans="2:21" x14ac:dyDescent="0.25">
      <c r="B92" s="95">
        <v>2031</v>
      </c>
      <c r="C92" s="95">
        <v>10</v>
      </c>
      <c r="D92" s="183"/>
      <c r="E92" s="16"/>
      <c r="F92" s="16"/>
      <c r="G92" s="16"/>
      <c r="H92" s="16"/>
      <c r="J92" s="95">
        <v>2031</v>
      </c>
      <c r="K92" s="95">
        <v>10</v>
      </c>
      <c r="L92" s="170">
        <v>2.4428100000000001</v>
      </c>
      <c r="M92" s="170">
        <v>2.13212</v>
      </c>
      <c r="N92" s="170">
        <v>1.4968399999999999</v>
      </c>
      <c r="O92" s="170">
        <v>1.4412</v>
      </c>
      <c r="P92" s="170">
        <v>0.95735000000000003</v>
      </c>
      <c r="Q92" s="170">
        <v>0.74789000000000005</v>
      </c>
      <c r="R92" s="170">
        <v>0.42363000000000001</v>
      </c>
      <c r="S92" s="16" t="s">
        <v>298</v>
      </c>
      <c r="T92" s="170">
        <v>0.92935000000000001</v>
      </c>
      <c r="U92" s="170">
        <v>1.2258</v>
      </c>
    </row>
    <row r="93" spans="2:21" x14ac:dyDescent="0.25">
      <c r="B93" s="95">
        <v>2031</v>
      </c>
      <c r="C93" s="95">
        <v>11</v>
      </c>
      <c r="D93" s="183"/>
      <c r="E93" s="16"/>
      <c r="F93" s="16"/>
      <c r="G93" s="16"/>
      <c r="H93" s="16"/>
      <c r="J93" s="95">
        <v>2031</v>
      </c>
      <c r="K93" s="95">
        <v>11</v>
      </c>
      <c r="L93" s="170">
        <v>2.4428100000000001</v>
      </c>
      <c r="M93" s="170">
        <v>2.13212</v>
      </c>
      <c r="N93" s="170">
        <v>1.4968399999999999</v>
      </c>
      <c r="O93" s="170">
        <v>1.4412</v>
      </c>
      <c r="P93" s="170">
        <v>0.95735000000000003</v>
      </c>
      <c r="Q93" s="170">
        <v>0.74789000000000005</v>
      </c>
      <c r="R93" s="170">
        <v>0.42363000000000001</v>
      </c>
      <c r="S93" s="16" t="s">
        <v>298</v>
      </c>
      <c r="T93" s="170">
        <v>0.92935000000000001</v>
      </c>
      <c r="U93" s="170">
        <v>1.2258</v>
      </c>
    </row>
    <row r="94" spans="2:21" x14ac:dyDescent="0.25">
      <c r="B94" s="95">
        <v>2031</v>
      </c>
      <c r="C94" s="95">
        <v>12</v>
      </c>
      <c r="D94" s="183"/>
      <c r="E94" s="16"/>
      <c r="F94" s="16"/>
      <c r="G94" s="16"/>
      <c r="H94" s="16"/>
      <c r="J94" s="95">
        <v>2031</v>
      </c>
      <c r="K94" s="95">
        <v>12</v>
      </c>
      <c r="L94" s="170">
        <v>2.4428100000000001</v>
      </c>
      <c r="M94" s="170">
        <v>2.13212</v>
      </c>
      <c r="N94" s="170">
        <v>1.4968399999999999</v>
      </c>
      <c r="O94" s="170">
        <v>1.4412</v>
      </c>
      <c r="P94" s="170">
        <v>0.95735000000000003</v>
      </c>
      <c r="Q94" s="170">
        <v>0.74789000000000005</v>
      </c>
      <c r="R94" s="170">
        <v>0.42363000000000001</v>
      </c>
      <c r="S94" s="16" t="s">
        <v>298</v>
      </c>
      <c r="T94" s="170">
        <v>0.92935000000000001</v>
      </c>
      <c r="U94" s="170">
        <v>1.2258</v>
      </c>
    </row>
    <row r="95" spans="2:21" x14ac:dyDescent="0.25">
      <c r="B95" s="95">
        <v>2032</v>
      </c>
      <c r="C95" s="95">
        <v>1</v>
      </c>
      <c r="D95" s="183"/>
      <c r="E95" s="16"/>
      <c r="F95" s="16"/>
      <c r="G95" s="16"/>
      <c r="H95" s="16"/>
      <c r="J95" s="95">
        <v>2032</v>
      </c>
      <c r="K95" s="95">
        <v>1</v>
      </c>
      <c r="L95" s="170">
        <v>2.5250499999999998</v>
      </c>
      <c r="M95" s="170">
        <v>2.1755900000000001</v>
      </c>
      <c r="N95" s="170">
        <v>1.52223</v>
      </c>
      <c r="O95" s="170">
        <v>1.46346</v>
      </c>
      <c r="P95" s="170">
        <v>0.96718999999999999</v>
      </c>
      <c r="Q95" s="170">
        <v>0.75288999999999995</v>
      </c>
      <c r="R95" s="170">
        <v>0.43341000000000002</v>
      </c>
      <c r="S95" s="16" t="s">
        <v>298</v>
      </c>
      <c r="T95" s="170">
        <v>0.93889999999999996</v>
      </c>
      <c r="U95" s="170">
        <v>1.2587999999999999</v>
      </c>
    </row>
    <row r="96" spans="2:21" x14ac:dyDescent="0.25">
      <c r="B96" s="95">
        <v>2032</v>
      </c>
      <c r="C96" s="95">
        <v>2</v>
      </c>
      <c r="D96" s="183"/>
      <c r="E96" s="16"/>
      <c r="F96" s="16"/>
      <c r="G96" s="16"/>
      <c r="H96" s="16"/>
      <c r="J96" s="95">
        <v>2032</v>
      </c>
      <c r="K96" s="95">
        <v>2</v>
      </c>
      <c r="L96" s="170">
        <v>2.5250499999999998</v>
      </c>
      <c r="M96" s="170">
        <v>2.1755900000000001</v>
      </c>
      <c r="N96" s="170">
        <v>1.52223</v>
      </c>
      <c r="O96" s="170">
        <v>1.46346</v>
      </c>
      <c r="P96" s="170">
        <v>0.96718999999999999</v>
      </c>
      <c r="Q96" s="170">
        <v>0.75288999999999995</v>
      </c>
      <c r="R96" s="170">
        <v>0.43341000000000002</v>
      </c>
      <c r="S96" s="16" t="s">
        <v>298</v>
      </c>
      <c r="T96" s="170">
        <v>0.93889999999999996</v>
      </c>
      <c r="U96" s="170">
        <v>1.2587999999999999</v>
      </c>
    </row>
    <row r="97" spans="2:21" x14ac:dyDescent="0.25">
      <c r="B97" s="95">
        <v>2032</v>
      </c>
      <c r="C97" s="95">
        <v>3</v>
      </c>
      <c r="D97" s="183"/>
      <c r="E97" s="16"/>
      <c r="F97" s="16"/>
      <c r="G97" s="16"/>
      <c r="H97" s="16"/>
      <c r="J97" s="95">
        <v>2032</v>
      </c>
      <c r="K97" s="95">
        <v>3</v>
      </c>
      <c r="L97" s="170">
        <v>2.5250499999999998</v>
      </c>
      <c r="M97" s="170">
        <v>2.1755900000000001</v>
      </c>
      <c r="N97" s="170">
        <v>1.52223</v>
      </c>
      <c r="O97" s="170">
        <v>1.46346</v>
      </c>
      <c r="P97" s="170">
        <v>0.96718999999999999</v>
      </c>
      <c r="Q97" s="170">
        <v>0.75288999999999995</v>
      </c>
      <c r="R97" s="170">
        <v>0.43341000000000002</v>
      </c>
      <c r="S97" s="16" t="s">
        <v>298</v>
      </c>
      <c r="T97" s="170">
        <v>0.93889999999999996</v>
      </c>
      <c r="U97" s="170">
        <v>1.2587999999999999</v>
      </c>
    </row>
    <row r="98" spans="2:21" x14ac:dyDescent="0.25">
      <c r="B98" s="95">
        <v>2032</v>
      </c>
      <c r="C98" s="95">
        <v>4</v>
      </c>
      <c r="D98" s="183"/>
      <c r="E98" s="16"/>
      <c r="F98" s="16"/>
      <c r="G98" s="16"/>
      <c r="H98" s="16"/>
      <c r="J98" s="95">
        <v>2032</v>
      </c>
      <c r="K98" s="95">
        <v>4</v>
      </c>
      <c r="L98" s="170">
        <v>2.5250499999999998</v>
      </c>
      <c r="M98" s="170">
        <v>2.1755900000000001</v>
      </c>
      <c r="N98" s="170">
        <v>1.52223</v>
      </c>
      <c r="O98" s="170">
        <v>1.46346</v>
      </c>
      <c r="P98" s="170">
        <v>0.96718999999999999</v>
      </c>
      <c r="Q98" s="170">
        <v>0.75288999999999995</v>
      </c>
      <c r="R98" s="170">
        <v>0.43341000000000002</v>
      </c>
      <c r="S98" s="16" t="s">
        <v>298</v>
      </c>
      <c r="T98" s="170">
        <v>0.93889999999999996</v>
      </c>
      <c r="U98" s="170">
        <v>1.2587999999999999</v>
      </c>
    </row>
    <row r="99" spans="2:21" x14ac:dyDescent="0.25">
      <c r="B99" s="95">
        <v>2032</v>
      </c>
      <c r="C99" s="95">
        <v>5</v>
      </c>
      <c r="D99" s="183"/>
      <c r="E99" s="16"/>
      <c r="F99" s="16"/>
      <c r="G99" s="16"/>
      <c r="H99" s="16"/>
      <c r="J99" s="95">
        <v>2032</v>
      </c>
      <c r="K99" s="95">
        <v>5</v>
      </c>
      <c r="L99" s="170">
        <v>2.5250499999999998</v>
      </c>
      <c r="M99" s="170">
        <v>2.1755900000000001</v>
      </c>
      <c r="N99" s="170">
        <v>1.52223</v>
      </c>
      <c r="O99" s="170">
        <v>1.46346</v>
      </c>
      <c r="P99" s="170">
        <v>0.96718999999999999</v>
      </c>
      <c r="Q99" s="170">
        <v>0.75288999999999995</v>
      </c>
      <c r="R99" s="170">
        <v>0.43341000000000002</v>
      </c>
      <c r="S99" s="16" t="s">
        <v>298</v>
      </c>
      <c r="T99" s="170">
        <v>0.93889999999999996</v>
      </c>
      <c r="U99" s="170">
        <v>1.2587999999999999</v>
      </c>
    </row>
    <row r="100" spans="2:21" x14ac:dyDescent="0.25">
      <c r="B100" s="95">
        <v>2032</v>
      </c>
      <c r="C100" s="95">
        <v>6</v>
      </c>
      <c r="D100" s="183"/>
      <c r="E100" s="16"/>
      <c r="F100" s="16"/>
      <c r="G100" s="16"/>
      <c r="H100" s="16"/>
      <c r="J100" s="95">
        <v>2032</v>
      </c>
      <c r="K100" s="95">
        <v>6</v>
      </c>
      <c r="L100" s="170">
        <v>2.5250499999999998</v>
      </c>
      <c r="M100" s="170">
        <v>2.1755900000000001</v>
      </c>
      <c r="N100" s="170">
        <v>1.52223</v>
      </c>
      <c r="O100" s="170">
        <v>1.46346</v>
      </c>
      <c r="P100" s="170">
        <v>0.96718999999999999</v>
      </c>
      <c r="Q100" s="170">
        <v>0.75288999999999995</v>
      </c>
      <c r="R100" s="170">
        <v>0.43341000000000002</v>
      </c>
      <c r="S100" s="16" t="s">
        <v>298</v>
      </c>
      <c r="T100" s="170">
        <v>0.93889999999999996</v>
      </c>
      <c r="U100" s="170">
        <v>1.2587999999999999</v>
      </c>
    </row>
    <row r="101" spans="2:21" x14ac:dyDescent="0.25">
      <c r="B101" s="95">
        <v>2032</v>
      </c>
      <c r="C101" s="95">
        <v>7</v>
      </c>
      <c r="D101" s="183"/>
      <c r="E101" s="16"/>
      <c r="F101" s="16"/>
      <c r="G101" s="16"/>
      <c r="H101" s="16"/>
      <c r="J101" s="95">
        <v>2032</v>
      </c>
      <c r="K101" s="95">
        <v>7</v>
      </c>
      <c r="L101" s="170">
        <v>2.5250499999999998</v>
      </c>
      <c r="M101" s="170">
        <v>2.1755900000000001</v>
      </c>
      <c r="N101" s="170">
        <v>1.52223</v>
      </c>
      <c r="O101" s="170">
        <v>1.46346</v>
      </c>
      <c r="P101" s="170">
        <v>0.96718999999999999</v>
      </c>
      <c r="Q101" s="170">
        <v>0.75288999999999995</v>
      </c>
      <c r="R101" s="170">
        <v>0.43341000000000002</v>
      </c>
      <c r="S101" s="16" t="s">
        <v>298</v>
      </c>
      <c r="T101" s="170">
        <v>0.93889999999999996</v>
      </c>
      <c r="U101" s="170">
        <v>1.2587999999999999</v>
      </c>
    </row>
    <row r="102" spans="2:21" x14ac:dyDescent="0.25">
      <c r="B102" s="95">
        <v>2032</v>
      </c>
      <c r="C102" s="95">
        <v>8</v>
      </c>
      <c r="D102" s="183"/>
      <c r="E102" s="16"/>
      <c r="F102" s="16"/>
      <c r="G102" s="16"/>
      <c r="H102" s="16"/>
      <c r="J102" s="95">
        <v>2032</v>
      </c>
      <c r="K102" s="95">
        <v>8</v>
      </c>
      <c r="L102" s="170">
        <v>2.5250499999999998</v>
      </c>
      <c r="M102" s="170">
        <v>2.1755900000000001</v>
      </c>
      <c r="N102" s="170">
        <v>1.52223</v>
      </c>
      <c r="O102" s="170">
        <v>1.46346</v>
      </c>
      <c r="P102" s="170">
        <v>0.96718999999999999</v>
      </c>
      <c r="Q102" s="170">
        <v>0.75288999999999995</v>
      </c>
      <c r="R102" s="170">
        <v>0.43341000000000002</v>
      </c>
      <c r="S102" s="16" t="s">
        <v>298</v>
      </c>
      <c r="T102" s="170">
        <v>0.93889999999999996</v>
      </c>
      <c r="U102" s="170">
        <v>1.2587999999999999</v>
      </c>
    </row>
    <row r="103" spans="2:21" x14ac:dyDescent="0.25">
      <c r="B103" s="95">
        <v>2032</v>
      </c>
      <c r="C103" s="95">
        <v>9</v>
      </c>
      <c r="D103" s="183"/>
      <c r="E103" s="16"/>
      <c r="F103" s="16"/>
      <c r="G103" s="16"/>
      <c r="H103" s="16"/>
      <c r="J103" s="95">
        <v>2032</v>
      </c>
      <c r="K103" s="95">
        <v>9</v>
      </c>
      <c r="L103" s="170">
        <v>2.5250499999999998</v>
      </c>
      <c r="M103" s="170">
        <v>2.1755900000000001</v>
      </c>
      <c r="N103" s="170">
        <v>1.52223</v>
      </c>
      <c r="O103" s="170">
        <v>1.46346</v>
      </c>
      <c r="P103" s="170">
        <v>0.96718999999999999</v>
      </c>
      <c r="Q103" s="170">
        <v>0.75288999999999995</v>
      </c>
      <c r="R103" s="170">
        <v>0.43341000000000002</v>
      </c>
      <c r="S103" s="16" t="s">
        <v>298</v>
      </c>
      <c r="T103" s="170">
        <v>0.93889999999999996</v>
      </c>
      <c r="U103" s="170">
        <v>1.2587999999999999</v>
      </c>
    </row>
    <row r="104" spans="2:21" x14ac:dyDescent="0.25">
      <c r="B104" s="95">
        <v>2032</v>
      </c>
      <c r="C104" s="95">
        <v>10</v>
      </c>
      <c r="D104" s="183"/>
      <c r="E104" s="16"/>
      <c r="F104" s="16"/>
      <c r="G104" s="16"/>
      <c r="H104" s="16"/>
      <c r="J104" s="95">
        <v>2032</v>
      </c>
      <c r="K104" s="95">
        <v>10</v>
      </c>
      <c r="L104" s="170">
        <v>2.5250499999999998</v>
      </c>
      <c r="M104" s="170">
        <v>2.1755900000000001</v>
      </c>
      <c r="N104" s="170">
        <v>1.52223</v>
      </c>
      <c r="O104" s="170">
        <v>1.46346</v>
      </c>
      <c r="P104" s="170">
        <v>0.96718999999999999</v>
      </c>
      <c r="Q104" s="170">
        <v>0.75288999999999995</v>
      </c>
      <c r="R104" s="170">
        <v>0.43341000000000002</v>
      </c>
      <c r="S104" s="16" t="s">
        <v>298</v>
      </c>
      <c r="T104" s="170">
        <v>0.93889999999999996</v>
      </c>
      <c r="U104" s="170">
        <v>1.2587999999999999</v>
      </c>
    </row>
    <row r="105" spans="2:21" x14ac:dyDescent="0.25">
      <c r="B105" s="95">
        <v>2032</v>
      </c>
      <c r="C105" s="95">
        <v>11</v>
      </c>
      <c r="D105" s="183"/>
      <c r="E105" s="16"/>
      <c r="F105" s="16"/>
      <c r="G105" s="16"/>
      <c r="H105" s="16"/>
      <c r="J105" s="95">
        <v>2032</v>
      </c>
      <c r="K105" s="95">
        <v>11</v>
      </c>
      <c r="L105" s="170">
        <v>2.5250499999999998</v>
      </c>
      <c r="M105" s="170">
        <v>2.1755900000000001</v>
      </c>
      <c r="N105" s="170">
        <v>1.52223</v>
      </c>
      <c r="O105" s="170">
        <v>1.46346</v>
      </c>
      <c r="P105" s="170">
        <v>0.96718999999999999</v>
      </c>
      <c r="Q105" s="170">
        <v>0.75288999999999995</v>
      </c>
      <c r="R105" s="170">
        <v>0.43341000000000002</v>
      </c>
      <c r="S105" s="16" t="s">
        <v>298</v>
      </c>
      <c r="T105" s="170">
        <v>0.93889999999999996</v>
      </c>
      <c r="U105" s="170">
        <v>1.2587999999999999</v>
      </c>
    </row>
    <row r="106" spans="2:21" x14ac:dyDescent="0.25">
      <c r="B106" s="95">
        <v>2032</v>
      </c>
      <c r="C106" s="95">
        <v>12</v>
      </c>
      <c r="D106" s="183"/>
      <c r="E106" s="16"/>
      <c r="F106" s="16"/>
      <c r="G106" s="16"/>
      <c r="H106" s="16"/>
      <c r="J106" s="95">
        <v>2032</v>
      </c>
      <c r="K106" s="95">
        <v>12</v>
      </c>
      <c r="L106" s="170">
        <v>2.5250499999999998</v>
      </c>
      <c r="M106" s="170">
        <v>2.1755900000000001</v>
      </c>
      <c r="N106" s="170">
        <v>1.52223</v>
      </c>
      <c r="O106" s="170">
        <v>1.46346</v>
      </c>
      <c r="P106" s="170">
        <v>0.96718999999999999</v>
      </c>
      <c r="Q106" s="170">
        <v>0.75288999999999995</v>
      </c>
      <c r="R106" s="170">
        <v>0.43341000000000002</v>
      </c>
      <c r="S106" s="16" t="s">
        <v>298</v>
      </c>
      <c r="T106" s="170">
        <v>0.93889999999999996</v>
      </c>
      <c r="U106" s="170">
        <v>1.2587999999999999</v>
      </c>
    </row>
    <row r="107" spans="2:21" x14ac:dyDescent="0.25">
      <c r="B107" s="18">
        <v>2033</v>
      </c>
      <c r="C107" s="18">
        <v>1</v>
      </c>
      <c r="D107" s="183"/>
      <c r="E107" s="16"/>
      <c r="F107" s="16"/>
      <c r="G107" s="16"/>
      <c r="H107" s="16"/>
      <c r="J107" s="18">
        <v>2033</v>
      </c>
      <c r="K107" s="18">
        <v>1</v>
      </c>
      <c r="L107" s="170">
        <v>2.6083699999999999</v>
      </c>
      <c r="M107" s="170">
        <v>2.21916</v>
      </c>
      <c r="N107" s="170">
        <v>1.5471900000000001</v>
      </c>
      <c r="O107" s="170">
        <v>1.4852099999999999</v>
      </c>
      <c r="P107" s="170">
        <v>0.97611999999999999</v>
      </c>
      <c r="Q107" s="170">
        <v>0.75665000000000004</v>
      </c>
      <c r="R107" s="170">
        <v>0.44209999999999999</v>
      </c>
      <c r="S107" s="16" t="s">
        <v>298</v>
      </c>
      <c r="T107" s="170">
        <v>0.94752000000000003</v>
      </c>
      <c r="U107" s="170">
        <v>1.2914699999999999</v>
      </c>
    </row>
    <row r="108" spans="2:21" x14ac:dyDescent="0.25">
      <c r="B108" s="18">
        <v>2033</v>
      </c>
      <c r="C108" s="18">
        <v>2</v>
      </c>
      <c r="D108" s="183"/>
      <c r="E108" s="16"/>
      <c r="F108" s="16"/>
      <c r="G108" s="16"/>
      <c r="H108" s="16"/>
      <c r="J108" s="18">
        <v>2033</v>
      </c>
      <c r="K108" s="18">
        <v>2</v>
      </c>
      <c r="L108" s="170">
        <v>2.6083699999999999</v>
      </c>
      <c r="M108" s="170">
        <v>2.21916</v>
      </c>
      <c r="N108" s="170">
        <v>1.5471900000000001</v>
      </c>
      <c r="O108" s="170">
        <v>1.4852099999999999</v>
      </c>
      <c r="P108" s="170">
        <v>0.97611999999999999</v>
      </c>
      <c r="Q108" s="170">
        <v>0.75665000000000004</v>
      </c>
      <c r="R108" s="170">
        <v>0.44209999999999999</v>
      </c>
      <c r="S108" s="16" t="s">
        <v>298</v>
      </c>
      <c r="T108" s="170">
        <v>0.94752000000000003</v>
      </c>
      <c r="U108" s="170">
        <v>1.2914699999999999</v>
      </c>
    </row>
    <row r="109" spans="2:21" x14ac:dyDescent="0.25">
      <c r="B109" s="18">
        <v>2033</v>
      </c>
      <c r="C109" s="18">
        <v>3</v>
      </c>
      <c r="D109" s="183"/>
      <c r="E109" s="16"/>
      <c r="F109" s="16"/>
      <c r="G109" s="16"/>
      <c r="H109" s="16"/>
      <c r="J109" s="18">
        <v>2033</v>
      </c>
      <c r="K109" s="18">
        <v>3</v>
      </c>
      <c r="L109" s="170">
        <v>2.6083699999999999</v>
      </c>
      <c r="M109" s="170">
        <v>2.21916</v>
      </c>
      <c r="N109" s="170">
        <v>1.5471900000000001</v>
      </c>
      <c r="O109" s="170">
        <v>1.4852099999999999</v>
      </c>
      <c r="P109" s="170">
        <v>0.97611999999999999</v>
      </c>
      <c r="Q109" s="170">
        <v>0.75665000000000004</v>
      </c>
      <c r="R109" s="170">
        <v>0.44209999999999999</v>
      </c>
      <c r="S109" s="16" t="s">
        <v>298</v>
      </c>
      <c r="T109" s="170">
        <v>0.94752000000000003</v>
      </c>
      <c r="U109" s="170">
        <v>1.2914699999999999</v>
      </c>
    </row>
    <row r="110" spans="2:21" x14ac:dyDescent="0.25">
      <c r="B110" s="18">
        <v>2033</v>
      </c>
      <c r="C110" s="18">
        <v>4</v>
      </c>
      <c r="D110" s="183"/>
      <c r="E110" s="16"/>
      <c r="F110" s="16"/>
      <c r="G110" s="16"/>
      <c r="H110" s="16"/>
      <c r="J110" s="18">
        <v>2033</v>
      </c>
      <c r="K110" s="18">
        <v>4</v>
      </c>
      <c r="L110" s="170">
        <v>2.6083699999999999</v>
      </c>
      <c r="M110" s="170">
        <v>2.21916</v>
      </c>
      <c r="N110" s="170">
        <v>1.5471900000000001</v>
      </c>
      <c r="O110" s="170">
        <v>1.4852099999999999</v>
      </c>
      <c r="P110" s="170">
        <v>0.97611999999999999</v>
      </c>
      <c r="Q110" s="170">
        <v>0.75665000000000004</v>
      </c>
      <c r="R110" s="170">
        <v>0.44209999999999999</v>
      </c>
      <c r="S110" s="16" t="s">
        <v>298</v>
      </c>
      <c r="T110" s="170">
        <v>0.94752000000000003</v>
      </c>
      <c r="U110" s="170">
        <v>1.2914699999999999</v>
      </c>
    </row>
    <row r="111" spans="2:21" x14ac:dyDescent="0.25">
      <c r="B111" s="18">
        <v>2033</v>
      </c>
      <c r="C111" s="18">
        <v>5</v>
      </c>
      <c r="D111" s="183"/>
      <c r="E111" s="16"/>
      <c r="F111" s="16"/>
      <c r="G111" s="16"/>
      <c r="H111" s="16"/>
      <c r="J111" s="18">
        <v>2033</v>
      </c>
      <c r="K111" s="18">
        <v>5</v>
      </c>
      <c r="L111" s="170">
        <v>2.6083699999999999</v>
      </c>
      <c r="M111" s="170">
        <v>2.21916</v>
      </c>
      <c r="N111" s="170">
        <v>1.5471900000000001</v>
      </c>
      <c r="O111" s="170">
        <v>1.4852099999999999</v>
      </c>
      <c r="P111" s="170">
        <v>0.97611999999999999</v>
      </c>
      <c r="Q111" s="170">
        <v>0.75665000000000004</v>
      </c>
      <c r="R111" s="170">
        <v>0.44209999999999999</v>
      </c>
      <c r="S111" s="16" t="s">
        <v>298</v>
      </c>
      <c r="T111" s="170">
        <v>0.94752000000000003</v>
      </c>
      <c r="U111" s="170">
        <v>1.2914699999999999</v>
      </c>
    </row>
    <row r="112" spans="2:21" x14ac:dyDescent="0.25">
      <c r="B112" s="18">
        <v>2033</v>
      </c>
      <c r="C112" s="18">
        <v>6</v>
      </c>
      <c r="D112" s="183"/>
      <c r="E112" s="16"/>
      <c r="F112" s="16"/>
      <c r="G112" s="16"/>
      <c r="H112" s="16"/>
      <c r="J112" s="18">
        <v>2033</v>
      </c>
      <c r="K112" s="18">
        <v>6</v>
      </c>
      <c r="L112" s="170">
        <v>2.6083699999999999</v>
      </c>
      <c r="M112" s="170">
        <v>2.21916</v>
      </c>
      <c r="N112" s="170">
        <v>1.5471900000000001</v>
      </c>
      <c r="O112" s="170">
        <v>1.4852099999999999</v>
      </c>
      <c r="P112" s="170">
        <v>0.97611999999999999</v>
      </c>
      <c r="Q112" s="170">
        <v>0.75665000000000004</v>
      </c>
      <c r="R112" s="170">
        <v>0.44209999999999999</v>
      </c>
      <c r="S112" s="16" t="s">
        <v>298</v>
      </c>
      <c r="T112" s="170">
        <v>0.94752000000000003</v>
      </c>
      <c r="U112" s="170">
        <v>1.2914699999999999</v>
      </c>
    </row>
    <row r="113" spans="2:21" x14ac:dyDescent="0.25">
      <c r="B113" s="18">
        <v>2033</v>
      </c>
      <c r="C113" s="18">
        <v>7</v>
      </c>
      <c r="D113" s="183"/>
      <c r="E113" s="16"/>
      <c r="F113" s="16"/>
      <c r="G113" s="16"/>
      <c r="H113" s="16"/>
      <c r="J113" s="18">
        <v>2033</v>
      </c>
      <c r="K113" s="18">
        <v>7</v>
      </c>
      <c r="L113" s="170">
        <v>2.6083699999999999</v>
      </c>
      <c r="M113" s="170">
        <v>2.21916</v>
      </c>
      <c r="N113" s="170">
        <v>1.5471900000000001</v>
      </c>
      <c r="O113" s="170">
        <v>1.4852099999999999</v>
      </c>
      <c r="P113" s="170">
        <v>0.97611999999999999</v>
      </c>
      <c r="Q113" s="170">
        <v>0.75665000000000004</v>
      </c>
      <c r="R113" s="170">
        <v>0.44209999999999999</v>
      </c>
      <c r="S113" s="16" t="s">
        <v>298</v>
      </c>
      <c r="T113" s="170">
        <v>0.94752000000000003</v>
      </c>
      <c r="U113" s="170">
        <v>1.2914699999999999</v>
      </c>
    </row>
    <row r="114" spans="2:21" x14ac:dyDescent="0.25">
      <c r="B114" s="18">
        <v>2033</v>
      </c>
      <c r="C114" s="18">
        <v>8</v>
      </c>
      <c r="D114" s="183"/>
      <c r="E114" s="16"/>
      <c r="F114" s="16"/>
      <c r="G114" s="16"/>
      <c r="H114" s="16"/>
      <c r="J114" s="18">
        <v>2033</v>
      </c>
      <c r="K114" s="18">
        <v>8</v>
      </c>
      <c r="L114" s="170">
        <v>2.6083699999999999</v>
      </c>
      <c r="M114" s="170">
        <v>2.21916</v>
      </c>
      <c r="N114" s="170">
        <v>1.5471900000000001</v>
      </c>
      <c r="O114" s="170">
        <v>1.4852099999999999</v>
      </c>
      <c r="P114" s="170">
        <v>0.97611999999999999</v>
      </c>
      <c r="Q114" s="170">
        <v>0.75665000000000004</v>
      </c>
      <c r="R114" s="170">
        <v>0.44209999999999999</v>
      </c>
      <c r="S114" s="16" t="s">
        <v>298</v>
      </c>
      <c r="T114" s="170">
        <v>0.94752000000000003</v>
      </c>
      <c r="U114" s="170">
        <v>1.2914699999999999</v>
      </c>
    </row>
    <row r="115" spans="2:21" x14ac:dyDescent="0.25">
      <c r="B115" s="18">
        <v>2033</v>
      </c>
      <c r="C115" s="18">
        <v>9</v>
      </c>
      <c r="D115" s="183"/>
      <c r="E115" s="16"/>
      <c r="F115" s="16"/>
      <c r="G115" s="16"/>
      <c r="H115" s="16"/>
      <c r="J115" s="18">
        <v>2033</v>
      </c>
      <c r="K115" s="18">
        <v>9</v>
      </c>
      <c r="L115" s="170">
        <v>2.6083699999999999</v>
      </c>
      <c r="M115" s="170">
        <v>2.21916</v>
      </c>
      <c r="N115" s="170">
        <v>1.5471900000000001</v>
      </c>
      <c r="O115" s="170">
        <v>1.4852099999999999</v>
      </c>
      <c r="P115" s="170">
        <v>0.97611999999999999</v>
      </c>
      <c r="Q115" s="170">
        <v>0.75665000000000004</v>
      </c>
      <c r="R115" s="170">
        <v>0.44209999999999999</v>
      </c>
      <c r="S115" s="16" t="s">
        <v>298</v>
      </c>
      <c r="T115" s="170">
        <v>0.94752000000000003</v>
      </c>
      <c r="U115" s="170">
        <v>1.2914699999999999</v>
      </c>
    </row>
    <row r="116" spans="2:21" x14ac:dyDescent="0.25">
      <c r="B116" s="18">
        <v>2033</v>
      </c>
      <c r="C116" s="18">
        <v>10</v>
      </c>
      <c r="D116" s="183"/>
      <c r="E116" s="16"/>
      <c r="F116" s="16"/>
      <c r="G116" s="16"/>
      <c r="H116" s="16"/>
      <c r="J116" s="18">
        <v>2033</v>
      </c>
      <c r="K116" s="18">
        <v>10</v>
      </c>
      <c r="L116" s="170">
        <v>2.6083699999999999</v>
      </c>
      <c r="M116" s="170">
        <v>2.21916</v>
      </c>
      <c r="N116" s="170">
        <v>1.5471900000000001</v>
      </c>
      <c r="O116" s="170">
        <v>1.4852099999999999</v>
      </c>
      <c r="P116" s="170">
        <v>0.97611999999999999</v>
      </c>
      <c r="Q116" s="170">
        <v>0.75665000000000004</v>
      </c>
      <c r="R116" s="170">
        <v>0.44209999999999999</v>
      </c>
      <c r="S116" s="16" t="s">
        <v>298</v>
      </c>
      <c r="T116" s="170">
        <v>0.94752000000000003</v>
      </c>
      <c r="U116" s="170">
        <v>1.2914699999999999</v>
      </c>
    </row>
    <row r="117" spans="2:21" x14ac:dyDescent="0.25">
      <c r="B117" s="18">
        <v>2033</v>
      </c>
      <c r="C117" s="18">
        <v>11</v>
      </c>
      <c r="D117" s="183"/>
      <c r="E117" s="16"/>
      <c r="F117" s="16"/>
      <c r="G117" s="16"/>
      <c r="H117" s="16"/>
      <c r="J117" s="18">
        <v>2033</v>
      </c>
      <c r="K117" s="18">
        <v>11</v>
      </c>
      <c r="L117" s="170">
        <v>2.6083699999999999</v>
      </c>
      <c r="M117" s="170">
        <v>2.21916</v>
      </c>
      <c r="N117" s="170">
        <v>1.5471900000000001</v>
      </c>
      <c r="O117" s="170">
        <v>1.4852099999999999</v>
      </c>
      <c r="P117" s="170">
        <v>0.97611999999999999</v>
      </c>
      <c r="Q117" s="170">
        <v>0.75665000000000004</v>
      </c>
      <c r="R117" s="170">
        <v>0.44209999999999999</v>
      </c>
      <c r="S117" s="16" t="s">
        <v>298</v>
      </c>
      <c r="T117" s="170">
        <v>0.94752000000000003</v>
      </c>
      <c r="U117" s="170">
        <v>1.2914699999999999</v>
      </c>
    </row>
    <row r="118" spans="2:21" x14ac:dyDescent="0.25">
      <c r="B118" s="18">
        <v>2033</v>
      </c>
      <c r="C118" s="18">
        <v>12</v>
      </c>
      <c r="D118" s="183"/>
      <c r="E118" s="16"/>
      <c r="F118" s="16"/>
      <c r="G118" s="16"/>
      <c r="H118" s="16"/>
      <c r="J118" s="18">
        <v>2033</v>
      </c>
      <c r="K118" s="18">
        <v>12</v>
      </c>
      <c r="L118" s="170">
        <v>2.6083699999999999</v>
      </c>
      <c r="M118" s="170">
        <v>2.21916</v>
      </c>
      <c r="N118" s="170">
        <v>1.5471900000000001</v>
      </c>
      <c r="O118" s="170">
        <v>1.4852099999999999</v>
      </c>
      <c r="P118" s="170">
        <v>0.97611999999999999</v>
      </c>
      <c r="Q118" s="170">
        <v>0.75665000000000004</v>
      </c>
      <c r="R118" s="170">
        <v>0.44209999999999999</v>
      </c>
      <c r="S118" s="16" t="s">
        <v>298</v>
      </c>
      <c r="T118" s="170">
        <v>0.94752000000000003</v>
      </c>
      <c r="U118" s="170">
        <v>1.2914699999999999</v>
      </c>
    </row>
    <row r="119" spans="2:21" x14ac:dyDescent="0.25">
      <c r="B119" s="18">
        <v>2034</v>
      </c>
      <c r="C119" s="18">
        <v>1</v>
      </c>
      <c r="D119" s="183"/>
      <c r="E119" s="16"/>
      <c r="F119" s="16"/>
      <c r="G119" s="16"/>
      <c r="H119" s="16"/>
      <c r="J119" s="18">
        <v>2034</v>
      </c>
      <c r="K119" s="18">
        <v>1</v>
      </c>
      <c r="L119" s="170">
        <v>2.6941199999999998</v>
      </c>
      <c r="M119" s="170">
        <v>2.2640799999999999</v>
      </c>
      <c r="N119" s="170">
        <v>1.5729299999999999</v>
      </c>
      <c r="O119" s="170">
        <v>1.50763</v>
      </c>
      <c r="P119" s="170">
        <v>0.98536999999999997</v>
      </c>
      <c r="Q119" s="170">
        <v>0.76049</v>
      </c>
      <c r="R119" s="170">
        <v>0.45101000000000002</v>
      </c>
      <c r="S119" s="16" t="s">
        <v>298</v>
      </c>
      <c r="T119" s="170">
        <v>0.95643999999999996</v>
      </c>
      <c r="U119" s="170">
        <v>1.3250999999999999</v>
      </c>
    </row>
    <row r="120" spans="2:21" x14ac:dyDescent="0.25">
      <c r="B120" s="18">
        <v>2034</v>
      </c>
      <c r="C120" s="18">
        <v>2</v>
      </c>
      <c r="D120" s="183"/>
      <c r="E120" s="16"/>
      <c r="F120" s="16"/>
      <c r="G120" s="16"/>
      <c r="H120" s="16"/>
      <c r="J120" s="18">
        <v>2034</v>
      </c>
      <c r="K120" s="18">
        <v>2</v>
      </c>
      <c r="L120" s="170">
        <v>2.6941199999999998</v>
      </c>
      <c r="M120" s="170">
        <v>2.2640799999999999</v>
      </c>
      <c r="N120" s="170">
        <v>1.5729299999999999</v>
      </c>
      <c r="O120" s="170">
        <v>1.50763</v>
      </c>
      <c r="P120" s="170">
        <v>0.98536999999999997</v>
      </c>
      <c r="Q120" s="170">
        <v>0.76049</v>
      </c>
      <c r="R120" s="170">
        <v>0.45101000000000002</v>
      </c>
      <c r="S120" s="16" t="s">
        <v>298</v>
      </c>
      <c r="T120" s="170">
        <v>0.95643999999999996</v>
      </c>
      <c r="U120" s="170">
        <v>1.3250999999999999</v>
      </c>
    </row>
    <row r="121" spans="2:21" x14ac:dyDescent="0.25">
      <c r="B121" s="18">
        <v>2034</v>
      </c>
      <c r="C121" s="18">
        <v>3</v>
      </c>
      <c r="D121" s="183"/>
      <c r="E121" s="16"/>
      <c r="F121" s="16"/>
      <c r="G121" s="16"/>
      <c r="H121" s="16"/>
      <c r="J121" s="18">
        <v>2034</v>
      </c>
      <c r="K121" s="18">
        <v>3</v>
      </c>
      <c r="L121" s="170">
        <v>2.6941199999999998</v>
      </c>
      <c r="M121" s="170">
        <v>2.2640799999999999</v>
      </c>
      <c r="N121" s="170">
        <v>1.5729299999999999</v>
      </c>
      <c r="O121" s="170">
        <v>1.50763</v>
      </c>
      <c r="P121" s="170">
        <v>0.98536999999999997</v>
      </c>
      <c r="Q121" s="170">
        <v>0.76049</v>
      </c>
      <c r="R121" s="170">
        <v>0.45101000000000002</v>
      </c>
      <c r="S121" s="16" t="s">
        <v>298</v>
      </c>
      <c r="T121" s="170">
        <v>0.95643999999999996</v>
      </c>
      <c r="U121" s="170">
        <v>1.3250999999999999</v>
      </c>
    </row>
    <row r="122" spans="2:21" x14ac:dyDescent="0.25">
      <c r="B122" s="18">
        <v>2034</v>
      </c>
      <c r="C122" s="18">
        <v>4</v>
      </c>
      <c r="D122" s="183"/>
      <c r="E122" s="16"/>
      <c r="F122" s="16"/>
      <c r="G122" s="16"/>
      <c r="H122" s="16"/>
      <c r="J122" s="18">
        <v>2034</v>
      </c>
      <c r="K122" s="18">
        <v>4</v>
      </c>
      <c r="L122" s="170">
        <v>2.6941199999999998</v>
      </c>
      <c r="M122" s="170">
        <v>2.2640799999999999</v>
      </c>
      <c r="N122" s="170">
        <v>1.5729299999999999</v>
      </c>
      <c r="O122" s="170">
        <v>1.50763</v>
      </c>
      <c r="P122" s="170">
        <v>0.98536999999999997</v>
      </c>
      <c r="Q122" s="170">
        <v>0.76049</v>
      </c>
      <c r="R122" s="170">
        <v>0.45101000000000002</v>
      </c>
      <c r="S122" s="16" t="s">
        <v>298</v>
      </c>
      <c r="T122" s="170">
        <v>0.95643999999999996</v>
      </c>
      <c r="U122" s="170">
        <v>1.3250999999999999</v>
      </c>
    </row>
    <row r="123" spans="2:21" x14ac:dyDescent="0.25">
      <c r="B123" s="18">
        <v>2034</v>
      </c>
      <c r="C123" s="18">
        <v>5</v>
      </c>
      <c r="D123" s="183"/>
      <c r="E123" s="16"/>
      <c r="F123" s="16"/>
      <c r="G123" s="16"/>
      <c r="H123" s="16"/>
      <c r="J123" s="18">
        <v>2034</v>
      </c>
      <c r="K123" s="18">
        <v>5</v>
      </c>
      <c r="L123" s="170">
        <v>2.6941199999999998</v>
      </c>
      <c r="M123" s="170">
        <v>2.2640799999999999</v>
      </c>
      <c r="N123" s="170">
        <v>1.5729299999999999</v>
      </c>
      <c r="O123" s="170">
        <v>1.50763</v>
      </c>
      <c r="P123" s="170">
        <v>0.98536999999999997</v>
      </c>
      <c r="Q123" s="170">
        <v>0.76049</v>
      </c>
      <c r="R123" s="170">
        <v>0.45101000000000002</v>
      </c>
      <c r="S123" s="16" t="s">
        <v>298</v>
      </c>
      <c r="T123" s="170">
        <v>0.95643999999999996</v>
      </c>
      <c r="U123" s="170">
        <v>1.3250999999999999</v>
      </c>
    </row>
    <row r="124" spans="2:21" x14ac:dyDescent="0.25">
      <c r="B124" s="18">
        <v>2034</v>
      </c>
      <c r="C124" s="18">
        <v>6</v>
      </c>
      <c r="D124" s="183"/>
      <c r="E124" s="16"/>
      <c r="F124" s="16"/>
      <c r="G124" s="16"/>
      <c r="H124" s="16"/>
      <c r="J124" s="18">
        <v>2034</v>
      </c>
      <c r="K124" s="18">
        <v>6</v>
      </c>
      <c r="L124" s="170">
        <v>2.6941199999999998</v>
      </c>
      <c r="M124" s="170">
        <v>2.2640799999999999</v>
      </c>
      <c r="N124" s="170">
        <v>1.5729299999999999</v>
      </c>
      <c r="O124" s="170">
        <v>1.50763</v>
      </c>
      <c r="P124" s="170">
        <v>0.98536999999999997</v>
      </c>
      <c r="Q124" s="170">
        <v>0.76049</v>
      </c>
      <c r="R124" s="170">
        <v>0.45101000000000002</v>
      </c>
      <c r="S124" s="16" t="s">
        <v>298</v>
      </c>
      <c r="T124" s="170">
        <v>0.95643999999999996</v>
      </c>
      <c r="U124" s="170">
        <v>1.3250999999999999</v>
      </c>
    </row>
    <row r="125" spans="2:21" x14ac:dyDescent="0.25">
      <c r="B125" s="18">
        <v>2034</v>
      </c>
      <c r="C125" s="18">
        <v>7</v>
      </c>
      <c r="D125" s="183"/>
      <c r="E125" s="16"/>
      <c r="F125" s="16"/>
      <c r="G125" s="16"/>
      <c r="H125" s="16"/>
      <c r="J125" s="18">
        <v>2034</v>
      </c>
      <c r="K125" s="18">
        <v>7</v>
      </c>
      <c r="L125" s="170">
        <v>2.6941199999999998</v>
      </c>
      <c r="M125" s="170">
        <v>2.2640799999999999</v>
      </c>
      <c r="N125" s="170">
        <v>1.5729299999999999</v>
      </c>
      <c r="O125" s="170">
        <v>1.50763</v>
      </c>
      <c r="P125" s="170">
        <v>0.98536999999999997</v>
      </c>
      <c r="Q125" s="170">
        <v>0.76049</v>
      </c>
      <c r="R125" s="170">
        <v>0.45101000000000002</v>
      </c>
      <c r="S125" s="16" t="s">
        <v>298</v>
      </c>
      <c r="T125" s="170">
        <v>0.95643999999999996</v>
      </c>
      <c r="U125" s="170">
        <v>1.3250999999999999</v>
      </c>
    </row>
    <row r="126" spans="2:21" x14ac:dyDescent="0.25">
      <c r="B126" s="18">
        <v>2034</v>
      </c>
      <c r="C126" s="18">
        <v>8</v>
      </c>
      <c r="D126" s="183"/>
      <c r="E126" s="16"/>
      <c r="F126" s="16"/>
      <c r="G126" s="16"/>
      <c r="H126" s="16"/>
      <c r="J126" s="18">
        <v>2034</v>
      </c>
      <c r="K126" s="18">
        <v>8</v>
      </c>
      <c r="L126" s="170">
        <v>2.6941199999999998</v>
      </c>
      <c r="M126" s="170">
        <v>2.2640799999999999</v>
      </c>
      <c r="N126" s="170">
        <v>1.5729299999999999</v>
      </c>
      <c r="O126" s="170">
        <v>1.50763</v>
      </c>
      <c r="P126" s="170">
        <v>0.98536999999999997</v>
      </c>
      <c r="Q126" s="170">
        <v>0.76049</v>
      </c>
      <c r="R126" s="170">
        <v>0.45101000000000002</v>
      </c>
      <c r="S126" s="16" t="s">
        <v>298</v>
      </c>
      <c r="T126" s="170">
        <v>0.95643999999999996</v>
      </c>
      <c r="U126" s="170">
        <v>1.3250999999999999</v>
      </c>
    </row>
    <row r="127" spans="2:21" x14ac:dyDescent="0.25">
      <c r="B127" s="18">
        <v>2034</v>
      </c>
      <c r="C127" s="18">
        <v>9</v>
      </c>
      <c r="D127" s="183"/>
      <c r="E127" s="16"/>
      <c r="F127" s="16"/>
      <c r="G127" s="16"/>
      <c r="H127" s="16"/>
      <c r="J127" s="18">
        <v>2034</v>
      </c>
      <c r="K127" s="18">
        <v>9</v>
      </c>
      <c r="L127" s="170">
        <v>2.6941199999999998</v>
      </c>
      <c r="M127" s="170">
        <v>2.2640799999999999</v>
      </c>
      <c r="N127" s="170">
        <v>1.5729299999999999</v>
      </c>
      <c r="O127" s="170">
        <v>1.50763</v>
      </c>
      <c r="P127" s="170">
        <v>0.98536999999999997</v>
      </c>
      <c r="Q127" s="170">
        <v>0.76049</v>
      </c>
      <c r="R127" s="170">
        <v>0.45101000000000002</v>
      </c>
      <c r="S127" s="16" t="s">
        <v>298</v>
      </c>
      <c r="T127" s="170">
        <v>0.95643999999999996</v>
      </c>
      <c r="U127" s="170">
        <v>1.3250999999999999</v>
      </c>
    </row>
    <row r="128" spans="2:21" x14ac:dyDescent="0.25">
      <c r="B128" s="18">
        <v>2034</v>
      </c>
      <c r="C128" s="18">
        <v>10</v>
      </c>
      <c r="D128" s="183"/>
      <c r="E128" s="16"/>
      <c r="F128" s="16"/>
      <c r="G128" s="16"/>
      <c r="H128" s="16"/>
      <c r="J128" s="18">
        <v>2034</v>
      </c>
      <c r="K128" s="18">
        <v>10</v>
      </c>
      <c r="L128" s="170">
        <v>2.6941199999999998</v>
      </c>
      <c r="M128" s="170">
        <v>2.2640799999999999</v>
      </c>
      <c r="N128" s="170">
        <v>1.5729299999999999</v>
      </c>
      <c r="O128" s="170">
        <v>1.50763</v>
      </c>
      <c r="P128" s="170">
        <v>0.98536999999999997</v>
      </c>
      <c r="Q128" s="170">
        <v>0.76049</v>
      </c>
      <c r="R128" s="170">
        <v>0.45101000000000002</v>
      </c>
      <c r="S128" s="16" t="s">
        <v>298</v>
      </c>
      <c r="T128" s="170">
        <v>0.95643999999999996</v>
      </c>
      <c r="U128" s="170">
        <v>1.3250999999999999</v>
      </c>
    </row>
    <row r="129" spans="2:21" x14ac:dyDescent="0.25">
      <c r="B129" s="18">
        <v>2034</v>
      </c>
      <c r="C129" s="18">
        <v>11</v>
      </c>
      <c r="D129" s="183"/>
      <c r="E129" s="16"/>
      <c r="F129" s="16"/>
      <c r="G129" s="16"/>
      <c r="H129" s="16"/>
      <c r="J129" s="18">
        <v>2034</v>
      </c>
      <c r="K129" s="18">
        <v>11</v>
      </c>
      <c r="L129" s="170">
        <v>2.6941199999999998</v>
      </c>
      <c r="M129" s="170">
        <v>2.2640799999999999</v>
      </c>
      <c r="N129" s="170">
        <v>1.5729299999999999</v>
      </c>
      <c r="O129" s="170">
        <v>1.50763</v>
      </c>
      <c r="P129" s="170">
        <v>0.98536999999999997</v>
      </c>
      <c r="Q129" s="170">
        <v>0.76049</v>
      </c>
      <c r="R129" s="170">
        <v>0.45101000000000002</v>
      </c>
      <c r="S129" s="16" t="s">
        <v>298</v>
      </c>
      <c r="T129" s="170">
        <v>0.95643999999999996</v>
      </c>
      <c r="U129" s="170">
        <v>1.3250999999999999</v>
      </c>
    </row>
    <row r="130" spans="2:21" x14ac:dyDescent="0.25">
      <c r="B130" s="18">
        <v>2034</v>
      </c>
      <c r="C130" s="18">
        <v>12</v>
      </c>
      <c r="D130" s="183"/>
      <c r="E130" s="16"/>
      <c r="F130" s="16"/>
      <c r="G130" s="16"/>
      <c r="H130" s="16"/>
      <c r="J130" s="18">
        <v>2034</v>
      </c>
      <c r="K130" s="18">
        <v>12</v>
      </c>
      <c r="L130" s="170">
        <v>2.6941199999999998</v>
      </c>
      <c r="M130" s="170">
        <v>2.2640799999999999</v>
      </c>
      <c r="N130" s="170">
        <v>1.5729299999999999</v>
      </c>
      <c r="O130" s="170">
        <v>1.50763</v>
      </c>
      <c r="P130" s="170">
        <v>0.98536999999999997</v>
      </c>
      <c r="Q130" s="170">
        <v>0.76049</v>
      </c>
      <c r="R130" s="170">
        <v>0.45101000000000002</v>
      </c>
      <c r="S130" s="16" t="s">
        <v>298</v>
      </c>
      <c r="T130" s="170">
        <v>0.95643999999999996</v>
      </c>
      <c r="U130" s="170">
        <v>1.3250999999999999</v>
      </c>
    </row>
    <row r="131" spans="2:21" x14ac:dyDescent="0.25">
      <c r="B131" s="18">
        <v>2035</v>
      </c>
      <c r="C131" s="18">
        <v>1</v>
      </c>
      <c r="D131" s="183"/>
      <c r="E131" s="16"/>
      <c r="F131" s="16"/>
      <c r="G131" s="16"/>
      <c r="H131" s="16"/>
      <c r="J131" s="18">
        <v>2035</v>
      </c>
      <c r="K131" s="18">
        <v>1</v>
      </c>
      <c r="L131" s="170">
        <v>2.79772</v>
      </c>
      <c r="M131" s="170">
        <v>2.3258399999999999</v>
      </c>
      <c r="N131" s="170">
        <v>1.61493</v>
      </c>
      <c r="O131" s="170">
        <v>1.54623</v>
      </c>
      <c r="P131" s="170">
        <v>1.0103899999999999</v>
      </c>
      <c r="Q131" s="170">
        <v>0.77961999999999998</v>
      </c>
      <c r="R131" s="170">
        <v>0.47534999999999999</v>
      </c>
      <c r="S131" s="16" t="s">
        <v>298</v>
      </c>
      <c r="T131" s="170">
        <v>0.98112999999999995</v>
      </c>
      <c r="U131" s="170">
        <v>1.3750800000000001</v>
      </c>
    </row>
    <row r="132" spans="2:21" x14ac:dyDescent="0.25">
      <c r="B132" s="18">
        <v>2035</v>
      </c>
      <c r="C132" s="18">
        <v>2</v>
      </c>
      <c r="D132" s="183"/>
      <c r="E132" s="16"/>
      <c r="F132" s="16"/>
      <c r="G132" s="16"/>
      <c r="H132" s="16"/>
      <c r="J132" s="18">
        <v>2035</v>
      </c>
      <c r="K132" s="18">
        <v>2</v>
      </c>
      <c r="L132" s="170">
        <v>2.79772</v>
      </c>
      <c r="M132" s="170">
        <v>2.3258399999999999</v>
      </c>
      <c r="N132" s="170">
        <v>1.61493</v>
      </c>
      <c r="O132" s="170">
        <v>1.54623</v>
      </c>
      <c r="P132" s="170">
        <v>1.0103899999999999</v>
      </c>
      <c r="Q132" s="170">
        <v>0.77961999999999998</v>
      </c>
      <c r="R132" s="170">
        <v>0.47534999999999999</v>
      </c>
      <c r="S132" s="16" t="s">
        <v>298</v>
      </c>
      <c r="T132" s="170">
        <v>0.98112999999999995</v>
      </c>
      <c r="U132" s="170">
        <v>1.3750800000000001</v>
      </c>
    </row>
    <row r="133" spans="2:21" x14ac:dyDescent="0.25">
      <c r="B133" s="18">
        <v>2035</v>
      </c>
      <c r="C133" s="18">
        <v>3</v>
      </c>
      <c r="D133" s="183"/>
      <c r="E133" s="16"/>
      <c r="F133" s="16"/>
      <c r="G133" s="16"/>
      <c r="H133" s="16"/>
      <c r="J133" s="18">
        <v>2035</v>
      </c>
      <c r="K133" s="18">
        <v>3</v>
      </c>
      <c r="L133" s="170">
        <v>2.79772</v>
      </c>
      <c r="M133" s="170">
        <v>2.3258399999999999</v>
      </c>
      <c r="N133" s="170">
        <v>1.61493</v>
      </c>
      <c r="O133" s="170">
        <v>1.54623</v>
      </c>
      <c r="P133" s="170">
        <v>1.0103899999999999</v>
      </c>
      <c r="Q133" s="170">
        <v>0.77961999999999998</v>
      </c>
      <c r="R133" s="170">
        <v>0.47534999999999999</v>
      </c>
      <c r="S133" s="16" t="s">
        <v>298</v>
      </c>
      <c r="T133" s="170">
        <v>0.98112999999999995</v>
      </c>
      <c r="U133" s="170">
        <v>1.3750800000000001</v>
      </c>
    </row>
    <row r="134" spans="2:21" x14ac:dyDescent="0.25">
      <c r="B134" s="18">
        <v>2035</v>
      </c>
      <c r="C134" s="18">
        <v>4</v>
      </c>
      <c r="D134" s="183"/>
      <c r="E134" s="16"/>
      <c r="F134" s="16"/>
      <c r="G134" s="16"/>
      <c r="H134" s="16"/>
      <c r="J134" s="18">
        <v>2035</v>
      </c>
      <c r="K134" s="18">
        <v>4</v>
      </c>
      <c r="L134" s="170">
        <v>2.79772</v>
      </c>
      <c r="M134" s="170">
        <v>2.3258399999999999</v>
      </c>
      <c r="N134" s="170">
        <v>1.61493</v>
      </c>
      <c r="O134" s="170">
        <v>1.54623</v>
      </c>
      <c r="P134" s="170">
        <v>1.0103899999999999</v>
      </c>
      <c r="Q134" s="170">
        <v>0.77961999999999998</v>
      </c>
      <c r="R134" s="170">
        <v>0.47534999999999999</v>
      </c>
      <c r="S134" s="16" t="s">
        <v>298</v>
      </c>
      <c r="T134" s="170">
        <v>0.98112999999999995</v>
      </c>
      <c r="U134" s="170">
        <v>1.3750800000000001</v>
      </c>
    </row>
    <row r="135" spans="2:21" x14ac:dyDescent="0.25">
      <c r="B135" s="18">
        <v>2035</v>
      </c>
      <c r="C135" s="18">
        <v>5</v>
      </c>
      <c r="D135" s="183"/>
      <c r="E135" s="16"/>
      <c r="F135" s="16"/>
      <c r="G135" s="16"/>
      <c r="H135" s="16"/>
      <c r="J135" s="18">
        <v>2035</v>
      </c>
      <c r="K135" s="18">
        <v>5</v>
      </c>
      <c r="L135" s="170">
        <v>2.79772</v>
      </c>
      <c r="M135" s="170">
        <v>2.3258399999999999</v>
      </c>
      <c r="N135" s="170">
        <v>1.61493</v>
      </c>
      <c r="O135" s="170">
        <v>1.54623</v>
      </c>
      <c r="P135" s="170">
        <v>1.0103899999999999</v>
      </c>
      <c r="Q135" s="170">
        <v>0.77961999999999998</v>
      </c>
      <c r="R135" s="170">
        <v>0.47534999999999999</v>
      </c>
      <c r="S135" s="16" t="s">
        <v>298</v>
      </c>
      <c r="T135" s="170">
        <v>0.98112999999999995</v>
      </c>
      <c r="U135" s="170">
        <v>1.3750800000000001</v>
      </c>
    </row>
    <row r="136" spans="2:21" x14ac:dyDescent="0.25">
      <c r="B136" s="18">
        <v>2035</v>
      </c>
      <c r="C136" s="18">
        <v>6</v>
      </c>
      <c r="D136" s="183"/>
      <c r="E136" s="16"/>
      <c r="F136" s="16"/>
      <c r="G136" s="16"/>
      <c r="H136" s="16"/>
      <c r="J136" s="18">
        <v>2035</v>
      </c>
      <c r="K136" s="18">
        <v>6</v>
      </c>
      <c r="L136" s="170">
        <v>2.79772</v>
      </c>
      <c r="M136" s="170">
        <v>2.3258399999999999</v>
      </c>
      <c r="N136" s="170">
        <v>1.61493</v>
      </c>
      <c r="O136" s="170">
        <v>1.54623</v>
      </c>
      <c r="P136" s="170">
        <v>1.0103899999999999</v>
      </c>
      <c r="Q136" s="170">
        <v>0.77961999999999998</v>
      </c>
      <c r="R136" s="170">
        <v>0.47534999999999999</v>
      </c>
      <c r="S136" s="16" t="s">
        <v>298</v>
      </c>
      <c r="T136" s="170">
        <v>0.98112999999999995</v>
      </c>
      <c r="U136" s="170">
        <v>1.3750800000000001</v>
      </c>
    </row>
    <row r="137" spans="2:21" x14ac:dyDescent="0.25">
      <c r="B137" s="18">
        <v>2035</v>
      </c>
      <c r="C137" s="18">
        <v>7</v>
      </c>
      <c r="D137" s="183"/>
      <c r="E137" s="16"/>
      <c r="F137" s="16"/>
      <c r="G137" s="16"/>
      <c r="H137" s="16"/>
      <c r="J137" s="18">
        <v>2035</v>
      </c>
      <c r="K137" s="18">
        <v>7</v>
      </c>
      <c r="L137" s="170">
        <v>2.79772</v>
      </c>
      <c r="M137" s="170">
        <v>2.3258399999999999</v>
      </c>
      <c r="N137" s="170">
        <v>1.61493</v>
      </c>
      <c r="O137" s="170">
        <v>1.54623</v>
      </c>
      <c r="P137" s="170">
        <v>1.0103899999999999</v>
      </c>
      <c r="Q137" s="170">
        <v>0.77961999999999998</v>
      </c>
      <c r="R137" s="170">
        <v>0.47534999999999999</v>
      </c>
      <c r="S137" s="16" t="s">
        <v>298</v>
      </c>
      <c r="T137" s="170">
        <v>0.98112999999999995</v>
      </c>
      <c r="U137" s="170">
        <v>1.3750800000000001</v>
      </c>
    </row>
    <row r="138" spans="2:21" x14ac:dyDescent="0.25">
      <c r="B138" s="18">
        <v>2035</v>
      </c>
      <c r="C138" s="18">
        <v>8</v>
      </c>
      <c r="D138" s="183"/>
      <c r="E138" s="16"/>
      <c r="F138" s="16"/>
      <c r="G138" s="16"/>
      <c r="H138" s="16"/>
      <c r="J138" s="18">
        <v>2035</v>
      </c>
      <c r="K138" s="18">
        <v>8</v>
      </c>
      <c r="L138" s="170">
        <v>2.79772</v>
      </c>
      <c r="M138" s="170">
        <v>2.3258399999999999</v>
      </c>
      <c r="N138" s="170">
        <v>1.61493</v>
      </c>
      <c r="O138" s="170">
        <v>1.54623</v>
      </c>
      <c r="P138" s="170">
        <v>1.0103899999999999</v>
      </c>
      <c r="Q138" s="170">
        <v>0.77961999999999998</v>
      </c>
      <c r="R138" s="170">
        <v>0.47534999999999999</v>
      </c>
      <c r="S138" s="16" t="s">
        <v>298</v>
      </c>
      <c r="T138" s="170">
        <v>0.98112999999999995</v>
      </c>
      <c r="U138" s="170">
        <v>1.3750800000000001</v>
      </c>
    </row>
    <row r="139" spans="2:21" x14ac:dyDescent="0.25">
      <c r="B139" s="18">
        <v>2035</v>
      </c>
      <c r="C139" s="18">
        <v>9</v>
      </c>
      <c r="D139" s="183"/>
      <c r="E139" s="16"/>
      <c r="F139" s="16"/>
      <c r="G139" s="16"/>
      <c r="H139" s="16"/>
      <c r="J139" s="18">
        <v>2035</v>
      </c>
      <c r="K139" s="18">
        <v>9</v>
      </c>
      <c r="L139" s="170">
        <v>2.79772</v>
      </c>
      <c r="M139" s="170">
        <v>2.3258399999999999</v>
      </c>
      <c r="N139" s="170">
        <v>1.61493</v>
      </c>
      <c r="O139" s="170">
        <v>1.54623</v>
      </c>
      <c r="P139" s="170">
        <v>1.0103899999999999</v>
      </c>
      <c r="Q139" s="170">
        <v>0.77961999999999998</v>
      </c>
      <c r="R139" s="170">
        <v>0.47534999999999999</v>
      </c>
      <c r="S139" s="16" t="s">
        <v>298</v>
      </c>
      <c r="T139" s="170">
        <v>0.98112999999999995</v>
      </c>
      <c r="U139" s="170">
        <v>1.3750800000000001</v>
      </c>
    </row>
    <row r="140" spans="2:21" x14ac:dyDescent="0.25">
      <c r="B140" s="18">
        <v>2035</v>
      </c>
      <c r="C140" s="18">
        <v>10</v>
      </c>
      <c r="D140" s="183"/>
      <c r="E140" s="16"/>
      <c r="F140" s="16"/>
      <c r="G140" s="16"/>
      <c r="H140" s="16"/>
      <c r="J140" s="18">
        <v>2035</v>
      </c>
      <c r="K140" s="18">
        <v>10</v>
      </c>
      <c r="L140" s="170">
        <v>2.79772</v>
      </c>
      <c r="M140" s="170">
        <v>2.3258399999999999</v>
      </c>
      <c r="N140" s="170">
        <v>1.61493</v>
      </c>
      <c r="O140" s="170">
        <v>1.54623</v>
      </c>
      <c r="P140" s="170">
        <v>1.0103899999999999</v>
      </c>
      <c r="Q140" s="170">
        <v>0.77961999999999998</v>
      </c>
      <c r="R140" s="170">
        <v>0.47534999999999999</v>
      </c>
      <c r="S140" s="16" t="s">
        <v>298</v>
      </c>
      <c r="T140" s="170">
        <v>0.98112999999999995</v>
      </c>
      <c r="U140" s="170">
        <v>1.3750800000000001</v>
      </c>
    </row>
    <row r="141" spans="2:21" x14ac:dyDescent="0.25">
      <c r="B141" s="18">
        <v>2035</v>
      </c>
      <c r="C141" s="18">
        <v>11</v>
      </c>
      <c r="D141" s="183"/>
      <c r="E141" s="16"/>
      <c r="F141" s="16"/>
      <c r="G141" s="16"/>
      <c r="H141" s="16"/>
      <c r="J141" s="18">
        <v>2035</v>
      </c>
      <c r="K141" s="18">
        <v>11</v>
      </c>
      <c r="L141" s="170">
        <v>2.79772</v>
      </c>
      <c r="M141" s="170">
        <v>2.3258399999999999</v>
      </c>
      <c r="N141" s="170">
        <v>1.61493</v>
      </c>
      <c r="O141" s="170">
        <v>1.54623</v>
      </c>
      <c r="P141" s="170">
        <v>1.0103899999999999</v>
      </c>
      <c r="Q141" s="170">
        <v>0.77961999999999998</v>
      </c>
      <c r="R141" s="170">
        <v>0.47534999999999999</v>
      </c>
      <c r="S141" s="16" t="s">
        <v>298</v>
      </c>
      <c r="T141" s="170">
        <v>0.98112999999999995</v>
      </c>
      <c r="U141" s="170">
        <v>1.3750800000000001</v>
      </c>
    </row>
    <row r="142" spans="2:21" x14ac:dyDescent="0.25">
      <c r="B142" s="18">
        <v>2035</v>
      </c>
      <c r="C142" s="18">
        <v>12</v>
      </c>
      <c r="D142" s="183"/>
      <c r="E142" s="16"/>
      <c r="F142" s="16"/>
      <c r="G142" s="16"/>
      <c r="H142" s="16"/>
      <c r="J142" s="18">
        <v>2035</v>
      </c>
      <c r="K142" s="18">
        <v>12</v>
      </c>
      <c r="L142" s="170">
        <v>2.79772</v>
      </c>
      <c r="M142" s="170">
        <v>2.3258399999999999</v>
      </c>
      <c r="N142" s="170">
        <v>1.61493</v>
      </c>
      <c r="O142" s="170">
        <v>1.54623</v>
      </c>
      <c r="P142" s="170">
        <v>1.0103899999999999</v>
      </c>
      <c r="Q142" s="170">
        <v>0.77961999999999998</v>
      </c>
      <c r="R142" s="170">
        <v>0.47534999999999999</v>
      </c>
      <c r="S142" s="16" t="s">
        <v>298</v>
      </c>
      <c r="T142" s="170">
        <v>0.98112999999999995</v>
      </c>
      <c r="U142" s="170">
        <v>1.3750800000000001</v>
      </c>
    </row>
    <row r="143" spans="2:21" x14ac:dyDescent="0.25">
      <c r="B143" s="18">
        <v>2036</v>
      </c>
      <c r="C143" s="18">
        <v>1</v>
      </c>
      <c r="D143" s="183"/>
      <c r="E143" s="16"/>
      <c r="F143" s="16"/>
      <c r="G143" s="16"/>
      <c r="H143" s="16"/>
      <c r="J143" s="18">
        <v>2036</v>
      </c>
      <c r="K143" s="18">
        <v>1</v>
      </c>
      <c r="L143" s="170">
        <v>2.8900399999999999</v>
      </c>
      <c r="M143" s="170">
        <v>2.37242</v>
      </c>
      <c r="N143" s="170">
        <v>1.64141</v>
      </c>
      <c r="O143" s="170">
        <v>1.56921</v>
      </c>
      <c r="P143" s="170">
        <v>1.01972</v>
      </c>
      <c r="Q143" s="170">
        <v>0.78351999999999999</v>
      </c>
      <c r="R143" s="170">
        <v>0.48487999999999998</v>
      </c>
      <c r="S143" s="16" t="s">
        <v>298</v>
      </c>
      <c r="T143" s="170">
        <v>0.99014999999999997</v>
      </c>
      <c r="U143" s="170">
        <v>1.4107700000000001</v>
      </c>
    </row>
    <row r="144" spans="2:21" x14ac:dyDescent="0.25">
      <c r="B144" s="18">
        <v>2036</v>
      </c>
      <c r="C144" s="18">
        <v>2</v>
      </c>
      <c r="D144" s="183"/>
      <c r="E144" s="16"/>
      <c r="F144" s="16"/>
      <c r="G144" s="16"/>
      <c r="H144" s="16"/>
      <c r="J144" s="18">
        <v>2036</v>
      </c>
      <c r="K144" s="18">
        <v>2</v>
      </c>
      <c r="L144" s="170">
        <v>2.8900399999999999</v>
      </c>
      <c r="M144" s="170">
        <v>2.37242</v>
      </c>
      <c r="N144" s="170">
        <v>1.64141</v>
      </c>
      <c r="O144" s="170">
        <v>1.56921</v>
      </c>
      <c r="P144" s="170">
        <v>1.01972</v>
      </c>
      <c r="Q144" s="170">
        <v>0.78351999999999999</v>
      </c>
      <c r="R144" s="170">
        <v>0.48487999999999998</v>
      </c>
      <c r="S144" s="16" t="s">
        <v>298</v>
      </c>
      <c r="T144" s="170">
        <v>0.99014999999999997</v>
      </c>
      <c r="U144" s="170">
        <v>1.4107700000000001</v>
      </c>
    </row>
    <row r="145" spans="2:21" x14ac:dyDescent="0.25">
      <c r="B145" s="18">
        <v>2036</v>
      </c>
      <c r="C145" s="18">
        <v>3</v>
      </c>
      <c r="D145" s="183"/>
      <c r="E145" s="16"/>
      <c r="F145" s="16"/>
      <c r="G145" s="16"/>
      <c r="H145" s="16"/>
      <c r="J145" s="18">
        <v>2036</v>
      </c>
      <c r="K145" s="18">
        <v>3</v>
      </c>
      <c r="L145" s="170">
        <v>2.8900399999999999</v>
      </c>
      <c r="M145" s="170">
        <v>2.37242</v>
      </c>
      <c r="N145" s="170">
        <v>1.64141</v>
      </c>
      <c r="O145" s="170">
        <v>1.56921</v>
      </c>
      <c r="P145" s="170">
        <v>1.01972</v>
      </c>
      <c r="Q145" s="170">
        <v>0.78351999999999999</v>
      </c>
      <c r="R145" s="170">
        <v>0.48487999999999998</v>
      </c>
      <c r="S145" s="16" t="s">
        <v>298</v>
      </c>
      <c r="T145" s="170">
        <v>0.99014999999999997</v>
      </c>
      <c r="U145" s="170">
        <v>1.4107700000000001</v>
      </c>
    </row>
    <row r="146" spans="2:21" x14ac:dyDescent="0.25">
      <c r="B146" s="18">
        <v>2036</v>
      </c>
      <c r="C146" s="18">
        <v>4</v>
      </c>
      <c r="D146" s="183"/>
      <c r="E146" s="16"/>
      <c r="F146" s="16"/>
      <c r="G146" s="16"/>
      <c r="H146" s="16"/>
      <c r="J146" s="18">
        <v>2036</v>
      </c>
      <c r="K146" s="18">
        <v>4</v>
      </c>
      <c r="L146" s="170">
        <v>2.8900399999999999</v>
      </c>
      <c r="M146" s="170">
        <v>2.37242</v>
      </c>
      <c r="N146" s="170">
        <v>1.64141</v>
      </c>
      <c r="O146" s="170">
        <v>1.56921</v>
      </c>
      <c r="P146" s="170">
        <v>1.01972</v>
      </c>
      <c r="Q146" s="170">
        <v>0.78351999999999999</v>
      </c>
      <c r="R146" s="170">
        <v>0.48487999999999998</v>
      </c>
      <c r="S146" s="16" t="s">
        <v>298</v>
      </c>
      <c r="T146" s="170">
        <v>0.99014999999999997</v>
      </c>
      <c r="U146" s="170">
        <v>1.4107700000000001</v>
      </c>
    </row>
    <row r="147" spans="2:21" x14ac:dyDescent="0.25">
      <c r="B147" s="18">
        <v>2036</v>
      </c>
      <c r="C147" s="18">
        <v>5</v>
      </c>
      <c r="D147" s="183"/>
      <c r="E147" s="16"/>
      <c r="F147" s="16"/>
      <c r="G147" s="16"/>
      <c r="H147" s="16"/>
      <c r="J147" s="18">
        <v>2036</v>
      </c>
      <c r="K147" s="18">
        <v>5</v>
      </c>
      <c r="L147" s="170">
        <v>2.8900399999999999</v>
      </c>
      <c r="M147" s="170">
        <v>2.37242</v>
      </c>
      <c r="N147" s="170">
        <v>1.64141</v>
      </c>
      <c r="O147" s="170">
        <v>1.56921</v>
      </c>
      <c r="P147" s="170">
        <v>1.01972</v>
      </c>
      <c r="Q147" s="170">
        <v>0.78351999999999999</v>
      </c>
      <c r="R147" s="170">
        <v>0.48487999999999998</v>
      </c>
      <c r="S147" s="16" t="s">
        <v>298</v>
      </c>
      <c r="T147" s="170">
        <v>0.99014999999999997</v>
      </c>
      <c r="U147" s="170">
        <v>1.4107700000000001</v>
      </c>
    </row>
    <row r="148" spans="2:21" x14ac:dyDescent="0.25">
      <c r="B148" s="18">
        <v>2036</v>
      </c>
      <c r="C148" s="18">
        <v>6</v>
      </c>
      <c r="D148" s="183"/>
      <c r="E148" s="16"/>
      <c r="F148" s="16"/>
      <c r="G148" s="16"/>
      <c r="H148" s="16"/>
      <c r="J148" s="18">
        <v>2036</v>
      </c>
      <c r="K148" s="18">
        <v>6</v>
      </c>
      <c r="L148" s="170">
        <v>2.8900399999999999</v>
      </c>
      <c r="M148" s="170">
        <v>2.37242</v>
      </c>
      <c r="N148" s="170">
        <v>1.64141</v>
      </c>
      <c r="O148" s="170">
        <v>1.56921</v>
      </c>
      <c r="P148" s="170">
        <v>1.01972</v>
      </c>
      <c r="Q148" s="170">
        <v>0.78351999999999999</v>
      </c>
      <c r="R148" s="170">
        <v>0.48487999999999998</v>
      </c>
      <c r="S148" s="16" t="s">
        <v>298</v>
      </c>
      <c r="T148" s="170">
        <v>0.99014999999999997</v>
      </c>
      <c r="U148" s="170">
        <v>1.4107700000000001</v>
      </c>
    </row>
    <row r="149" spans="2:21" x14ac:dyDescent="0.25">
      <c r="B149" s="18">
        <v>2036</v>
      </c>
      <c r="C149" s="18">
        <v>7</v>
      </c>
      <c r="D149" s="183"/>
      <c r="E149" s="16"/>
      <c r="F149" s="16"/>
      <c r="G149" s="16"/>
      <c r="H149" s="16"/>
      <c r="J149" s="18">
        <v>2036</v>
      </c>
      <c r="K149" s="18">
        <v>7</v>
      </c>
      <c r="L149" s="170">
        <v>2.8900399999999999</v>
      </c>
      <c r="M149" s="170">
        <v>2.37242</v>
      </c>
      <c r="N149" s="170">
        <v>1.64141</v>
      </c>
      <c r="O149" s="170">
        <v>1.56921</v>
      </c>
      <c r="P149" s="170">
        <v>1.01972</v>
      </c>
      <c r="Q149" s="170">
        <v>0.78351999999999999</v>
      </c>
      <c r="R149" s="170">
        <v>0.48487999999999998</v>
      </c>
      <c r="S149" s="16" t="s">
        <v>298</v>
      </c>
      <c r="T149" s="170">
        <v>0.99014999999999997</v>
      </c>
      <c r="U149" s="170">
        <v>1.4107700000000001</v>
      </c>
    </row>
    <row r="150" spans="2:21" x14ac:dyDescent="0.25">
      <c r="B150" s="18">
        <v>2036</v>
      </c>
      <c r="C150" s="18">
        <v>8</v>
      </c>
      <c r="D150" s="183"/>
      <c r="E150" s="16"/>
      <c r="F150" s="16"/>
      <c r="G150" s="16"/>
      <c r="H150" s="16"/>
      <c r="J150" s="18">
        <v>2036</v>
      </c>
      <c r="K150" s="18">
        <v>8</v>
      </c>
      <c r="L150" s="170">
        <v>2.8900399999999999</v>
      </c>
      <c r="M150" s="170">
        <v>2.37242</v>
      </c>
      <c r="N150" s="170">
        <v>1.64141</v>
      </c>
      <c r="O150" s="170">
        <v>1.56921</v>
      </c>
      <c r="P150" s="170">
        <v>1.01972</v>
      </c>
      <c r="Q150" s="170">
        <v>0.78351999999999999</v>
      </c>
      <c r="R150" s="170">
        <v>0.48487999999999998</v>
      </c>
      <c r="S150" s="16" t="s">
        <v>298</v>
      </c>
      <c r="T150" s="170">
        <v>0.99014999999999997</v>
      </c>
      <c r="U150" s="170">
        <v>1.4107700000000001</v>
      </c>
    </row>
    <row r="151" spans="2:21" x14ac:dyDescent="0.25">
      <c r="B151" s="18">
        <v>2036</v>
      </c>
      <c r="C151" s="18">
        <v>9</v>
      </c>
      <c r="D151" s="183"/>
      <c r="E151" s="16"/>
      <c r="F151" s="16"/>
      <c r="G151" s="16"/>
      <c r="H151" s="16"/>
      <c r="J151" s="18">
        <v>2036</v>
      </c>
      <c r="K151" s="18">
        <v>9</v>
      </c>
      <c r="L151" s="170">
        <v>2.8900399999999999</v>
      </c>
      <c r="M151" s="170">
        <v>2.37242</v>
      </c>
      <c r="N151" s="170">
        <v>1.64141</v>
      </c>
      <c r="O151" s="170">
        <v>1.56921</v>
      </c>
      <c r="P151" s="170">
        <v>1.01972</v>
      </c>
      <c r="Q151" s="170">
        <v>0.78351999999999999</v>
      </c>
      <c r="R151" s="170">
        <v>0.48487999999999998</v>
      </c>
      <c r="S151" s="16" t="s">
        <v>298</v>
      </c>
      <c r="T151" s="170">
        <v>0.99014999999999997</v>
      </c>
      <c r="U151" s="170">
        <v>1.4107700000000001</v>
      </c>
    </row>
    <row r="152" spans="2:21" x14ac:dyDescent="0.25">
      <c r="B152" s="18">
        <v>2036</v>
      </c>
      <c r="C152" s="18">
        <v>10</v>
      </c>
      <c r="D152" s="183"/>
      <c r="E152" s="16"/>
      <c r="F152" s="16"/>
      <c r="G152" s="16"/>
      <c r="H152" s="16"/>
      <c r="J152" s="18">
        <v>2036</v>
      </c>
      <c r="K152" s="18">
        <v>10</v>
      </c>
      <c r="L152" s="170">
        <v>2.8900399999999999</v>
      </c>
      <c r="M152" s="170">
        <v>2.37242</v>
      </c>
      <c r="N152" s="170">
        <v>1.64141</v>
      </c>
      <c r="O152" s="170">
        <v>1.56921</v>
      </c>
      <c r="P152" s="170">
        <v>1.01972</v>
      </c>
      <c r="Q152" s="170">
        <v>0.78351999999999999</v>
      </c>
      <c r="R152" s="170">
        <v>0.48487999999999998</v>
      </c>
      <c r="S152" s="16" t="s">
        <v>298</v>
      </c>
      <c r="T152" s="170">
        <v>0.99014999999999997</v>
      </c>
      <c r="U152" s="170">
        <v>1.4107700000000001</v>
      </c>
    </row>
    <row r="153" spans="2:21" x14ac:dyDescent="0.25">
      <c r="B153" s="18">
        <v>2036</v>
      </c>
      <c r="C153" s="18">
        <v>11</v>
      </c>
      <c r="D153" s="183"/>
      <c r="E153" s="16"/>
      <c r="F153" s="16"/>
      <c r="G153" s="16"/>
      <c r="H153" s="16"/>
      <c r="J153" s="18">
        <v>2036</v>
      </c>
      <c r="K153" s="18">
        <v>11</v>
      </c>
      <c r="L153" s="170">
        <v>2.8900399999999999</v>
      </c>
      <c r="M153" s="170">
        <v>2.37242</v>
      </c>
      <c r="N153" s="170">
        <v>1.64141</v>
      </c>
      <c r="O153" s="170">
        <v>1.56921</v>
      </c>
      <c r="P153" s="170">
        <v>1.01972</v>
      </c>
      <c r="Q153" s="170">
        <v>0.78351999999999999</v>
      </c>
      <c r="R153" s="170">
        <v>0.48487999999999998</v>
      </c>
      <c r="S153" s="16" t="s">
        <v>298</v>
      </c>
      <c r="T153" s="170">
        <v>0.99014999999999997</v>
      </c>
      <c r="U153" s="170">
        <v>1.4107700000000001</v>
      </c>
    </row>
    <row r="154" spans="2:21" x14ac:dyDescent="0.25">
      <c r="B154" s="48">
        <v>2036</v>
      </c>
      <c r="C154" s="48">
        <v>12</v>
      </c>
      <c r="D154" s="183"/>
      <c r="E154" s="16"/>
      <c r="F154" s="16"/>
      <c r="G154" s="16"/>
      <c r="H154" s="16"/>
      <c r="J154" s="48">
        <v>2036</v>
      </c>
      <c r="K154" s="48">
        <v>12</v>
      </c>
      <c r="L154" s="170">
        <v>2.8900399999999999</v>
      </c>
      <c r="M154" s="170">
        <v>2.37242</v>
      </c>
      <c r="N154" s="170">
        <v>1.64141</v>
      </c>
      <c r="O154" s="170">
        <v>1.56921</v>
      </c>
      <c r="P154" s="170">
        <v>1.01972</v>
      </c>
      <c r="Q154" s="170">
        <v>0.78351999999999999</v>
      </c>
      <c r="R154" s="170">
        <v>0.48487999999999998</v>
      </c>
      <c r="S154" s="16" t="s">
        <v>298</v>
      </c>
      <c r="T154" s="170">
        <v>0.99014999999999997</v>
      </c>
      <c r="U154" s="170">
        <v>1.4107700000000001</v>
      </c>
    </row>
    <row r="155" spans="2:21" x14ac:dyDescent="0.25">
      <c r="B155" s="18">
        <v>2037</v>
      </c>
      <c r="C155" s="18">
        <v>1</v>
      </c>
      <c r="D155" s="183"/>
      <c r="E155" s="16"/>
      <c r="F155" s="16"/>
      <c r="G155" s="16"/>
      <c r="H155" s="16"/>
      <c r="J155" s="18">
        <v>2037</v>
      </c>
      <c r="K155" s="18">
        <v>1</v>
      </c>
      <c r="L155" s="170">
        <v>2.9854099999999999</v>
      </c>
      <c r="M155" s="170">
        <v>2.4199299999999999</v>
      </c>
      <c r="N155" s="170">
        <v>1.66832</v>
      </c>
      <c r="O155" s="170">
        <v>1.59253</v>
      </c>
      <c r="P155" s="170">
        <v>1.0291399999999999</v>
      </c>
      <c r="Q155" s="170">
        <v>0.78742999999999996</v>
      </c>
      <c r="R155" s="170">
        <v>0.49458999999999997</v>
      </c>
      <c r="S155" s="16" t="s">
        <v>298</v>
      </c>
      <c r="T155" s="170">
        <v>0.99924000000000002</v>
      </c>
      <c r="U155" s="170">
        <v>1.4473800000000001</v>
      </c>
    </row>
    <row r="156" spans="2:21" x14ac:dyDescent="0.25">
      <c r="B156" s="18">
        <v>2037</v>
      </c>
      <c r="C156" s="18">
        <v>2</v>
      </c>
      <c r="D156" s="183"/>
      <c r="E156" s="16"/>
      <c r="F156" s="16"/>
      <c r="G156" s="16"/>
      <c r="H156" s="16"/>
      <c r="J156" s="18">
        <v>2037</v>
      </c>
      <c r="K156" s="18">
        <v>2</v>
      </c>
      <c r="L156" s="170">
        <v>2.9854099999999999</v>
      </c>
      <c r="M156" s="170">
        <v>2.4199299999999999</v>
      </c>
      <c r="N156" s="170">
        <v>1.66832</v>
      </c>
      <c r="O156" s="170">
        <v>1.59253</v>
      </c>
      <c r="P156" s="170">
        <v>1.0291399999999999</v>
      </c>
      <c r="Q156" s="170">
        <v>0.78742999999999996</v>
      </c>
      <c r="R156" s="170">
        <v>0.49458999999999997</v>
      </c>
      <c r="S156" s="16" t="s">
        <v>298</v>
      </c>
      <c r="T156" s="170">
        <v>0.99924000000000002</v>
      </c>
      <c r="U156" s="170">
        <v>1.4473800000000001</v>
      </c>
    </row>
    <row r="157" spans="2:21" x14ac:dyDescent="0.25">
      <c r="B157" s="18">
        <v>2037</v>
      </c>
      <c r="C157" s="18">
        <v>3</v>
      </c>
      <c r="D157" s="183"/>
      <c r="E157" s="16"/>
      <c r="F157" s="16"/>
      <c r="G157" s="16"/>
      <c r="H157" s="16"/>
      <c r="J157" s="18">
        <v>2037</v>
      </c>
      <c r="K157" s="18">
        <v>3</v>
      </c>
      <c r="L157" s="170">
        <v>2.9854099999999999</v>
      </c>
      <c r="M157" s="170">
        <v>2.4199299999999999</v>
      </c>
      <c r="N157" s="170">
        <v>1.66832</v>
      </c>
      <c r="O157" s="170">
        <v>1.59253</v>
      </c>
      <c r="P157" s="170">
        <v>1.0291399999999999</v>
      </c>
      <c r="Q157" s="170">
        <v>0.78742999999999996</v>
      </c>
      <c r="R157" s="170">
        <v>0.49458999999999997</v>
      </c>
      <c r="S157" s="16" t="s">
        <v>298</v>
      </c>
      <c r="T157" s="170">
        <v>0.99924000000000002</v>
      </c>
      <c r="U157" s="170">
        <v>1.4473800000000001</v>
      </c>
    </row>
    <row r="158" spans="2:21" x14ac:dyDescent="0.25">
      <c r="B158" s="18">
        <v>2037</v>
      </c>
      <c r="C158" s="18">
        <v>4</v>
      </c>
      <c r="D158" s="183"/>
      <c r="E158" s="16"/>
      <c r="F158" s="16"/>
      <c r="G158" s="16"/>
      <c r="H158" s="16"/>
      <c r="J158" s="18">
        <v>2037</v>
      </c>
      <c r="K158" s="18">
        <v>4</v>
      </c>
      <c r="L158" s="170">
        <v>2.9854099999999999</v>
      </c>
      <c r="M158" s="170">
        <v>2.4199299999999999</v>
      </c>
      <c r="N158" s="170">
        <v>1.66832</v>
      </c>
      <c r="O158" s="170">
        <v>1.59253</v>
      </c>
      <c r="P158" s="170">
        <v>1.0291399999999999</v>
      </c>
      <c r="Q158" s="170">
        <v>0.78742999999999996</v>
      </c>
      <c r="R158" s="170">
        <v>0.49458999999999997</v>
      </c>
      <c r="S158" s="16" t="s">
        <v>298</v>
      </c>
      <c r="T158" s="170">
        <v>0.99924000000000002</v>
      </c>
      <c r="U158" s="170">
        <v>1.4473800000000001</v>
      </c>
    </row>
    <row r="159" spans="2:21" x14ac:dyDescent="0.25">
      <c r="B159" s="18">
        <v>2037</v>
      </c>
      <c r="C159" s="18">
        <v>5</v>
      </c>
      <c r="D159" s="183"/>
      <c r="E159" s="16"/>
      <c r="F159" s="16"/>
      <c r="G159" s="16"/>
      <c r="H159" s="16"/>
      <c r="J159" s="18">
        <v>2037</v>
      </c>
      <c r="K159" s="18">
        <v>5</v>
      </c>
      <c r="L159" s="170">
        <v>2.9854099999999999</v>
      </c>
      <c r="M159" s="170">
        <v>2.4199299999999999</v>
      </c>
      <c r="N159" s="170">
        <v>1.66832</v>
      </c>
      <c r="O159" s="170">
        <v>1.59253</v>
      </c>
      <c r="P159" s="170">
        <v>1.0291399999999999</v>
      </c>
      <c r="Q159" s="170">
        <v>0.78742999999999996</v>
      </c>
      <c r="R159" s="170">
        <v>0.49458999999999997</v>
      </c>
      <c r="S159" s="16" t="s">
        <v>298</v>
      </c>
      <c r="T159" s="170">
        <v>0.99924000000000002</v>
      </c>
      <c r="U159" s="170">
        <v>1.4473800000000001</v>
      </c>
    </row>
    <row r="160" spans="2:21" x14ac:dyDescent="0.25">
      <c r="B160" s="18">
        <v>2037</v>
      </c>
      <c r="C160" s="18">
        <v>6</v>
      </c>
      <c r="D160" s="183"/>
      <c r="E160" s="16"/>
      <c r="F160" s="16"/>
      <c r="G160" s="16"/>
      <c r="H160" s="16"/>
      <c r="J160" s="18">
        <v>2037</v>
      </c>
      <c r="K160" s="18">
        <v>6</v>
      </c>
      <c r="L160" s="170">
        <v>2.9854099999999999</v>
      </c>
      <c r="M160" s="170">
        <v>2.4199299999999999</v>
      </c>
      <c r="N160" s="170">
        <v>1.66832</v>
      </c>
      <c r="O160" s="170">
        <v>1.59253</v>
      </c>
      <c r="P160" s="170">
        <v>1.0291399999999999</v>
      </c>
      <c r="Q160" s="170">
        <v>0.78742999999999996</v>
      </c>
      <c r="R160" s="170">
        <v>0.49458999999999997</v>
      </c>
      <c r="S160" s="16" t="s">
        <v>298</v>
      </c>
      <c r="T160" s="170">
        <v>0.99924000000000002</v>
      </c>
      <c r="U160" s="170">
        <v>1.4473800000000001</v>
      </c>
    </row>
    <row r="161" spans="2:21" x14ac:dyDescent="0.25">
      <c r="B161" s="18">
        <v>2037</v>
      </c>
      <c r="C161" s="18">
        <v>7</v>
      </c>
      <c r="D161" s="183"/>
      <c r="E161" s="16"/>
      <c r="F161" s="16"/>
      <c r="G161" s="16"/>
      <c r="H161" s="16"/>
      <c r="J161" s="18">
        <v>2037</v>
      </c>
      <c r="K161" s="18">
        <v>7</v>
      </c>
      <c r="L161" s="170">
        <v>2.9854099999999999</v>
      </c>
      <c r="M161" s="170">
        <v>2.4199299999999999</v>
      </c>
      <c r="N161" s="170">
        <v>1.66832</v>
      </c>
      <c r="O161" s="170">
        <v>1.59253</v>
      </c>
      <c r="P161" s="170">
        <v>1.0291399999999999</v>
      </c>
      <c r="Q161" s="170">
        <v>0.78742999999999996</v>
      </c>
      <c r="R161" s="170">
        <v>0.49458999999999997</v>
      </c>
      <c r="S161" s="16" t="s">
        <v>298</v>
      </c>
      <c r="T161" s="170">
        <v>0.99924000000000002</v>
      </c>
      <c r="U161" s="170">
        <v>1.4473800000000001</v>
      </c>
    </row>
    <row r="162" spans="2:21" x14ac:dyDescent="0.25">
      <c r="B162" s="18">
        <v>2037</v>
      </c>
      <c r="C162" s="18">
        <v>8</v>
      </c>
      <c r="D162" s="183"/>
      <c r="E162" s="16"/>
      <c r="F162" s="16"/>
      <c r="G162" s="16"/>
      <c r="H162" s="16"/>
      <c r="J162" s="18">
        <v>2037</v>
      </c>
      <c r="K162" s="18">
        <v>8</v>
      </c>
      <c r="L162" s="170">
        <v>2.9854099999999999</v>
      </c>
      <c r="M162" s="170">
        <v>2.4199299999999999</v>
      </c>
      <c r="N162" s="170">
        <v>1.66832</v>
      </c>
      <c r="O162" s="170">
        <v>1.59253</v>
      </c>
      <c r="P162" s="170">
        <v>1.0291399999999999</v>
      </c>
      <c r="Q162" s="170">
        <v>0.78742999999999996</v>
      </c>
      <c r="R162" s="170">
        <v>0.49458999999999997</v>
      </c>
      <c r="S162" s="16" t="s">
        <v>298</v>
      </c>
      <c r="T162" s="170">
        <v>0.99924000000000002</v>
      </c>
      <c r="U162" s="170">
        <v>1.4473800000000001</v>
      </c>
    </row>
    <row r="163" spans="2:21" x14ac:dyDescent="0.25">
      <c r="B163" s="18">
        <v>2037</v>
      </c>
      <c r="C163" s="18">
        <v>9</v>
      </c>
      <c r="D163" s="183"/>
      <c r="E163" s="16"/>
      <c r="F163" s="16"/>
      <c r="G163" s="16"/>
      <c r="H163" s="16"/>
      <c r="J163" s="18">
        <v>2037</v>
      </c>
      <c r="K163" s="18">
        <v>9</v>
      </c>
      <c r="L163" s="170">
        <v>2.9854099999999999</v>
      </c>
      <c r="M163" s="170">
        <v>2.4199299999999999</v>
      </c>
      <c r="N163" s="170">
        <v>1.66832</v>
      </c>
      <c r="O163" s="170">
        <v>1.59253</v>
      </c>
      <c r="P163" s="170">
        <v>1.0291399999999999</v>
      </c>
      <c r="Q163" s="170">
        <v>0.78742999999999996</v>
      </c>
      <c r="R163" s="170">
        <v>0.49458999999999997</v>
      </c>
      <c r="S163" s="16" t="s">
        <v>298</v>
      </c>
      <c r="T163" s="170">
        <v>0.99924000000000002</v>
      </c>
      <c r="U163" s="170">
        <v>1.4473800000000001</v>
      </c>
    </row>
    <row r="164" spans="2:21" x14ac:dyDescent="0.25">
      <c r="B164" s="18">
        <v>2037</v>
      </c>
      <c r="C164" s="18">
        <v>10</v>
      </c>
      <c r="D164" s="183"/>
      <c r="E164" s="16"/>
      <c r="F164" s="16"/>
      <c r="G164" s="16"/>
      <c r="H164" s="16"/>
      <c r="J164" s="18">
        <v>2037</v>
      </c>
      <c r="K164" s="18">
        <v>10</v>
      </c>
      <c r="L164" s="170">
        <v>2.9854099999999999</v>
      </c>
      <c r="M164" s="170">
        <v>2.4199299999999999</v>
      </c>
      <c r="N164" s="170">
        <v>1.66832</v>
      </c>
      <c r="O164" s="170">
        <v>1.59253</v>
      </c>
      <c r="P164" s="170">
        <v>1.0291399999999999</v>
      </c>
      <c r="Q164" s="170">
        <v>0.78742999999999996</v>
      </c>
      <c r="R164" s="170">
        <v>0.49458999999999997</v>
      </c>
      <c r="S164" s="16" t="s">
        <v>298</v>
      </c>
      <c r="T164" s="170">
        <v>0.99924000000000002</v>
      </c>
      <c r="U164" s="170">
        <v>1.4473800000000001</v>
      </c>
    </row>
    <row r="165" spans="2:21" x14ac:dyDescent="0.25">
      <c r="B165" s="18">
        <v>2037</v>
      </c>
      <c r="C165" s="18">
        <v>11</v>
      </c>
      <c r="D165" s="183"/>
      <c r="E165" s="16"/>
      <c r="F165" s="16"/>
      <c r="G165" s="16"/>
      <c r="H165" s="16"/>
      <c r="J165" s="18">
        <v>2037</v>
      </c>
      <c r="K165" s="18">
        <v>11</v>
      </c>
      <c r="L165" s="170">
        <v>2.9854099999999999</v>
      </c>
      <c r="M165" s="170">
        <v>2.4199299999999999</v>
      </c>
      <c r="N165" s="170">
        <v>1.66832</v>
      </c>
      <c r="O165" s="170">
        <v>1.59253</v>
      </c>
      <c r="P165" s="170">
        <v>1.0291399999999999</v>
      </c>
      <c r="Q165" s="170">
        <v>0.78742999999999996</v>
      </c>
      <c r="R165" s="170">
        <v>0.49458999999999997</v>
      </c>
      <c r="S165" s="16" t="s">
        <v>298</v>
      </c>
      <c r="T165" s="170">
        <v>0.99924000000000002</v>
      </c>
      <c r="U165" s="170">
        <v>1.4473800000000001</v>
      </c>
    </row>
    <row r="166" spans="2:21" x14ac:dyDescent="0.25">
      <c r="B166" s="18">
        <v>2037</v>
      </c>
      <c r="C166" s="18">
        <v>12</v>
      </c>
      <c r="D166" s="183"/>
      <c r="E166" s="16"/>
      <c r="F166" s="16"/>
      <c r="G166" s="16"/>
      <c r="H166" s="16"/>
      <c r="J166" s="18">
        <v>2037</v>
      </c>
      <c r="K166" s="18">
        <v>12</v>
      </c>
      <c r="L166" s="170">
        <v>2.9854099999999999</v>
      </c>
      <c r="M166" s="170">
        <v>2.4199299999999999</v>
      </c>
      <c r="N166" s="170">
        <v>1.66832</v>
      </c>
      <c r="O166" s="170">
        <v>1.59253</v>
      </c>
      <c r="P166" s="170">
        <v>1.0291399999999999</v>
      </c>
      <c r="Q166" s="170">
        <v>0.78742999999999996</v>
      </c>
      <c r="R166" s="170">
        <v>0.49458999999999997</v>
      </c>
      <c r="S166" s="16" t="s">
        <v>298</v>
      </c>
      <c r="T166" s="170">
        <v>0.99924000000000002</v>
      </c>
      <c r="U166" s="170">
        <v>1.4473800000000001</v>
      </c>
    </row>
    <row r="167" spans="2:21" x14ac:dyDescent="0.25">
      <c r="B167" s="18">
        <v>2038</v>
      </c>
      <c r="C167" s="18">
        <v>1</v>
      </c>
      <c r="D167" s="183"/>
      <c r="E167" s="16"/>
      <c r="F167" s="16"/>
      <c r="G167" s="16"/>
      <c r="H167" s="16"/>
      <c r="J167" s="18">
        <v>2038</v>
      </c>
      <c r="K167" s="18">
        <v>1</v>
      </c>
      <c r="L167" s="170">
        <v>3.08392</v>
      </c>
      <c r="M167" s="170">
        <v>2.4683899999999999</v>
      </c>
      <c r="N167" s="170">
        <v>1.6956800000000001</v>
      </c>
      <c r="O167" s="170">
        <v>1.6162000000000001</v>
      </c>
      <c r="P167" s="170">
        <v>1.0386500000000001</v>
      </c>
      <c r="Q167" s="170">
        <v>0.79135999999999995</v>
      </c>
      <c r="R167" s="170">
        <v>0.50449999999999995</v>
      </c>
      <c r="S167" s="16" t="s">
        <v>298</v>
      </c>
      <c r="T167" s="170">
        <v>1.0084200000000001</v>
      </c>
      <c r="U167" s="170">
        <v>1.48495</v>
      </c>
    </row>
    <row r="168" spans="2:21" x14ac:dyDescent="0.25">
      <c r="B168" s="18">
        <v>2038</v>
      </c>
      <c r="C168" s="18">
        <v>2</v>
      </c>
      <c r="D168" s="183"/>
      <c r="E168" s="16"/>
      <c r="F168" s="16"/>
      <c r="G168" s="16"/>
      <c r="H168" s="16"/>
      <c r="J168" s="18">
        <v>2038</v>
      </c>
      <c r="K168" s="18">
        <v>2</v>
      </c>
      <c r="L168" s="170">
        <v>3.08392</v>
      </c>
      <c r="M168" s="170">
        <v>2.4683899999999999</v>
      </c>
      <c r="N168" s="170">
        <v>1.6956800000000001</v>
      </c>
      <c r="O168" s="170">
        <v>1.6162000000000001</v>
      </c>
      <c r="P168" s="170">
        <v>1.0386500000000001</v>
      </c>
      <c r="Q168" s="170">
        <v>0.79135999999999995</v>
      </c>
      <c r="R168" s="170">
        <v>0.50449999999999995</v>
      </c>
      <c r="S168" s="16" t="s">
        <v>298</v>
      </c>
      <c r="T168" s="170">
        <v>1.0084200000000001</v>
      </c>
      <c r="U168" s="170">
        <v>1.48495</v>
      </c>
    </row>
    <row r="169" spans="2:21" x14ac:dyDescent="0.25">
      <c r="B169" s="18">
        <v>2038</v>
      </c>
      <c r="C169" s="18">
        <v>3</v>
      </c>
      <c r="D169" s="183"/>
      <c r="E169" s="16"/>
      <c r="F169" s="16"/>
      <c r="G169" s="16"/>
      <c r="H169" s="16"/>
      <c r="J169" s="18">
        <v>2038</v>
      </c>
      <c r="K169" s="18">
        <v>3</v>
      </c>
      <c r="L169" s="170">
        <v>3.08392</v>
      </c>
      <c r="M169" s="170">
        <v>2.4683899999999999</v>
      </c>
      <c r="N169" s="170">
        <v>1.6956800000000001</v>
      </c>
      <c r="O169" s="170">
        <v>1.6162000000000001</v>
      </c>
      <c r="P169" s="170">
        <v>1.0386500000000001</v>
      </c>
      <c r="Q169" s="170">
        <v>0.79135999999999995</v>
      </c>
      <c r="R169" s="170">
        <v>0.50449999999999995</v>
      </c>
      <c r="S169" s="16" t="s">
        <v>298</v>
      </c>
      <c r="T169" s="170">
        <v>1.0084200000000001</v>
      </c>
      <c r="U169" s="170">
        <v>1.48495</v>
      </c>
    </row>
    <row r="170" spans="2:21" x14ac:dyDescent="0.25">
      <c r="B170" s="18">
        <v>2038</v>
      </c>
      <c r="C170" s="18">
        <v>4</v>
      </c>
      <c r="D170" s="183"/>
      <c r="E170" s="16"/>
      <c r="F170" s="16"/>
      <c r="G170" s="16"/>
      <c r="H170" s="16"/>
      <c r="J170" s="18">
        <v>2038</v>
      </c>
      <c r="K170" s="18">
        <v>4</v>
      </c>
      <c r="L170" s="170">
        <v>3.08392</v>
      </c>
      <c r="M170" s="170">
        <v>2.4683899999999999</v>
      </c>
      <c r="N170" s="170">
        <v>1.6956800000000001</v>
      </c>
      <c r="O170" s="170">
        <v>1.6162000000000001</v>
      </c>
      <c r="P170" s="170">
        <v>1.0386500000000001</v>
      </c>
      <c r="Q170" s="170">
        <v>0.79135999999999995</v>
      </c>
      <c r="R170" s="170">
        <v>0.50449999999999995</v>
      </c>
      <c r="S170" s="16" t="s">
        <v>298</v>
      </c>
      <c r="T170" s="170">
        <v>1.0084200000000001</v>
      </c>
      <c r="U170" s="170">
        <v>1.48495</v>
      </c>
    </row>
    <row r="171" spans="2:21" x14ac:dyDescent="0.25">
      <c r="B171" s="18">
        <v>2038</v>
      </c>
      <c r="C171" s="18">
        <v>5</v>
      </c>
      <c r="D171" s="183"/>
      <c r="E171" s="16"/>
      <c r="F171" s="16"/>
      <c r="G171" s="16"/>
      <c r="H171" s="16"/>
      <c r="J171" s="18">
        <v>2038</v>
      </c>
      <c r="K171" s="18">
        <v>5</v>
      </c>
      <c r="L171" s="170">
        <v>3.08392</v>
      </c>
      <c r="M171" s="170">
        <v>2.4683899999999999</v>
      </c>
      <c r="N171" s="170">
        <v>1.6956800000000001</v>
      </c>
      <c r="O171" s="170">
        <v>1.6162000000000001</v>
      </c>
      <c r="P171" s="170">
        <v>1.0386500000000001</v>
      </c>
      <c r="Q171" s="170">
        <v>0.79135999999999995</v>
      </c>
      <c r="R171" s="170">
        <v>0.50449999999999995</v>
      </c>
      <c r="S171" s="16" t="s">
        <v>298</v>
      </c>
      <c r="T171" s="170">
        <v>1.0084200000000001</v>
      </c>
      <c r="U171" s="170">
        <v>1.48495</v>
      </c>
    </row>
    <row r="172" spans="2:21" x14ac:dyDescent="0.25">
      <c r="B172" s="18">
        <v>2038</v>
      </c>
      <c r="C172" s="18">
        <v>6</v>
      </c>
      <c r="D172" s="183"/>
      <c r="E172" s="16"/>
      <c r="F172" s="16"/>
      <c r="G172" s="16"/>
      <c r="H172" s="16"/>
      <c r="J172" s="18">
        <v>2038</v>
      </c>
      <c r="K172" s="18">
        <v>6</v>
      </c>
      <c r="L172" s="170">
        <v>3.08392</v>
      </c>
      <c r="M172" s="170">
        <v>2.4683899999999999</v>
      </c>
      <c r="N172" s="170">
        <v>1.6956800000000001</v>
      </c>
      <c r="O172" s="170">
        <v>1.6162000000000001</v>
      </c>
      <c r="P172" s="170">
        <v>1.0386500000000001</v>
      </c>
      <c r="Q172" s="170">
        <v>0.79135999999999995</v>
      </c>
      <c r="R172" s="170">
        <v>0.50449999999999995</v>
      </c>
      <c r="S172" s="16" t="s">
        <v>298</v>
      </c>
      <c r="T172" s="170">
        <v>1.0084200000000001</v>
      </c>
      <c r="U172" s="170">
        <v>1.48495</v>
      </c>
    </row>
    <row r="173" spans="2:21" x14ac:dyDescent="0.25">
      <c r="B173" s="18">
        <v>2038</v>
      </c>
      <c r="C173" s="18">
        <v>7</v>
      </c>
      <c r="D173" s="183"/>
      <c r="E173" s="16"/>
      <c r="F173" s="16"/>
      <c r="G173" s="16"/>
      <c r="H173" s="16"/>
      <c r="J173" s="18">
        <v>2038</v>
      </c>
      <c r="K173" s="18">
        <v>7</v>
      </c>
      <c r="L173" s="170">
        <v>3.08392</v>
      </c>
      <c r="M173" s="170">
        <v>2.4683899999999999</v>
      </c>
      <c r="N173" s="170">
        <v>1.6956800000000001</v>
      </c>
      <c r="O173" s="170">
        <v>1.6162000000000001</v>
      </c>
      <c r="P173" s="170">
        <v>1.0386500000000001</v>
      </c>
      <c r="Q173" s="170">
        <v>0.79135999999999995</v>
      </c>
      <c r="R173" s="170">
        <v>0.50449999999999995</v>
      </c>
      <c r="S173" s="16" t="s">
        <v>298</v>
      </c>
      <c r="T173" s="170">
        <v>1.0084200000000001</v>
      </c>
      <c r="U173" s="170">
        <v>1.48495</v>
      </c>
    </row>
    <row r="174" spans="2:21" x14ac:dyDescent="0.25">
      <c r="B174" s="18">
        <v>2038</v>
      </c>
      <c r="C174" s="18">
        <v>8</v>
      </c>
      <c r="D174" s="183"/>
      <c r="E174" s="16"/>
      <c r="F174" s="16"/>
      <c r="G174" s="16"/>
      <c r="H174" s="16"/>
      <c r="J174" s="18">
        <v>2038</v>
      </c>
      <c r="K174" s="18">
        <v>8</v>
      </c>
      <c r="L174" s="170">
        <v>3.08392</v>
      </c>
      <c r="M174" s="170">
        <v>2.4683899999999999</v>
      </c>
      <c r="N174" s="170">
        <v>1.6956800000000001</v>
      </c>
      <c r="O174" s="170">
        <v>1.6162000000000001</v>
      </c>
      <c r="P174" s="170">
        <v>1.0386500000000001</v>
      </c>
      <c r="Q174" s="170">
        <v>0.79135999999999995</v>
      </c>
      <c r="R174" s="170">
        <v>0.50449999999999995</v>
      </c>
      <c r="S174" s="16" t="s">
        <v>298</v>
      </c>
      <c r="T174" s="170">
        <v>1.0084200000000001</v>
      </c>
      <c r="U174" s="170">
        <v>1.48495</v>
      </c>
    </row>
    <row r="175" spans="2:21" x14ac:dyDescent="0.25">
      <c r="B175" s="18">
        <v>2038</v>
      </c>
      <c r="C175" s="18">
        <v>9</v>
      </c>
      <c r="D175" s="183"/>
      <c r="E175" s="16"/>
      <c r="F175" s="16"/>
      <c r="G175" s="16"/>
      <c r="H175" s="16"/>
      <c r="J175" s="18">
        <v>2038</v>
      </c>
      <c r="K175" s="18">
        <v>9</v>
      </c>
      <c r="L175" s="170">
        <v>3.08392</v>
      </c>
      <c r="M175" s="170">
        <v>2.4683899999999999</v>
      </c>
      <c r="N175" s="170">
        <v>1.6956800000000001</v>
      </c>
      <c r="O175" s="170">
        <v>1.6162000000000001</v>
      </c>
      <c r="P175" s="170">
        <v>1.0386500000000001</v>
      </c>
      <c r="Q175" s="170">
        <v>0.79135999999999995</v>
      </c>
      <c r="R175" s="170">
        <v>0.50449999999999995</v>
      </c>
      <c r="S175" s="16" t="s">
        <v>298</v>
      </c>
      <c r="T175" s="170">
        <v>1.0084200000000001</v>
      </c>
      <c r="U175" s="170">
        <v>1.48495</v>
      </c>
    </row>
    <row r="176" spans="2:21" x14ac:dyDescent="0.25">
      <c r="B176" s="18">
        <v>2038</v>
      </c>
      <c r="C176" s="18">
        <v>10</v>
      </c>
      <c r="D176" s="183"/>
      <c r="E176" s="16"/>
      <c r="F176" s="16"/>
      <c r="G176" s="16"/>
      <c r="H176" s="16"/>
      <c r="J176" s="18">
        <v>2038</v>
      </c>
      <c r="K176" s="18">
        <v>10</v>
      </c>
      <c r="L176" s="170">
        <v>3.08392</v>
      </c>
      <c r="M176" s="170">
        <v>2.4683899999999999</v>
      </c>
      <c r="N176" s="170">
        <v>1.6956800000000001</v>
      </c>
      <c r="O176" s="170">
        <v>1.6162000000000001</v>
      </c>
      <c r="P176" s="170">
        <v>1.0386500000000001</v>
      </c>
      <c r="Q176" s="170">
        <v>0.79135999999999995</v>
      </c>
      <c r="R176" s="170">
        <v>0.50449999999999995</v>
      </c>
      <c r="S176" s="16" t="s">
        <v>298</v>
      </c>
      <c r="T176" s="170">
        <v>1.0084200000000001</v>
      </c>
      <c r="U176" s="170">
        <v>1.48495</v>
      </c>
    </row>
    <row r="177" spans="2:21" x14ac:dyDescent="0.25">
      <c r="B177" s="18">
        <v>2038</v>
      </c>
      <c r="C177" s="18">
        <v>11</v>
      </c>
      <c r="D177" s="183"/>
      <c r="E177" s="16"/>
      <c r="F177" s="16"/>
      <c r="G177" s="16"/>
      <c r="H177" s="16"/>
      <c r="J177" s="18">
        <v>2038</v>
      </c>
      <c r="K177" s="18">
        <v>11</v>
      </c>
      <c r="L177" s="170">
        <v>3.08392</v>
      </c>
      <c r="M177" s="170">
        <v>2.4683899999999999</v>
      </c>
      <c r="N177" s="170">
        <v>1.6956800000000001</v>
      </c>
      <c r="O177" s="170">
        <v>1.6162000000000001</v>
      </c>
      <c r="P177" s="170">
        <v>1.0386500000000001</v>
      </c>
      <c r="Q177" s="170">
        <v>0.79135999999999995</v>
      </c>
      <c r="R177" s="170">
        <v>0.50449999999999995</v>
      </c>
      <c r="S177" s="16" t="s">
        <v>298</v>
      </c>
      <c r="T177" s="170">
        <v>1.0084200000000001</v>
      </c>
      <c r="U177" s="170">
        <v>1.48495</v>
      </c>
    </row>
    <row r="178" spans="2:21" x14ac:dyDescent="0.25">
      <c r="B178" s="18">
        <v>2038</v>
      </c>
      <c r="C178" s="18">
        <v>12</v>
      </c>
      <c r="D178" s="183"/>
      <c r="E178" s="16"/>
      <c r="F178" s="16"/>
      <c r="G178" s="16"/>
      <c r="H178" s="16"/>
      <c r="J178" s="18">
        <v>2038</v>
      </c>
      <c r="K178" s="18">
        <v>12</v>
      </c>
      <c r="L178" s="170">
        <v>3.08392</v>
      </c>
      <c r="M178" s="170">
        <v>2.4683899999999999</v>
      </c>
      <c r="N178" s="170">
        <v>1.6956800000000001</v>
      </c>
      <c r="O178" s="170">
        <v>1.6162000000000001</v>
      </c>
      <c r="P178" s="170">
        <v>1.0386500000000001</v>
      </c>
      <c r="Q178" s="170">
        <v>0.79135999999999995</v>
      </c>
      <c r="R178" s="170">
        <v>0.50449999999999995</v>
      </c>
      <c r="S178" s="16" t="s">
        <v>298</v>
      </c>
      <c r="T178" s="170">
        <v>1.0084200000000001</v>
      </c>
      <c r="U178" s="170">
        <v>1.48495</v>
      </c>
    </row>
    <row r="179" spans="2:21" x14ac:dyDescent="0.25">
      <c r="B179" s="18">
        <v>2039</v>
      </c>
      <c r="C179" s="18">
        <v>1</v>
      </c>
      <c r="D179" s="183"/>
      <c r="E179" s="16"/>
      <c r="F179" s="16"/>
      <c r="G179" s="16"/>
      <c r="H179" s="16"/>
      <c r="J179" s="18">
        <v>2039</v>
      </c>
      <c r="K179" s="18">
        <v>1</v>
      </c>
      <c r="L179" s="170">
        <v>3.1856900000000001</v>
      </c>
      <c r="M179" s="170">
        <v>2.5178199999999999</v>
      </c>
      <c r="N179" s="170">
        <v>1.7234799999999999</v>
      </c>
      <c r="O179" s="170">
        <v>1.64022</v>
      </c>
      <c r="P179" s="170">
        <v>1.0482499999999999</v>
      </c>
      <c r="Q179" s="170">
        <v>0.79530999999999996</v>
      </c>
      <c r="R179" s="170">
        <v>0.51461000000000001</v>
      </c>
      <c r="S179" s="16" t="s">
        <v>298</v>
      </c>
      <c r="T179" s="170">
        <v>1.0176799999999999</v>
      </c>
      <c r="U179" s="170">
        <v>1.52349</v>
      </c>
    </row>
    <row r="180" spans="2:21" x14ac:dyDescent="0.25">
      <c r="B180" s="18">
        <v>2039</v>
      </c>
      <c r="C180" s="18">
        <v>2</v>
      </c>
      <c r="D180" s="183"/>
      <c r="E180" s="16"/>
      <c r="F180" s="16"/>
      <c r="G180" s="16"/>
      <c r="H180" s="16"/>
      <c r="J180" s="18">
        <v>2039</v>
      </c>
      <c r="K180" s="18">
        <v>2</v>
      </c>
      <c r="L180" s="170">
        <v>3.1856900000000001</v>
      </c>
      <c r="M180" s="170">
        <v>2.5178199999999999</v>
      </c>
      <c r="N180" s="170">
        <v>1.7234799999999999</v>
      </c>
      <c r="O180" s="170">
        <v>1.64022</v>
      </c>
      <c r="P180" s="170">
        <v>1.0482499999999999</v>
      </c>
      <c r="Q180" s="170">
        <v>0.79530999999999996</v>
      </c>
      <c r="R180" s="170">
        <v>0.51461000000000001</v>
      </c>
      <c r="S180" s="16" t="s">
        <v>298</v>
      </c>
      <c r="T180" s="170">
        <v>1.0176799999999999</v>
      </c>
      <c r="U180" s="170">
        <v>1.52349</v>
      </c>
    </row>
    <row r="181" spans="2:21" x14ac:dyDescent="0.25">
      <c r="B181" s="18">
        <v>2039</v>
      </c>
      <c r="C181" s="18">
        <v>3</v>
      </c>
      <c r="D181" s="183"/>
      <c r="E181" s="16"/>
      <c r="F181" s="16"/>
      <c r="G181" s="16"/>
      <c r="H181" s="16"/>
      <c r="J181" s="18">
        <v>2039</v>
      </c>
      <c r="K181" s="18">
        <v>3</v>
      </c>
      <c r="L181" s="170">
        <v>3.1856900000000001</v>
      </c>
      <c r="M181" s="170">
        <v>2.5178199999999999</v>
      </c>
      <c r="N181" s="170">
        <v>1.7234799999999999</v>
      </c>
      <c r="O181" s="170">
        <v>1.64022</v>
      </c>
      <c r="P181" s="170">
        <v>1.0482499999999999</v>
      </c>
      <c r="Q181" s="170">
        <v>0.79530999999999996</v>
      </c>
      <c r="R181" s="170">
        <v>0.51461000000000001</v>
      </c>
      <c r="S181" s="16" t="s">
        <v>298</v>
      </c>
      <c r="T181" s="170">
        <v>1.0176799999999999</v>
      </c>
      <c r="U181" s="170">
        <v>1.52349</v>
      </c>
    </row>
    <row r="182" spans="2:21" x14ac:dyDescent="0.25">
      <c r="B182" s="18">
        <v>2039</v>
      </c>
      <c r="C182" s="18">
        <v>4</v>
      </c>
      <c r="D182" s="183"/>
      <c r="E182" s="16"/>
      <c r="F182" s="16"/>
      <c r="G182" s="16"/>
      <c r="H182" s="16"/>
      <c r="J182" s="18">
        <v>2039</v>
      </c>
      <c r="K182" s="18">
        <v>4</v>
      </c>
      <c r="L182" s="170">
        <v>3.1856900000000001</v>
      </c>
      <c r="M182" s="170">
        <v>2.5178199999999999</v>
      </c>
      <c r="N182" s="170">
        <v>1.7234799999999999</v>
      </c>
      <c r="O182" s="170">
        <v>1.64022</v>
      </c>
      <c r="P182" s="170">
        <v>1.0482499999999999</v>
      </c>
      <c r="Q182" s="170">
        <v>0.79530999999999996</v>
      </c>
      <c r="R182" s="170">
        <v>0.51461000000000001</v>
      </c>
      <c r="S182" s="16" t="s">
        <v>298</v>
      </c>
      <c r="T182" s="170">
        <v>1.0176799999999999</v>
      </c>
      <c r="U182" s="170">
        <v>1.52349</v>
      </c>
    </row>
    <row r="183" spans="2:21" x14ac:dyDescent="0.25">
      <c r="B183" s="18">
        <v>2039</v>
      </c>
      <c r="C183" s="18">
        <v>5</v>
      </c>
      <c r="D183" s="183"/>
      <c r="E183" s="16"/>
      <c r="F183" s="16"/>
      <c r="G183" s="16"/>
      <c r="H183" s="16"/>
      <c r="J183" s="18">
        <v>2039</v>
      </c>
      <c r="K183" s="18">
        <v>5</v>
      </c>
      <c r="L183" s="170">
        <v>3.1856900000000001</v>
      </c>
      <c r="M183" s="170">
        <v>2.5178199999999999</v>
      </c>
      <c r="N183" s="170">
        <v>1.7234799999999999</v>
      </c>
      <c r="O183" s="170">
        <v>1.64022</v>
      </c>
      <c r="P183" s="170">
        <v>1.0482499999999999</v>
      </c>
      <c r="Q183" s="170">
        <v>0.79530999999999996</v>
      </c>
      <c r="R183" s="170">
        <v>0.51461000000000001</v>
      </c>
      <c r="S183" s="16" t="s">
        <v>298</v>
      </c>
      <c r="T183" s="170">
        <v>1.0176799999999999</v>
      </c>
      <c r="U183" s="170">
        <v>1.52349</v>
      </c>
    </row>
    <row r="184" spans="2:21" x14ac:dyDescent="0.25">
      <c r="B184" s="18">
        <v>2039</v>
      </c>
      <c r="C184" s="18">
        <v>6</v>
      </c>
      <c r="D184" s="183"/>
      <c r="E184" s="16"/>
      <c r="F184" s="16"/>
      <c r="G184" s="16"/>
      <c r="H184" s="16"/>
      <c r="J184" s="18">
        <v>2039</v>
      </c>
      <c r="K184" s="18">
        <v>6</v>
      </c>
      <c r="L184" s="170">
        <v>3.1856900000000001</v>
      </c>
      <c r="M184" s="170">
        <v>2.5178199999999999</v>
      </c>
      <c r="N184" s="170">
        <v>1.7234799999999999</v>
      </c>
      <c r="O184" s="170">
        <v>1.64022</v>
      </c>
      <c r="P184" s="170">
        <v>1.0482499999999999</v>
      </c>
      <c r="Q184" s="170">
        <v>0.79530999999999996</v>
      </c>
      <c r="R184" s="170">
        <v>0.51461000000000001</v>
      </c>
      <c r="S184" s="16" t="s">
        <v>298</v>
      </c>
      <c r="T184" s="170">
        <v>1.0176799999999999</v>
      </c>
      <c r="U184" s="170">
        <v>1.52349</v>
      </c>
    </row>
    <row r="185" spans="2:21" x14ac:dyDescent="0.25">
      <c r="B185" s="18">
        <v>2039</v>
      </c>
      <c r="C185" s="18">
        <v>7</v>
      </c>
      <c r="D185" s="183"/>
      <c r="E185" s="16"/>
      <c r="F185" s="16"/>
      <c r="G185" s="16"/>
      <c r="H185" s="16"/>
      <c r="J185" s="18">
        <v>2039</v>
      </c>
      <c r="K185" s="18">
        <v>7</v>
      </c>
      <c r="L185" s="170">
        <v>3.1856900000000001</v>
      </c>
      <c r="M185" s="170">
        <v>2.5178199999999999</v>
      </c>
      <c r="N185" s="170">
        <v>1.7234799999999999</v>
      </c>
      <c r="O185" s="170">
        <v>1.64022</v>
      </c>
      <c r="P185" s="170">
        <v>1.0482499999999999</v>
      </c>
      <c r="Q185" s="170">
        <v>0.79530999999999996</v>
      </c>
      <c r="R185" s="170">
        <v>0.51461000000000001</v>
      </c>
      <c r="S185" s="16" t="s">
        <v>298</v>
      </c>
      <c r="T185" s="170">
        <v>1.0176799999999999</v>
      </c>
      <c r="U185" s="170">
        <v>1.52349</v>
      </c>
    </row>
    <row r="186" spans="2:21" x14ac:dyDescent="0.25">
      <c r="B186" s="18">
        <v>2039</v>
      </c>
      <c r="C186" s="18">
        <v>8</v>
      </c>
      <c r="D186" s="183"/>
      <c r="E186" s="16"/>
      <c r="F186" s="16"/>
      <c r="G186" s="16"/>
      <c r="H186" s="16"/>
      <c r="J186" s="18">
        <v>2039</v>
      </c>
      <c r="K186" s="18">
        <v>8</v>
      </c>
      <c r="L186" s="170">
        <v>3.1856900000000001</v>
      </c>
      <c r="M186" s="170">
        <v>2.5178199999999999</v>
      </c>
      <c r="N186" s="170">
        <v>1.7234799999999999</v>
      </c>
      <c r="O186" s="170">
        <v>1.64022</v>
      </c>
      <c r="P186" s="170">
        <v>1.0482499999999999</v>
      </c>
      <c r="Q186" s="170">
        <v>0.79530999999999996</v>
      </c>
      <c r="R186" s="170">
        <v>0.51461000000000001</v>
      </c>
      <c r="S186" s="16" t="s">
        <v>298</v>
      </c>
      <c r="T186" s="170">
        <v>1.0176799999999999</v>
      </c>
      <c r="U186" s="170">
        <v>1.52349</v>
      </c>
    </row>
    <row r="187" spans="2:21" x14ac:dyDescent="0.25">
      <c r="B187" s="18">
        <v>2039</v>
      </c>
      <c r="C187" s="18">
        <v>9</v>
      </c>
      <c r="D187" s="183"/>
      <c r="E187" s="16"/>
      <c r="F187" s="16"/>
      <c r="G187" s="16"/>
      <c r="H187" s="16"/>
      <c r="J187" s="18">
        <v>2039</v>
      </c>
      <c r="K187" s="18">
        <v>9</v>
      </c>
      <c r="L187" s="170">
        <v>3.1856900000000001</v>
      </c>
      <c r="M187" s="170">
        <v>2.5178199999999999</v>
      </c>
      <c r="N187" s="170">
        <v>1.7234799999999999</v>
      </c>
      <c r="O187" s="170">
        <v>1.64022</v>
      </c>
      <c r="P187" s="170">
        <v>1.0482499999999999</v>
      </c>
      <c r="Q187" s="170">
        <v>0.79530999999999996</v>
      </c>
      <c r="R187" s="170">
        <v>0.51461000000000001</v>
      </c>
      <c r="S187" s="16" t="s">
        <v>298</v>
      </c>
      <c r="T187" s="170">
        <v>1.0176799999999999</v>
      </c>
      <c r="U187" s="170">
        <v>1.52349</v>
      </c>
    </row>
    <row r="188" spans="2:21" x14ac:dyDescent="0.25">
      <c r="B188" s="18">
        <v>2039</v>
      </c>
      <c r="C188" s="18">
        <v>10</v>
      </c>
      <c r="D188" s="183"/>
      <c r="E188" s="16"/>
      <c r="F188" s="16"/>
      <c r="G188" s="16"/>
      <c r="H188" s="16"/>
      <c r="J188" s="18">
        <v>2039</v>
      </c>
      <c r="K188" s="18">
        <v>10</v>
      </c>
      <c r="L188" s="170">
        <v>3.1856900000000001</v>
      </c>
      <c r="M188" s="170">
        <v>2.5178199999999999</v>
      </c>
      <c r="N188" s="170">
        <v>1.7234799999999999</v>
      </c>
      <c r="O188" s="170">
        <v>1.64022</v>
      </c>
      <c r="P188" s="170">
        <v>1.0482499999999999</v>
      </c>
      <c r="Q188" s="170">
        <v>0.79530999999999996</v>
      </c>
      <c r="R188" s="170">
        <v>0.51461000000000001</v>
      </c>
      <c r="S188" s="16" t="s">
        <v>298</v>
      </c>
      <c r="T188" s="170">
        <v>1.0176799999999999</v>
      </c>
      <c r="U188" s="170">
        <v>1.52349</v>
      </c>
    </row>
    <row r="189" spans="2:21" x14ac:dyDescent="0.25">
      <c r="B189" s="18">
        <v>2039</v>
      </c>
      <c r="C189" s="18">
        <v>11</v>
      </c>
      <c r="D189" s="183"/>
      <c r="E189" s="16"/>
      <c r="F189" s="16"/>
      <c r="G189" s="16"/>
      <c r="H189" s="16"/>
      <c r="J189" s="18">
        <v>2039</v>
      </c>
      <c r="K189" s="18">
        <v>11</v>
      </c>
      <c r="L189" s="170">
        <v>3.1856900000000001</v>
      </c>
      <c r="M189" s="170">
        <v>2.5178199999999999</v>
      </c>
      <c r="N189" s="170">
        <v>1.7234799999999999</v>
      </c>
      <c r="O189" s="170">
        <v>1.64022</v>
      </c>
      <c r="P189" s="170">
        <v>1.0482499999999999</v>
      </c>
      <c r="Q189" s="170">
        <v>0.79530999999999996</v>
      </c>
      <c r="R189" s="170">
        <v>0.51461000000000001</v>
      </c>
      <c r="S189" s="16" t="s">
        <v>298</v>
      </c>
      <c r="T189" s="170">
        <v>1.0176799999999999</v>
      </c>
      <c r="U189" s="170">
        <v>1.52349</v>
      </c>
    </row>
    <row r="190" spans="2:21" x14ac:dyDescent="0.25">
      <c r="B190" s="18">
        <v>2039</v>
      </c>
      <c r="C190" s="18">
        <v>12</v>
      </c>
      <c r="D190" s="183"/>
      <c r="E190" s="16"/>
      <c r="F190" s="16"/>
      <c r="G190" s="16"/>
      <c r="H190" s="16"/>
      <c r="J190" s="18">
        <v>2039</v>
      </c>
      <c r="K190" s="18">
        <v>12</v>
      </c>
      <c r="L190" s="170">
        <v>3.1856900000000001</v>
      </c>
      <c r="M190" s="170">
        <v>2.5178199999999999</v>
      </c>
      <c r="N190" s="170">
        <v>1.7234799999999999</v>
      </c>
      <c r="O190" s="170">
        <v>1.64022</v>
      </c>
      <c r="P190" s="170">
        <v>1.0482499999999999</v>
      </c>
      <c r="Q190" s="170">
        <v>0.79530999999999996</v>
      </c>
      <c r="R190" s="170">
        <v>0.51461000000000001</v>
      </c>
      <c r="S190" s="16" t="s">
        <v>298</v>
      </c>
      <c r="T190" s="170">
        <v>1.0176799999999999</v>
      </c>
      <c r="U190" s="170">
        <v>1.52349</v>
      </c>
    </row>
    <row r="191" spans="2:21" x14ac:dyDescent="0.25">
      <c r="B191" s="18">
        <v>2040</v>
      </c>
      <c r="C191" s="18">
        <v>1</v>
      </c>
      <c r="D191" s="183"/>
      <c r="E191" s="16"/>
      <c r="F191" s="16"/>
      <c r="G191" s="16"/>
      <c r="H191" s="16"/>
      <c r="J191" s="18">
        <v>2040</v>
      </c>
      <c r="K191" s="18">
        <v>1</v>
      </c>
      <c r="L191" s="170">
        <v>3.29081</v>
      </c>
      <c r="M191" s="170">
        <v>2.5682499999999999</v>
      </c>
      <c r="N191" s="170">
        <v>1.7517400000000001</v>
      </c>
      <c r="O191" s="170">
        <v>1.6646000000000001</v>
      </c>
      <c r="P191" s="170">
        <v>1.0579400000000001</v>
      </c>
      <c r="Q191" s="170">
        <v>0.79928999999999994</v>
      </c>
      <c r="R191" s="170">
        <v>0.52492000000000005</v>
      </c>
      <c r="S191" s="16" t="s">
        <v>298</v>
      </c>
      <c r="T191" s="170">
        <v>1.0270300000000001</v>
      </c>
      <c r="U191" s="170">
        <v>1.5630299999999999</v>
      </c>
    </row>
    <row r="192" spans="2:21" x14ac:dyDescent="0.25">
      <c r="B192" s="18">
        <v>2040</v>
      </c>
      <c r="C192" s="18">
        <v>2</v>
      </c>
      <c r="D192" s="183"/>
      <c r="E192" s="16"/>
      <c r="F192" s="16"/>
      <c r="G192" s="16"/>
      <c r="H192" s="16"/>
      <c r="J192" s="18">
        <v>2040</v>
      </c>
      <c r="K192" s="18">
        <v>2</v>
      </c>
      <c r="L192" s="170">
        <v>3.29081</v>
      </c>
      <c r="M192" s="170">
        <v>2.5682499999999999</v>
      </c>
      <c r="N192" s="170">
        <v>1.7517400000000001</v>
      </c>
      <c r="O192" s="170">
        <v>1.6646000000000001</v>
      </c>
      <c r="P192" s="170">
        <v>1.0579400000000001</v>
      </c>
      <c r="Q192" s="170">
        <v>0.79928999999999994</v>
      </c>
      <c r="R192" s="170">
        <v>0.52492000000000005</v>
      </c>
      <c r="S192" s="16" t="s">
        <v>298</v>
      </c>
      <c r="T192" s="170">
        <v>1.0270300000000001</v>
      </c>
      <c r="U192" s="170">
        <v>1.5630299999999999</v>
      </c>
    </row>
    <row r="193" spans="2:21" x14ac:dyDescent="0.25">
      <c r="B193" s="18">
        <v>2040</v>
      </c>
      <c r="C193" s="18">
        <v>3</v>
      </c>
      <c r="D193" s="183"/>
      <c r="E193" s="16"/>
      <c r="F193" s="16"/>
      <c r="G193" s="16"/>
      <c r="H193" s="16"/>
      <c r="J193" s="18">
        <v>2040</v>
      </c>
      <c r="K193" s="18">
        <v>3</v>
      </c>
      <c r="L193" s="170">
        <v>3.29081</v>
      </c>
      <c r="M193" s="170">
        <v>2.5682499999999999</v>
      </c>
      <c r="N193" s="170">
        <v>1.7517400000000001</v>
      </c>
      <c r="O193" s="170">
        <v>1.6646000000000001</v>
      </c>
      <c r="P193" s="170">
        <v>1.0579400000000001</v>
      </c>
      <c r="Q193" s="170">
        <v>0.79928999999999994</v>
      </c>
      <c r="R193" s="170">
        <v>0.52492000000000005</v>
      </c>
      <c r="S193" s="16" t="s">
        <v>298</v>
      </c>
      <c r="T193" s="170">
        <v>1.0270300000000001</v>
      </c>
      <c r="U193" s="170">
        <v>1.5630299999999999</v>
      </c>
    </row>
    <row r="194" spans="2:21" x14ac:dyDescent="0.25">
      <c r="B194" s="18">
        <v>2040</v>
      </c>
      <c r="C194" s="18">
        <v>4</v>
      </c>
      <c r="D194" s="183"/>
      <c r="E194" s="16"/>
      <c r="F194" s="16"/>
      <c r="G194" s="16"/>
      <c r="H194" s="16"/>
      <c r="J194" s="18">
        <v>2040</v>
      </c>
      <c r="K194" s="18">
        <v>4</v>
      </c>
      <c r="L194" s="170">
        <v>3.29081</v>
      </c>
      <c r="M194" s="170">
        <v>2.5682499999999999</v>
      </c>
      <c r="N194" s="170">
        <v>1.7517400000000001</v>
      </c>
      <c r="O194" s="170">
        <v>1.6646000000000001</v>
      </c>
      <c r="P194" s="170">
        <v>1.0579400000000001</v>
      </c>
      <c r="Q194" s="170">
        <v>0.79928999999999994</v>
      </c>
      <c r="R194" s="170">
        <v>0.52492000000000005</v>
      </c>
      <c r="S194" s="16" t="s">
        <v>298</v>
      </c>
      <c r="T194" s="170">
        <v>1.0270300000000001</v>
      </c>
      <c r="U194" s="170">
        <v>1.5630299999999999</v>
      </c>
    </row>
    <row r="195" spans="2:21" x14ac:dyDescent="0.25">
      <c r="B195" s="18">
        <v>2040</v>
      </c>
      <c r="C195" s="18">
        <v>5</v>
      </c>
      <c r="D195" s="183"/>
      <c r="E195" s="16"/>
      <c r="F195" s="16"/>
      <c r="G195" s="16"/>
      <c r="H195" s="16"/>
      <c r="J195" s="18">
        <v>2040</v>
      </c>
      <c r="K195" s="18">
        <v>5</v>
      </c>
      <c r="L195" s="170">
        <v>3.29081</v>
      </c>
      <c r="M195" s="170">
        <v>2.5682499999999999</v>
      </c>
      <c r="N195" s="170">
        <v>1.7517400000000001</v>
      </c>
      <c r="O195" s="170">
        <v>1.6646000000000001</v>
      </c>
      <c r="P195" s="170">
        <v>1.0579400000000001</v>
      </c>
      <c r="Q195" s="170">
        <v>0.79928999999999994</v>
      </c>
      <c r="R195" s="170">
        <v>0.52492000000000005</v>
      </c>
      <c r="S195" s="16" t="s">
        <v>298</v>
      </c>
      <c r="T195" s="170">
        <v>1.0270300000000001</v>
      </c>
      <c r="U195" s="170">
        <v>1.5630299999999999</v>
      </c>
    </row>
    <row r="196" spans="2:21" x14ac:dyDescent="0.25">
      <c r="B196" s="18">
        <v>2040</v>
      </c>
      <c r="C196" s="18">
        <v>6</v>
      </c>
      <c r="D196" s="183"/>
      <c r="E196" s="16"/>
      <c r="F196" s="16"/>
      <c r="G196" s="16"/>
      <c r="H196" s="16"/>
      <c r="J196" s="18">
        <v>2040</v>
      </c>
      <c r="K196" s="18">
        <v>6</v>
      </c>
      <c r="L196" s="170">
        <v>3.29081</v>
      </c>
      <c r="M196" s="170">
        <v>2.5682499999999999</v>
      </c>
      <c r="N196" s="170">
        <v>1.7517400000000001</v>
      </c>
      <c r="O196" s="170">
        <v>1.6646000000000001</v>
      </c>
      <c r="P196" s="170">
        <v>1.0579400000000001</v>
      </c>
      <c r="Q196" s="170">
        <v>0.79928999999999994</v>
      </c>
      <c r="R196" s="170">
        <v>0.52492000000000005</v>
      </c>
      <c r="S196" s="16" t="s">
        <v>298</v>
      </c>
      <c r="T196" s="170">
        <v>1.0270300000000001</v>
      </c>
      <c r="U196" s="170">
        <v>1.5630299999999999</v>
      </c>
    </row>
    <row r="197" spans="2:21" x14ac:dyDescent="0.25">
      <c r="B197" s="18">
        <v>2040</v>
      </c>
      <c r="C197" s="18">
        <v>7</v>
      </c>
      <c r="D197" s="183"/>
      <c r="E197" s="16"/>
      <c r="F197" s="16"/>
      <c r="G197" s="16"/>
      <c r="H197" s="16"/>
      <c r="J197" s="18">
        <v>2040</v>
      </c>
      <c r="K197" s="18">
        <v>7</v>
      </c>
      <c r="L197" s="170">
        <v>3.29081</v>
      </c>
      <c r="M197" s="170">
        <v>2.5682499999999999</v>
      </c>
      <c r="N197" s="170">
        <v>1.7517400000000001</v>
      </c>
      <c r="O197" s="170">
        <v>1.6646000000000001</v>
      </c>
      <c r="P197" s="170">
        <v>1.0579400000000001</v>
      </c>
      <c r="Q197" s="170">
        <v>0.79928999999999994</v>
      </c>
      <c r="R197" s="170">
        <v>0.52492000000000005</v>
      </c>
      <c r="S197" s="16" t="s">
        <v>298</v>
      </c>
      <c r="T197" s="170">
        <v>1.0270300000000001</v>
      </c>
      <c r="U197" s="170">
        <v>1.5630299999999999</v>
      </c>
    </row>
    <row r="198" spans="2:21" x14ac:dyDescent="0.25">
      <c r="B198" s="18">
        <v>2040</v>
      </c>
      <c r="C198" s="18">
        <v>8</v>
      </c>
      <c r="D198" s="183"/>
      <c r="E198" s="16"/>
      <c r="F198" s="16"/>
      <c r="G198" s="16"/>
      <c r="H198" s="16"/>
      <c r="J198" s="18">
        <v>2040</v>
      </c>
      <c r="K198" s="18">
        <v>8</v>
      </c>
      <c r="L198" s="170">
        <v>3.29081</v>
      </c>
      <c r="M198" s="170">
        <v>2.5682499999999999</v>
      </c>
      <c r="N198" s="170">
        <v>1.7517400000000001</v>
      </c>
      <c r="O198" s="170">
        <v>1.6646000000000001</v>
      </c>
      <c r="P198" s="170">
        <v>1.0579400000000001</v>
      </c>
      <c r="Q198" s="170">
        <v>0.79928999999999994</v>
      </c>
      <c r="R198" s="170">
        <v>0.52492000000000005</v>
      </c>
      <c r="S198" s="16" t="s">
        <v>298</v>
      </c>
      <c r="T198" s="170">
        <v>1.0270300000000001</v>
      </c>
      <c r="U198" s="170">
        <v>1.5630299999999999</v>
      </c>
    </row>
    <row r="199" spans="2:21" x14ac:dyDescent="0.25">
      <c r="B199" s="18">
        <v>2040</v>
      </c>
      <c r="C199" s="18">
        <v>9</v>
      </c>
      <c r="D199" s="183"/>
      <c r="E199" s="16"/>
      <c r="F199" s="16"/>
      <c r="G199" s="16"/>
      <c r="H199" s="16"/>
      <c r="J199" s="18">
        <v>2040</v>
      </c>
      <c r="K199" s="18">
        <v>9</v>
      </c>
      <c r="L199" s="170">
        <v>3.29081</v>
      </c>
      <c r="M199" s="170">
        <v>2.5682499999999999</v>
      </c>
      <c r="N199" s="170">
        <v>1.7517400000000001</v>
      </c>
      <c r="O199" s="170">
        <v>1.6646000000000001</v>
      </c>
      <c r="P199" s="170">
        <v>1.0579400000000001</v>
      </c>
      <c r="Q199" s="170">
        <v>0.79928999999999994</v>
      </c>
      <c r="R199" s="170">
        <v>0.52492000000000005</v>
      </c>
      <c r="S199" s="16" t="s">
        <v>298</v>
      </c>
      <c r="T199" s="170">
        <v>1.0270300000000001</v>
      </c>
      <c r="U199" s="170">
        <v>1.5630299999999999</v>
      </c>
    </row>
    <row r="200" spans="2:21" x14ac:dyDescent="0.25">
      <c r="B200" s="18">
        <v>2040</v>
      </c>
      <c r="C200" s="18">
        <v>10</v>
      </c>
      <c r="D200" s="183"/>
      <c r="E200" s="16"/>
      <c r="F200" s="16"/>
      <c r="G200" s="16"/>
      <c r="H200" s="16"/>
      <c r="J200" s="18">
        <v>2040</v>
      </c>
      <c r="K200" s="18">
        <v>10</v>
      </c>
      <c r="L200" s="170">
        <v>3.29081</v>
      </c>
      <c r="M200" s="170">
        <v>2.5682499999999999</v>
      </c>
      <c r="N200" s="170">
        <v>1.7517400000000001</v>
      </c>
      <c r="O200" s="170">
        <v>1.6646000000000001</v>
      </c>
      <c r="P200" s="170">
        <v>1.0579400000000001</v>
      </c>
      <c r="Q200" s="170">
        <v>0.79928999999999994</v>
      </c>
      <c r="R200" s="170">
        <v>0.52492000000000005</v>
      </c>
      <c r="S200" s="16" t="s">
        <v>298</v>
      </c>
      <c r="T200" s="170">
        <v>1.0270300000000001</v>
      </c>
      <c r="U200" s="170">
        <v>1.5630299999999999</v>
      </c>
    </row>
    <row r="201" spans="2:21" x14ac:dyDescent="0.25">
      <c r="B201" s="18">
        <v>2040</v>
      </c>
      <c r="C201" s="18">
        <v>11</v>
      </c>
      <c r="D201" s="183"/>
      <c r="E201" s="16"/>
      <c r="F201" s="16"/>
      <c r="G201" s="16"/>
      <c r="H201" s="16"/>
      <c r="J201" s="18">
        <v>2040</v>
      </c>
      <c r="K201" s="18">
        <v>11</v>
      </c>
      <c r="L201" s="170">
        <v>3.29081</v>
      </c>
      <c r="M201" s="170">
        <v>2.5682499999999999</v>
      </c>
      <c r="N201" s="170">
        <v>1.7517400000000001</v>
      </c>
      <c r="O201" s="170">
        <v>1.6646000000000001</v>
      </c>
      <c r="P201" s="170">
        <v>1.0579400000000001</v>
      </c>
      <c r="Q201" s="170">
        <v>0.79928999999999994</v>
      </c>
      <c r="R201" s="170">
        <v>0.52492000000000005</v>
      </c>
      <c r="S201" s="16" t="s">
        <v>298</v>
      </c>
      <c r="T201" s="170">
        <v>1.0270300000000001</v>
      </c>
      <c r="U201" s="170">
        <v>1.5630299999999999</v>
      </c>
    </row>
    <row r="202" spans="2:21" x14ac:dyDescent="0.25">
      <c r="B202" s="18">
        <v>2040</v>
      </c>
      <c r="C202" s="18">
        <v>12</v>
      </c>
      <c r="D202" s="183"/>
      <c r="E202" s="16"/>
      <c r="F202" s="16"/>
      <c r="G202" s="16"/>
      <c r="H202" s="16"/>
      <c r="J202" s="18">
        <v>2040</v>
      </c>
      <c r="K202" s="18">
        <v>12</v>
      </c>
      <c r="L202" s="170">
        <v>3.29081</v>
      </c>
      <c r="M202" s="170">
        <v>2.5682499999999999</v>
      </c>
      <c r="N202" s="170">
        <v>1.7517400000000001</v>
      </c>
      <c r="O202" s="170">
        <v>1.6646000000000001</v>
      </c>
      <c r="P202" s="170">
        <v>1.0579400000000001</v>
      </c>
      <c r="Q202" s="170">
        <v>0.79928999999999994</v>
      </c>
      <c r="R202" s="170">
        <v>0.52492000000000005</v>
      </c>
      <c r="S202" s="16" t="s">
        <v>298</v>
      </c>
      <c r="T202" s="170">
        <v>1.0270300000000001</v>
      </c>
      <c r="U202" s="170">
        <v>1.5630299999999999</v>
      </c>
    </row>
    <row r="205" spans="2:21" x14ac:dyDescent="0.25">
      <c r="B205" s="11"/>
      <c r="C205" s="195" t="s">
        <v>119</v>
      </c>
      <c r="D205" s="196"/>
      <c r="E205" s="196"/>
      <c r="F205" s="196"/>
      <c r="G205" s="197"/>
    </row>
    <row r="206" spans="2:21" x14ac:dyDescent="0.25">
      <c r="B206" s="10" t="s">
        <v>65</v>
      </c>
      <c r="C206" s="10" t="s">
        <v>66</v>
      </c>
      <c r="D206" s="21" t="s">
        <v>120</v>
      </c>
      <c r="E206" s="10" t="s">
        <v>121</v>
      </c>
      <c r="F206" s="10" t="s">
        <v>122</v>
      </c>
      <c r="G206" s="10" t="s">
        <v>123</v>
      </c>
    </row>
    <row r="207" spans="2:21" x14ac:dyDescent="0.25">
      <c r="B207" s="97">
        <v>2022</v>
      </c>
      <c r="C207" s="97">
        <v>1</v>
      </c>
      <c r="D207" s="184"/>
      <c r="E207" s="12"/>
      <c r="F207" s="12"/>
      <c r="G207" s="12"/>
    </row>
    <row r="208" spans="2:21" x14ac:dyDescent="0.25">
      <c r="B208" s="97">
        <v>2022</v>
      </c>
      <c r="C208" s="97">
        <v>2</v>
      </c>
      <c r="D208" s="184"/>
      <c r="E208" s="12"/>
      <c r="F208" s="12"/>
      <c r="G208" s="12"/>
    </row>
    <row r="209" spans="2:7" x14ac:dyDescent="0.25">
      <c r="B209" s="97">
        <v>2022</v>
      </c>
      <c r="C209" s="97">
        <v>3</v>
      </c>
      <c r="D209" s="184"/>
      <c r="E209" s="12"/>
      <c r="F209" s="12"/>
      <c r="G209" s="12"/>
    </row>
    <row r="210" spans="2:7" x14ac:dyDescent="0.25">
      <c r="B210" s="97">
        <v>2022</v>
      </c>
      <c r="C210" s="97">
        <v>4</v>
      </c>
      <c r="D210" s="184"/>
      <c r="E210" s="12"/>
      <c r="F210" s="12"/>
      <c r="G210" s="12"/>
    </row>
    <row r="211" spans="2:7" x14ac:dyDescent="0.25">
      <c r="B211" s="97">
        <v>2022</v>
      </c>
      <c r="C211" s="97">
        <v>5</v>
      </c>
      <c r="D211" s="184"/>
      <c r="E211" s="12"/>
      <c r="F211" s="12"/>
      <c r="G211" s="12"/>
    </row>
    <row r="212" spans="2:7" x14ac:dyDescent="0.25">
      <c r="B212" s="97">
        <v>2022</v>
      </c>
      <c r="C212" s="97">
        <v>6</v>
      </c>
      <c r="D212" s="184"/>
      <c r="E212" s="12"/>
      <c r="F212" s="12"/>
      <c r="G212" s="12"/>
    </row>
    <row r="213" spans="2:7" x14ac:dyDescent="0.25">
      <c r="B213" s="97">
        <v>2022</v>
      </c>
      <c r="C213" s="97">
        <v>7</v>
      </c>
      <c r="D213" s="184"/>
      <c r="E213" s="12"/>
      <c r="F213" s="12"/>
      <c r="G213" s="12"/>
    </row>
    <row r="214" spans="2:7" x14ac:dyDescent="0.25">
      <c r="B214" s="97">
        <v>2022</v>
      </c>
      <c r="C214" s="97">
        <v>8</v>
      </c>
      <c r="D214" s="184"/>
      <c r="E214" s="12"/>
      <c r="F214" s="12"/>
      <c r="G214" s="12"/>
    </row>
    <row r="215" spans="2:7" x14ac:dyDescent="0.25">
      <c r="B215" s="97">
        <v>2022</v>
      </c>
      <c r="C215" s="97">
        <v>9</v>
      </c>
      <c r="D215" s="184"/>
      <c r="E215" s="12"/>
      <c r="F215" s="12"/>
      <c r="G215" s="12"/>
    </row>
    <row r="216" spans="2:7" x14ac:dyDescent="0.25">
      <c r="B216" s="97">
        <v>2022</v>
      </c>
      <c r="C216" s="97">
        <v>10</v>
      </c>
      <c r="D216" s="184"/>
      <c r="E216" s="12"/>
      <c r="F216" s="12"/>
      <c r="G216" s="12"/>
    </row>
    <row r="217" spans="2:7" x14ac:dyDescent="0.25">
      <c r="B217" s="97">
        <v>2022</v>
      </c>
      <c r="C217" s="97">
        <v>11</v>
      </c>
      <c r="D217" s="184"/>
      <c r="E217" s="12"/>
      <c r="F217" s="12"/>
      <c r="G217" s="12"/>
    </row>
    <row r="218" spans="2:7" x14ac:dyDescent="0.25">
      <c r="B218" s="97">
        <v>2022</v>
      </c>
      <c r="C218" s="97">
        <v>12</v>
      </c>
      <c r="D218" s="184"/>
      <c r="E218" s="12"/>
      <c r="F218" s="12"/>
      <c r="G218" s="12"/>
    </row>
    <row r="219" spans="2:7" x14ac:dyDescent="0.25">
      <c r="B219" s="97">
        <v>2023</v>
      </c>
      <c r="C219" s="97">
        <v>1</v>
      </c>
      <c r="D219" s="184"/>
      <c r="E219" s="12"/>
      <c r="F219" s="12"/>
      <c r="G219" s="12"/>
    </row>
    <row r="220" spans="2:7" x14ac:dyDescent="0.25">
      <c r="B220" s="97">
        <v>2023</v>
      </c>
      <c r="C220" s="97">
        <v>2</v>
      </c>
      <c r="D220" s="184"/>
      <c r="E220" s="12"/>
      <c r="F220" s="12"/>
      <c r="G220" s="12"/>
    </row>
    <row r="221" spans="2:7" x14ac:dyDescent="0.25">
      <c r="B221" s="97">
        <v>2023</v>
      </c>
      <c r="C221" s="97">
        <v>3</v>
      </c>
      <c r="D221" s="184"/>
      <c r="E221" s="12"/>
      <c r="F221" s="12"/>
      <c r="G221" s="12"/>
    </row>
    <row r="222" spans="2:7" x14ac:dyDescent="0.25">
      <c r="B222" s="97">
        <v>2023</v>
      </c>
      <c r="C222" s="97">
        <v>4</v>
      </c>
      <c r="D222" s="184"/>
      <c r="E222" s="12"/>
      <c r="F222" s="12"/>
      <c r="G222" s="12"/>
    </row>
    <row r="223" spans="2:7" x14ac:dyDescent="0.25">
      <c r="B223" s="97">
        <v>2023</v>
      </c>
      <c r="C223" s="97">
        <v>5</v>
      </c>
      <c r="D223" s="184"/>
      <c r="E223" s="12"/>
      <c r="F223" s="12"/>
      <c r="G223" s="12"/>
    </row>
    <row r="224" spans="2:7" x14ac:dyDescent="0.25">
      <c r="B224" s="97">
        <v>2023</v>
      </c>
      <c r="C224" s="97">
        <v>6</v>
      </c>
      <c r="D224" s="184"/>
      <c r="E224" s="12"/>
      <c r="F224" s="12"/>
      <c r="G224" s="12"/>
    </row>
    <row r="225" spans="2:7" x14ac:dyDescent="0.25">
      <c r="B225" s="97">
        <v>2023</v>
      </c>
      <c r="C225" s="97">
        <v>7</v>
      </c>
      <c r="D225" s="184"/>
      <c r="E225" s="12"/>
      <c r="F225" s="12"/>
      <c r="G225" s="12"/>
    </row>
    <row r="226" spans="2:7" x14ac:dyDescent="0.25">
      <c r="B226" s="97">
        <v>2023</v>
      </c>
      <c r="C226" s="97">
        <v>8</v>
      </c>
      <c r="D226" s="184"/>
      <c r="E226" s="12"/>
      <c r="F226" s="12"/>
      <c r="G226" s="12"/>
    </row>
    <row r="227" spans="2:7" x14ac:dyDescent="0.25">
      <c r="B227" s="97">
        <v>2023</v>
      </c>
      <c r="C227" s="97">
        <v>9</v>
      </c>
      <c r="D227" s="184"/>
      <c r="E227" s="12"/>
      <c r="F227" s="12"/>
      <c r="G227" s="12"/>
    </row>
    <row r="228" spans="2:7" x14ac:dyDescent="0.25">
      <c r="B228" s="97">
        <v>2023</v>
      </c>
      <c r="C228" s="97">
        <v>10</v>
      </c>
      <c r="D228" s="184"/>
      <c r="E228" s="12"/>
      <c r="F228" s="12"/>
      <c r="G228" s="12"/>
    </row>
    <row r="229" spans="2:7" x14ac:dyDescent="0.25">
      <c r="B229" s="97">
        <v>2023</v>
      </c>
      <c r="C229" s="97">
        <v>11</v>
      </c>
      <c r="D229" s="184"/>
      <c r="E229" s="12"/>
      <c r="F229" s="12"/>
      <c r="G229" s="12"/>
    </row>
    <row r="230" spans="2:7" x14ac:dyDescent="0.25">
      <c r="B230" s="97">
        <v>2023</v>
      </c>
      <c r="C230" s="97">
        <v>12</v>
      </c>
      <c r="D230" s="184"/>
      <c r="E230" s="12"/>
      <c r="F230" s="12"/>
      <c r="G230" s="12"/>
    </row>
    <row r="231" spans="2:7" x14ac:dyDescent="0.25">
      <c r="B231" s="97">
        <v>2024</v>
      </c>
      <c r="C231" s="97">
        <v>1</v>
      </c>
      <c r="D231" s="184"/>
      <c r="E231" s="12"/>
      <c r="F231" s="12"/>
      <c r="G231" s="12"/>
    </row>
    <row r="232" spans="2:7" x14ac:dyDescent="0.25">
      <c r="B232" s="97">
        <v>2024</v>
      </c>
      <c r="C232" s="97">
        <v>2</v>
      </c>
      <c r="D232" s="184"/>
      <c r="E232" s="12"/>
      <c r="F232" s="12"/>
      <c r="G232" s="12"/>
    </row>
    <row r="233" spans="2:7" x14ac:dyDescent="0.25">
      <c r="B233" s="97">
        <v>2024</v>
      </c>
      <c r="C233" s="97">
        <v>3</v>
      </c>
      <c r="D233" s="184"/>
      <c r="E233" s="12"/>
      <c r="F233" s="12"/>
      <c r="G233" s="12"/>
    </row>
    <row r="234" spans="2:7" x14ac:dyDescent="0.25">
      <c r="B234" s="97">
        <v>2024</v>
      </c>
      <c r="C234" s="97">
        <v>4</v>
      </c>
      <c r="D234" s="184"/>
      <c r="E234" s="12"/>
      <c r="F234" s="12"/>
      <c r="G234" s="12"/>
    </row>
    <row r="235" spans="2:7" x14ac:dyDescent="0.25">
      <c r="B235" s="97">
        <v>2024</v>
      </c>
      <c r="C235" s="97">
        <v>5</v>
      </c>
      <c r="D235" s="184"/>
      <c r="E235" s="12"/>
      <c r="F235" s="12"/>
      <c r="G235" s="12"/>
    </row>
    <row r="236" spans="2:7" x14ac:dyDescent="0.25">
      <c r="B236" s="97">
        <v>2024</v>
      </c>
      <c r="C236" s="97">
        <v>6</v>
      </c>
      <c r="D236" s="184"/>
      <c r="E236" s="12"/>
      <c r="F236" s="12"/>
      <c r="G236" s="12"/>
    </row>
    <row r="237" spans="2:7" x14ac:dyDescent="0.25">
      <c r="B237" s="97">
        <v>2024</v>
      </c>
      <c r="C237" s="97">
        <v>7</v>
      </c>
      <c r="D237" s="184"/>
      <c r="E237" s="12"/>
      <c r="F237" s="12"/>
      <c r="G237" s="12"/>
    </row>
    <row r="238" spans="2:7" x14ac:dyDescent="0.25">
      <c r="B238" s="97">
        <v>2024</v>
      </c>
      <c r="C238" s="97">
        <v>8</v>
      </c>
      <c r="D238" s="184"/>
      <c r="E238" s="12"/>
      <c r="F238" s="12"/>
      <c r="G238" s="12"/>
    </row>
    <row r="239" spans="2:7" x14ac:dyDescent="0.25">
      <c r="B239" s="97">
        <v>2024</v>
      </c>
      <c r="C239" s="97">
        <v>9</v>
      </c>
      <c r="D239" s="184"/>
      <c r="E239" s="12"/>
      <c r="F239" s="12"/>
      <c r="G239" s="12"/>
    </row>
    <row r="240" spans="2:7" x14ac:dyDescent="0.25">
      <c r="B240" s="97">
        <v>2024</v>
      </c>
      <c r="C240" s="97">
        <v>10</v>
      </c>
      <c r="D240" s="184"/>
      <c r="E240" s="12"/>
      <c r="F240" s="12"/>
      <c r="G240" s="12"/>
    </row>
    <row r="241" spans="2:7" x14ac:dyDescent="0.25">
      <c r="B241" s="97">
        <v>2024</v>
      </c>
      <c r="C241" s="97">
        <v>11</v>
      </c>
      <c r="D241" s="184"/>
      <c r="E241" s="12"/>
      <c r="F241" s="12"/>
      <c r="G241" s="12"/>
    </row>
    <row r="242" spans="2:7" x14ac:dyDescent="0.25">
      <c r="B242" s="97">
        <v>2024</v>
      </c>
      <c r="C242" s="97">
        <v>12</v>
      </c>
      <c r="D242" s="184"/>
      <c r="E242" s="12"/>
      <c r="F242" s="12"/>
      <c r="G242" s="12"/>
    </row>
    <row r="243" spans="2:7" x14ac:dyDescent="0.25">
      <c r="B243" s="95">
        <v>2025</v>
      </c>
      <c r="C243" s="95">
        <v>1</v>
      </c>
      <c r="D243" s="185"/>
      <c r="E243" s="16"/>
      <c r="F243" s="16"/>
      <c r="G243" s="16"/>
    </row>
    <row r="244" spans="2:7" x14ac:dyDescent="0.25">
      <c r="B244" s="95">
        <v>2025</v>
      </c>
      <c r="C244" s="95">
        <v>2</v>
      </c>
      <c r="D244" s="185"/>
      <c r="E244" s="16"/>
      <c r="F244" s="16"/>
      <c r="G244" s="16"/>
    </row>
    <row r="245" spans="2:7" x14ac:dyDescent="0.25">
      <c r="B245" s="95">
        <v>2025</v>
      </c>
      <c r="C245" s="95">
        <v>3</v>
      </c>
      <c r="D245" s="185"/>
      <c r="E245" s="16"/>
      <c r="F245" s="16"/>
      <c r="G245" s="16"/>
    </row>
    <row r="246" spans="2:7" x14ac:dyDescent="0.25">
      <c r="B246" s="95">
        <v>2025</v>
      </c>
      <c r="C246" s="95">
        <v>4</v>
      </c>
      <c r="D246" s="185"/>
      <c r="E246" s="16"/>
      <c r="F246" s="16"/>
      <c r="G246" s="16"/>
    </row>
    <row r="247" spans="2:7" x14ac:dyDescent="0.25">
      <c r="B247" s="95">
        <v>2025</v>
      </c>
      <c r="C247" s="95">
        <v>5</v>
      </c>
      <c r="D247" s="185"/>
      <c r="E247" s="16"/>
      <c r="F247" s="16"/>
      <c r="G247" s="16"/>
    </row>
    <row r="248" spans="2:7" x14ac:dyDescent="0.25">
      <c r="B248" s="95">
        <v>2025</v>
      </c>
      <c r="C248" s="95">
        <v>6</v>
      </c>
      <c r="D248" s="185"/>
      <c r="E248" s="16"/>
      <c r="F248" s="16"/>
      <c r="G248" s="16"/>
    </row>
    <row r="249" spans="2:7" x14ac:dyDescent="0.25">
      <c r="B249" s="95">
        <v>2025</v>
      </c>
      <c r="C249" s="95">
        <v>7</v>
      </c>
      <c r="D249" s="185"/>
      <c r="E249" s="16"/>
      <c r="F249" s="16"/>
      <c r="G249" s="16"/>
    </row>
    <row r="250" spans="2:7" x14ac:dyDescent="0.25">
      <c r="B250" s="95">
        <v>2025</v>
      </c>
      <c r="C250" s="95">
        <v>8</v>
      </c>
      <c r="D250" s="185"/>
      <c r="E250" s="16"/>
      <c r="F250" s="16"/>
      <c r="G250" s="16"/>
    </row>
    <row r="251" spans="2:7" x14ac:dyDescent="0.25">
      <c r="B251" s="95">
        <v>2025</v>
      </c>
      <c r="C251" s="95">
        <v>9</v>
      </c>
      <c r="D251" s="185"/>
      <c r="E251" s="16"/>
      <c r="F251" s="16"/>
      <c r="G251" s="16"/>
    </row>
    <row r="252" spans="2:7" x14ac:dyDescent="0.25">
      <c r="B252" s="95">
        <v>2025</v>
      </c>
      <c r="C252" s="95">
        <v>10</v>
      </c>
      <c r="D252" s="185"/>
      <c r="E252" s="16"/>
      <c r="F252" s="16"/>
      <c r="G252" s="16"/>
    </row>
    <row r="253" spans="2:7" x14ac:dyDescent="0.25">
      <c r="B253" s="95">
        <v>2025</v>
      </c>
      <c r="C253" s="95">
        <v>11</v>
      </c>
      <c r="D253" s="185"/>
      <c r="E253" s="16"/>
      <c r="F253" s="16"/>
      <c r="G253" s="16"/>
    </row>
    <row r="254" spans="2:7" x14ac:dyDescent="0.25">
      <c r="B254" s="95">
        <v>2025</v>
      </c>
      <c r="C254" s="95">
        <v>12</v>
      </c>
      <c r="D254" s="185"/>
      <c r="E254" s="16"/>
      <c r="F254" s="16"/>
      <c r="G254" s="16"/>
    </row>
    <row r="255" spans="2:7" x14ac:dyDescent="0.25">
      <c r="B255" s="95">
        <v>2026</v>
      </c>
      <c r="C255" s="95">
        <v>1</v>
      </c>
      <c r="D255" s="185"/>
      <c r="E255" s="16"/>
      <c r="F255" s="16"/>
      <c r="G255" s="16"/>
    </row>
    <row r="256" spans="2:7" x14ac:dyDescent="0.25">
      <c r="B256" s="95">
        <v>2026</v>
      </c>
      <c r="C256" s="95">
        <v>2</v>
      </c>
      <c r="D256" s="185"/>
      <c r="E256" s="16"/>
      <c r="F256" s="16"/>
      <c r="G256" s="16"/>
    </row>
    <row r="257" spans="2:7" x14ac:dyDescent="0.25">
      <c r="B257" s="95">
        <v>2026</v>
      </c>
      <c r="C257" s="95">
        <v>3</v>
      </c>
      <c r="D257" s="185"/>
      <c r="E257" s="16"/>
      <c r="F257" s="16"/>
      <c r="G257" s="16"/>
    </row>
    <row r="258" spans="2:7" x14ac:dyDescent="0.25">
      <c r="B258" s="95">
        <v>2026</v>
      </c>
      <c r="C258" s="95">
        <v>4</v>
      </c>
      <c r="D258" s="185"/>
      <c r="E258" s="16"/>
      <c r="F258" s="16"/>
      <c r="G258" s="16"/>
    </row>
    <row r="259" spans="2:7" x14ac:dyDescent="0.25">
      <c r="B259" s="95">
        <v>2026</v>
      </c>
      <c r="C259" s="95">
        <v>5</v>
      </c>
      <c r="D259" s="185"/>
      <c r="E259" s="16"/>
      <c r="F259" s="16"/>
      <c r="G259" s="16"/>
    </row>
    <row r="260" spans="2:7" x14ac:dyDescent="0.25">
      <c r="B260" s="95">
        <v>2026</v>
      </c>
      <c r="C260" s="95">
        <v>6</v>
      </c>
      <c r="D260" s="185"/>
      <c r="E260" s="16"/>
      <c r="F260" s="16"/>
      <c r="G260" s="16"/>
    </row>
    <row r="261" spans="2:7" x14ac:dyDescent="0.25">
      <c r="B261" s="95">
        <v>2026</v>
      </c>
      <c r="C261" s="95">
        <v>7</v>
      </c>
      <c r="D261" s="185"/>
      <c r="E261" s="16"/>
      <c r="F261" s="16"/>
      <c r="G261" s="16"/>
    </row>
    <row r="262" spans="2:7" x14ac:dyDescent="0.25">
      <c r="B262" s="95">
        <v>2026</v>
      </c>
      <c r="C262" s="95">
        <v>8</v>
      </c>
      <c r="D262" s="185"/>
      <c r="E262" s="16"/>
      <c r="F262" s="16"/>
      <c r="G262" s="16"/>
    </row>
    <row r="263" spans="2:7" x14ac:dyDescent="0.25">
      <c r="B263" s="95">
        <v>2026</v>
      </c>
      <c r="C263" s="95">
        <v>9</v>
      </c>
      <c r="D263" s="185"/>
      <c r="E263" s="16"/>
      <c r="F263" s="16"/>
      <c r="G263" s="16"/>
    </row>
    <row r="264" spans="2:7" x14ac:dyDescent="0.25">
      <c r="B264" s="95">
        <v>2026</v>
      </c>
      <c r="C264" s="95">
        <v>10</v>
      </c>
      <c r="D264" s="185"/>
      <c r="E264" s="16"/>
      <c r="F264" s="16"/>
      <c r="G264" s="16"/>
    </row>
    <row r="265" spans="2:7" x14ac:dyDescent="0.25">
      <c r="B265" s="95">
        <v>2026</v>
      </c>
      <c r="C265" s="95">
        <v>11</v>
      </c>
      <c r="D265" s="185"/>
      <c r="E265" s="16"/>
      <c r="F265" s="16"/>
      <c r="G265" s="16"/>
    </row>
    <row r="266" spans="2:7" x14ac:dyDescent="0.25">
      <c r="B266" s="95">
        <v>2026</v>
      </c>
      <c r="C266" s="95">
        <v>12</v>
      </c>
      <c r="D266" s="185"/>
      <c r="E266" s="16"/>
      <c r="F266" s="16"/>
      <c r="G266" s="16"/>
    </row>
    <row r="267" spans="2:7" x14ac:dyDescent="0.25">
      <c r="B267" s="95">
        <v>2027</v>
      </c>
      <c r="C267" s="95">
        <v>1</v>
      </c>
      <c r="D267" s="185"/>
      <c r="E267" s="16"/>
      <c r="F267" s="16"/>
      <c r="G267" s="16"/>
    </row>
    <row r="268" spans="2:7" x14ac:dyDescent="0.25">
      <c r="B268" s="95">
        <v>2027</v>
      </c>
      <c r="C268" s="95">
        <v>2</v>
      </c>
      <c r="D268" s="185"/>
      <c r="E268" s="16"/>
      <c r="F268" s="16"/>
      <c r="G268" s="16"/>
    </row>
    <row r="269" spans="2:7" x14ac:dyDescent="0.25">
      <c r="B269" s="95">
        <v>2027</v>
      </c>
      <c r="C269" s="95">
        <v>3</v>
      </c>
      <c r="D269" s="185"/>
      <c r="E269" s="16"/>
      <c r="F269" s="16"/>
      <c r="G269" s="16"/>
    </row>
    <row r="270" spans="2:7" x14ac:dyDescent="0.25">
      <c r="B270" s="95">
        <v>2027</v>
      </c>
      <c r="C270" s="95">
        <v>4</v>
      </c>
      <c r="D270" s="185"/>
      <c r="E270" s="16"/>
      <c r="F270" s="16"/>
      <c r="G270" s="16"/>
    </row>
    <row r="271" spans="2:7" x14ac:dyDescent="0.25">
      <c r="B271" s="95">
        <v>2027</v>
      </c>
      <c r="C271" s="95">
        <v>5</v>
      </c>
      <c r="D271" s="185"/>
      <c r="E271" s="16"/>
      <c r="F271" s="16"/>
      <c r="G271" s="16"/>
    </row>
    <row r="272" spans="2:7" x14ac:dyDescent="0.25">
      <c r="B272" s="95">
        <v>2027</v>
      </c>
      <c r="C272" s="95">
        <v>6</v>
      </c>
      <c r="D272" s="185"/>
      <c r="E272" s="16"/>
      <c r="F272" s="16"/>
      <c r="G272" s="16"/>
    </row>
    <row r="273" spans="2:7" x14ac:dyDescent="0.25">
      <c r="B273" s="95">
        <v>2027</v>
      </c>
      <c r="C273" s="95">
        <v>7</v>
      </c>
      <c r="D273" s="185"/>
      <c r="E273" s="16"/>
      <c r="F273" s="16"/>
      <c r="G273" s="16"/>
    </row>
    <row r="274" spans="2:7" x14ac:dyDescent="0.25">
      <c r="B274" s="95">
        <v>2027</v>
      </c>
      <c r="C274" s="95">
        <v>8</v>
      </c>
      <c r="D274" s="185"/>
      <c r="E274" s="16"/>
      <c r="F274" s="16"/>
      <c r="G274" s="16"/>
    </row>
    <row r="275" spans="2:7" x14ac:dyDescent="0.25">
      <c r="B275" s="95">
        <v>2027</v>
      </c>
      <c r="C275" s="95">
        <v>9</v>
      </c>
      <c r="D275" s="185"/>
      <c r="E275" s="16"/>
      <c r="F275" s="16"/>
      <c r="G275" s="16"/>
    </row>
    <row r="276" spans="2:7" x14ac:dyDescent="0.25">
      <c r="B276" s="95">
        <v>2027</v>
      </c>
      <c r="C276" s="95">
        <v>10</v>
      </c>
      <c r="D276" s="185"/>
      <c r="E276" s="16"/>
      <c r="F276" s="16"/>
      <c r="G276" s="16"/>
    </row>
    <row r="277" spans="2:7" x14ac:dyDescent="0.25">
      <c r="B277" s="95">
        <v>2027</v>
      </c>
      <c r="C277" s="95">
        <v>11</v>
      </c>
      <c r="D277" s="185"/>
      <c r="E277" s="16"/>
      <c r="F277" s="16"/>
      <c r="G277" s="16"/>
    </row>
    <row r="278" spans="2:7" x14ac:dyDescent="0.25">
      <c r="B278" s="95">
        <v>2027</v>
      </c>
      <c r="C278" s="95">
        <v>12</v>
      </c>
      <c r="D278" s="185"/>
      <c r="E278" s="16"/>
      <c r="F278" s="16"/>
      <c r="G278" s="16"/>
    </row>
    <row r="279" spans="2:7" x14ac:dyDescent="0.25">
      <c r="B279" s="95">
        <v>2028</v>
      </c>
      <c r="C279" s="95">
        <v>1</v>
      </c>
      <c r="D279" s="185"/>
      <c r="E279" s="16"/>
      <c r="F279" s="16"/>
      <c r="G279" s="16"/>
    </row>
    <row r="280" spans="2:7" x14ac:dyDescent="0.25">
      <c r="B280" s="95">
        <v>2028</v>
      </c>
      <c r="C280" s="95">
        <v>2</v>
      </c>
      <c r="D280" s="185"/>
      <c r="E280" s="16"/>
      <c r="F280" s="16"/>
      <c r="G280" s="16"/>
    </row>
    <row r="281" spans="2:7" x14ac:dyDescent="0.25">
      <c r="B281" s="95">
        <v>2028</v>
      </c>
      <c r="C281" s="95">
        <v>3</v>
      </c>
      <c r="D281" s="185"/>
      <c r="E281" s="16"/>
      <c r="F281" s="16"/>
      <c r="G281" s="16"/>
    </row>
    <row r="282" spans="2:7" x14ac:dyDescent="0.25">
      <c r="B282" s="95">
        <v>2028</v>
      </c>
      <c r="C282" s="95">
        <v>4</v>
      </c>
      <c r="D282" s="185"/>
      <c r="E282" s="16"/>
      <c r="F282" s="16"/>
      <c r="G282" s="16"/>
    </row>
    <row r="283" spans="2:7" x14ac:dyDescent="0.25">
      <c r="B283" s="95">
        <v>2028</v>
      </c>
      <c r="C283" s="95">
        <v>5</v>
      </c>
      <c r="D283" s="185"/>
      <c r="E283" s="16"/>
      <c r="F283" s="16"/>
      <c r="G283" s="16"/>
    </row>
    <row r="284" spans="2:7" x14ac:dyDescent="0.25">
      <c r="B284" s="95">
        <v>2028</v>
      </c>
      <c r="C284" s="95">
        <v>6</v>
      </c>
      <c r="D284" s="185"/>
      <c r="E284" s="16"/>
      <c r="F284" s="16"/>
      <c r="G284" s="16"/>
    </row>
    <row r="285" spans="2:7" x14ac:dyDescent="0.25">
      <c r="B285" s="95">
        <v>2028</v>
      </c>
      <c r="C285" s="95">
        <v>7</v>
      </c>
      <c r="D285" s="185"/>
      <c r="E285" s="16"/>
      <c r="F285" s="16"/>
      <c r="G285" s="16"/>
    </row>
    <row r="286" spans="2:7" x14ac:dyDescent="0.25">
      <c r="B286" s="95">
        <v>2028</v>
      </c>
      <c r="C286" s="95">
        <v>8</v>
      </c>
      <c r="D286" s="185"/>
      <c r="E286" s="16"/>
      <c r="F286" s="16"/>
      <c r="G286" s="16"/>
    </row>
    <row r="287" spans="2:7" x14ac:dyDescent="0.25">
      <c r="B287" s="95">
        <v>2028</v>
      </c>
      <c r="C287" s="95">
        <v>9</v>
      </c>
      <c r="D287" s="185"/>
      <c r="E287" s="16"/>
      <c r="F287" s="16"/>
      <c r="G287" s="16"/>
    </row>
    <row r="288" spans="2:7" x14ac:dyDescent="0.25">
      <c r="B288" s="95">
        <v>2028</v>
      </c>
      <c r="C288" s="95">
        <v>10</v>
      </c>
      <c r="D288" s="185"/>
      <c r="E288" s="16"/>
      <c r="F288" s="16"/>
      <c r="G288" s="16"/>
    </row>
    <row r="289" spans="2:7" x14ac:dyDescent="0.25">
      <c r="B289" s="95">
        <v>2028</v>
      </c>
      <c r="C289" s="95">
        <v>11</v>
      </c>
      <c r="D289" s="185"/>
      <c r="E289" s="16"/>
      <c r="F289" s="16"/>
      <c r="G289" s="16"/>
    </row>
    <row r="290" spans="2:7" x14ac:dyDescent="0.25">
      <c r="B290" s="95">
        <v>2028</v>
      </c>
      <c r="C290" s="95">
        <v>12</v>
      </c>
      <c r="D290" s="185"/>
      <c r="E290" s="16"/>
      <c r="F290" s="16"/>
      <c r="G290" s="16"/>
    </row>
    <row r="291" spans="2:7" x14ac:dyDescent="0.25">
      <c r="B291" s="95">
        <v>2029</v>
      </c>
      <c r="C291" s="95">
        <v>1</v>
      </c>
      <c r="D291" s="185"/>
      <c r="E291" s="16"/>
      <c r="F291" s="16"/>
      <c r="G291" s="16"/>
    </row>
    <row r="292" spans="2:7" x14ac:dyDescent="0.25">
      <c r="B292" s="95">
        <v>2029</v>
      </c>
      <c r="C292" s="95">
        <v>2</v>
      </c>
      <c r="D292" s="185"/>
      <c r="E292" s="16"/>
      <c r="F292" s="16"/>
      <c r="G292" s="16"/>
    </row>
    <row r="293" spans="2:7" x14ac:dyDescent="0.25">
      <c r="B293" s="95">
        <v>2029</v>
      </c>
      <c r="C293" s="95">
        <v>3</v>
      </c>
      <c r="D293" s="185"/>
      <c r="E293" s="16"/>
      <c r="F293" s="16"/>
      <c r="G293" s="16"/>
    </row>
    <row r="294" spans="2:7" x14ac:dyDescent="0.25">
      <c r="B294" s="95">
        <v>2029</v>
      </c>
      <c r="C294" s="95">
        <v>4</v>
      </c>
      <c r="D294" s="185"/>
      <c r="E294" s="16"/>
      <c r="F294" s="16"/>
      <c r="G294" s="16"/>
    </row>
    <row r="295" spans="2:7" x14ac:dyDescent="0.25">
      <c r="B295" s="95">
        <v>2029</v>
      </c>
      <c r="C295" s="95">
        <v>5</v>
      </c>
      <c r="D295" s="185"/>
      <c r="E295" s="16"/>
      <c r="F295" s="16"/>
      <c r="G295" s="16"/>
    </row>
    <row r="296" spans="2:7" x14ac:dyDescent="0.25">
      <c r="B296" s="95">
        <v>2029</v>
      </c>
      <c r="C296" s="95">
        <v>6</v>
      </c>
      <c r="D296" s="185"/>
      <c r="E296" s="16"/>
      <c r="F296" s="16"/>
      <c r="G296" s="16"/>
    </row>
    <row r="297" spans="2:7" x14ac:dyDescent="0.25">
      <c r="B297" s="95">
        <v>2029</v>
      </c>
      <c r="C297" s="95">
        <v>7</v>
      </c>
      <c r="D297" s="185"/>
      <c r="E297" s="16"/>
      <c r="F297" s="16"/>
      <c r="G297" s="16"/>
    </row>
    <row r="298" spans="2:7" x14ac:dyDescent="0.25">
      <c r="B298" s="95">
        <v>2029</v>
      </c>
      <c r="C298" s="95">
        <v>8</v>
      </c>
      <c r="D298" s="185"/>
      <c r="E298" s="16"/>
      <c r="F298" s="16"/>
      <c r="G298" s="16"/>
    </row>
    <row r="299" spans="2:7" x14ac:dyDescent="0.25">
      <c r="B299" s="95">
        <v>2029</v>
      </c>
      <c r="C299" s="95">
        <v>9</v>
      </c>
      <c r="D299" s="185"/>
      <c r="E299" s="16"/>
      <c r="F299" s="16"/>
      <c r="G299" s="16"/>
    </row>
    <row r="300" spans="2:7" x14ac:dyDescent="0.25">
      <c r="B300" s="95">
        <v>2029</v>
      </c>
      <c r="C300" s="95">
        <v>10</v>
      </c>
      <c r="D300" s="185"/>
      <c r="E300" s="16"/>
      <c r="F300" s="16"/>
      <c r="G300" s="16"/>
    </row>
    <row r="301" spans="2:7" x14ac:dyDescent="0.25">
      <c r="B301" s="95">
        <v>2029</v>
      </c>
      <c r="C301" s="95">
        <v>11</v>
      </c>
      <c r="D301" s="185"/>
      <c r="E301" s="16"/>
      <c r="F301" s="16"/>
      <c r="G301" s="16"/>
    </row>
    <row r="302" spans="2:7" x14ac:dyDescent="0.25">
      <c r="B302" s="95">
        <v>2029</v>
      </c>
      <c r="C302" s="95">
        <v>12</v>
      </c>
      <c r="D302" s="185"/>
      <c r="E302" s="16"/>
      <c r="F302" s="16"/>
      <c r="G302" s="16"/>
    </row>
    <row r="303" spans="2:7" x14ac:dyDescent="0.25">
      <c r="B303" s="18">
        <v>2030</v>
      </c>
      <c r="C303" s="18">
        <v>1</v>
      </c>
      <c r="D303" s="185"/>
      <c r="E303" s="16"/>
      <c r="F303" s="16"/>
      <c r="G303" s="16"/>
    </row>
    <row r="304" spans="2:7" x14ac:dyDescent="0.25">
      <c r="B304" s="18">
        <v>2030</v>
      </c>
      <c r="C304" s="18">
        <v>2</v>
      </c>
      <c r="D304" s="185"/>
      <c r="E304" s="16"/>
      <c r="F304" s="16"/>
      <c r="G304" s="16"/>
    </row>
    <row r="305" spans="2:7" x14ac:dyDescent="0.25">
      <c r="B305" s="18">
        <v>2030</v>
      </c>
      <c r="C305" s="18">
        <v>3</v>
      </c>
      <c r="D305" s="185"/>
      <c r="E305" s="16"/>
      <c r="F305" s="16"/>
      <c r="G305" s="16"/>
    </row>
    <row r="306" spans="2:7" x14ac:dyDescent="0.25">
      <c r="B306" s="18">
        <v>2030</v>
      </c>
      <c r="C306" s="18">
        <v>4</v>
      </c>
      <c r="D306" s="185"/>
      <c r="E306" s="16"/>
      <c r="F306" s="16"/>
      <c r="G306" s="16"/>
    </row>
    <row r="307" spans="2:7" x14ac:dyDescent="0.25">
      <c r="B307" s="18">
        <v>2030</v>
      </c>
      <c r="C307" s="18">
        <v>5</v>
      </c>
      <c r="D307" s="185"/>
      <c r="E307" s="16"/>
      <c r="F307" s="16"/>
      <c r="G307" s="16"/>
    </row>
    <row r="308" spans="2:7" x14ac:dyDescent="0.25">
      <c r="B308" s="18">
        <v>2030</v>
      </c>
      <c r="C308" s="18">
        <v>6</v>
      </c>
      <c r="D308" s="185"/>
      <c r="E308" s="16"/>
      <c r="F308" s="16"/>
      <c r="G308" s="16"/>
    </row>
    <row r="309" spans="2:7" x14ac:dyDescent="0.25">
      <c r="B309" s="18">
        <v>2030</v>
      </c>
      <c r="C309" s="18">
        <v>7</v>
      </c>
      <c r="D309" s="185"/>
      <c r="E309" s="16"/>
      <c r="F309" s="16"/>
      <c r="G309" s="16"/>
    </row>
    <row r="310" spans="2:7" x14ac:dyDescent="0.25">
      <c r="B310" s="18">
        <v>2030</v>
      </c>
      <c r="C310" s="18">
        <v>8</v>
      </c>
      <c r="D310" s="185"/>
      <c r="E310" s="16"/>
      <c r="F310" s="16"/>
      <c r="G310" s="16"/>
    </row>
    <row r="311" spans="2:7" x14ac:dyDescent="0.25">
      <c r="B311" s="18">
        <v>2030</v>
      </c>
      <c r="C311" s="18">
        <v>9</v>
      </c>
      <c r="D311" s="185"/>
      <c r="E311" s="16"/>
      <c r="F311" s="16"/>
      <c r="G311" s="16"/>
    </row>
    <row r="312" spans="2:7" x14ac:dyDescent="0.25">
      <c r="B312" s="18">
        <v>2030</v>
      </c>
      <c r="C312" s="18">
        <v>10</v>
      </c>
      <c r="D312" s="185"/>
      <c r="E312" s="16"/>
      <c r="F312" s="16"/>
      <c r="G312" s="16"/>
    </row>
    <row r="313" spans="2:7" x14ac:dyDescent="0.25">
      <c r="B313" s="18">
        <v>2030</v>
      </c>
      <c r="C313" s="18">
        <v>11</v>
      </c>
      <c r="D313" s="185"/>
      <c r="E313" s="16"/>
      <c r="F313" s="16"/>
      <c r="G313" s="16"/>
    </row>
    <row r="314" spans="2:7" x14ac:dyDescent="0.25">
      <c r="B314" s="18">
        <v>2030</v>
      </c>
      <c r="C314" s="18">
        <v>12</v>
      </c>
      <c r="D314" s="185"/>
      <c r="E314" s="16"/>
      <c r="F314" s="16"/>
      <c r="G314" s="16"/>
    </row>
    <row r="315" spans="2:7" x14ac:dyDescent="0.25">
      <c r="B315" s="18">
        <v>2031</v>
      </c>
      <c r="C315" s="18">
        <v>1</v>
      </c>
      <c r="D315" s="185"/>
      <c r="E315" s="16"/>
      <c r="F315" s="16"/>
      <c r="G315" s="16"/>
    </row>
    <row r="316" spans="2:7" x14ac:dyDescent="0.25">
      <c r="B316" s="18">
        <v>2031</v>
      </c>
      <c r="C316" s="18">
        <v>2</v>
      </c>
      <c r="D316" s="185"/>
      <c r="E316" s="16"/>
      <c r="F316" s="16"/>
      <c r="G316" s="16"/>
    </row>
    <row r="317" spans="2:7" x14ac:dyDescent="0.25">
      <c r="B317" s="18">
        <v>2031</v>
      </c>
      <c r="C317" s="18">
        <v>3</v>
      </c>
      <c r="D317" s="185"/>
      <c r="E317" s="16"/>
      <c r="F317" s="16"/>
      <c r="G317" s="16"/>
    </row>
    <row r="318" spans="2:7" x14ac:dyDescent="0.25">
      <c r="B318" s="18">
        <v>2031</v>
      </c>
      <c r="C318" s="18">
        <v>4</v>
      </c>
      <c r="D318" s="185"/>
      <c r="E318" s="16"/>
      <c r="F318" s="16"/>
      <c r="G318" s="16"/>
    </row>
    <row r="319" spans="2:7" x14ac:dyDescent="0.25">
      <c r="B319" s="18">
        <v>2031</v>
      </c>
      <c r="C319" s="18">
        <v>5</v>
      </c>
      <c r="D319" s="185"/>
      <c r="E319" s="16"/>
      <c r="F319" s="16"/>
      <c r="G319" s="16"/>
    </row>
    <row r="320" spans="2:7" x14ac:dyDescent="0.25">
      <c r="B320" s="18">
        <v>2031</v>
      </c>
      <c r="C320" s="18">
        <v>6</v>
      </c>
      <c r="D320" s="185"/>
      <c r="E320" s="16"/>
      <c r="F320" s="16"/>
      <c r="G320" s="16"/>
    </row>
    <row r="321" spans="2:7" x14ac:dyDescent="0.25">
      <c r="B321" s="18">
        <v>2031</v>
      </c>
      <c r="C321" s="18">
        <v>7</v>
      </c>
      <c r="D321" s="185"/>
      <c r="E321" s="16"/>
      <c r="F321" s="16"/>
      <c r="G321" s="16"/>
    </row>
    <row r="322" spans="2:7" x14ac:dyDescent="0.25">
      <c r="B322" s="18">
        <v>2031</v>
      </c>
      <c r="C322" s="18">
        <v>8</v>
      </c>
      <c r="D322" s="185"/>
      <c r="E322" s="16"/>
      <c r="F322" s="16"/>
      <c r="G322" s="16"/>
    </row>
    <row r="323" spans="2:7" x14ac:dyDescent="0.25">
      <c r="B323" s="18">
        <v>2031</v>
      </c>
      <c r="C323" s="18">
        <v>9</v>
      </c>
      <c r="D323" s="185"/>
      <c r="E323" s="16"/>
      <c r="F323" s="16"/>
      <c r="G323" s="16"/>
    </row>
    <row r="324" spans="2:7" x14ac:dyDescent="0.25">
      <c r="B324" s="18">
        <v>2031</v>
      </c>
      <c r="C324" s="18">
        <v>10</v>
      </c>
      <c r="D324" s="185"/>
      <c r="E324" s="16"/>
      <c r="F324" s="16"/>
      <c r="G324" s="16"/>
    </row>
    <row r="325" spans="2:7" x14ac:dyDescent="0.25">
      <c r="B325" s="18">
        <v>2031</v>
      </c>
      <c r="C325" s="18">
        <v>11</v>
      </c>
      <c r="D325" s="185"/>
      <c r="E325" s="16"/>
      <c r="F325" s="16"/>
      <c r="G325" s="16"/>
    </row>
    <row r="326" spans="2:7" x14ac:dyDescent="0.25">
      <c r="B326" s="18">
        <v>2031</v>
      </c>
      <c r="C326" s="18">
        <v>12</v>
      </c>
      <c r="D326" s="185"/>
      <c r="E326" s="16"/>
      <c r="F326" s="16"/>
      <c r="G326" s="16"/>
    </row>
    <row r="327" spans="2:7" x14ac:dyDescent="0.25">
      <c r="B327" s="18">
        <v>2032</v>
      </c>
      <c r="C327" s="18">
        <v>1</v>
      </c>
      <c r="D327" s="185"/>
      <c r="E327" s="16"/>
      <c r="F327" s="16"/>
      <c r="G327" s="16"/>
    </row>
    <row r="328" spans="2:7" x14ac:dyDescent="0.25">
      <c r="B328" s="18">
        <v>2032</v>
      </c>
      <c r="C328" s="18">
        <v>2</v>
      </c>
      <c r="D328" s="185"/>
      <c r="E328" s="16"/>
      <c r="F328" s="16"/>
      <c r="G328" s="16"/>
    </row>
    <row r="329" spans="2:7" x14ac:dyDescent="0.25">
      <c r="B329" s="18">
        <v>2032</v>
      </c>
      <c r="C329" s="18">
        <v>3</v>
      </c>
      <c r="D329" s="185"/>
      <c r="E329" s="16"/>
      <c r="F329" s="16"/>
      <c r="G329" s="16"/>
    </row>
    <row r="330" spans="2:7" x14ac:dyDescent="0.25">
      <c r="B330" s="18">
        <v>2032</v>
      </c>
      <c r="C330" s="18">
        <v>4</v>
      </c>
      <c r="D330" s="185"/>
      <c r="E330" s="16"/>
      <c r="F330" s="16"/>
      <c r="G330" s="16"/>
    </row>
    <row r="331" spans="2:7" x14ac:dyDescent="0.25">
      <c r="B331" s="18">
        <v>2032</v>
      </c>
      <c r="C331" s="18">
        <v>5</v>
      </c>
      <c r="D331" s="185"/>
      <c r="E331" s="16"/>
      <c r="F331" s="16"/>
      <c r="G331" s="16"/>
    </row>
    <row r="332" spans="2:7" x14ac:dyDescent="0.25">
      <c r="B332" s="18">
        <v>2032</v>
      </c>
      <c r="C332" s="18">
        <v>6</v>
      </c>
      <c r="D332" s="185"/>
      <c r="E332" s="16"/>
      <c r="F332" s="16"/>
      <c r="G332" s="16"/>
    </row>
    <row r="333" spans="2:7" x14ac:dyDescent="0.25">
      <c r="B333" s="18">
        <v>2032</v>
      </c>
      <c r="C333" s="18">
        <v>7</v>
      </c>
      <c r="D333" s="185"/>
      <c r="E333" s="16"/>
      <c r="F333" s="16"/>
      <c r="G333" s="16"/>
    </row>
    <row r="334" spans="2:7" x14ac:dyDescent="0.25">
      <c r="B334" s="18">
        <v>2032</v>
      </c>
      <c r="C334" s="18">
        <v>8</v>
      </c>
      <c r="D334" s="185"/>
      <c r="E334" s="16"/>
      <c r="F334" s="16"/>
      <c r="G334" s="16"/>
    </row>
    <row r="335" spans="2:7" x14ac:dyDescent="0.25">
      <c r="B335" s="18">
        <v>2032</v>
      </c>
      <c r="C335" s="18">
        <v>9</v>
      </c>
      <c r="D335" s="185"/>
      <c r="E335" s="16"/>
      <c r="F335" s="16"/>
      <c r="G335" s="16"/>
    </row>
    <row r="336" spans="2:7" x14ac:dyDescent="0.25">
      <c r="B336" s="18">
        <v>2032</v>
      </c>
      <c r="C336" s="18">
        <v>10</v>
      </c>
      <c r="D336" s="185"/>
      <c r="E336" s="16"/>
      <c r="F336" s="16"/>
      <c r="G336" s="16"/>
    </row>
    <row r="337" spans="2:7" x14ac:dyDescent="0.25">
      <c r="B337" s="18">
        <v>2032</v>
      </c>
      <c r="C337" s="18">
        <v>11</v>
      </c>
      <c r="D337" s="185"/>
      <c r="E337" s="16"/>
      <c r="F337" s="16"/>
      <c r="G337" s="16"/>
    </row>
    <row r="338" spans="2:7" x14ac:dyDescent="0.25">
      <c r="B338" s="18">
        <v>2032</v>
      </c>
      <c r="C338" s="18">
        <v>12</v>
      </c>
      <c r="D338" s="185"/>
      <c r="E338" s="16"/>
      <c r="F338" s="16"/>
      <c r="G338" s="16"/>
    </row>
    <row r="339" spans="2:7" x14ac:dyDescent="0.25">
      <c r="B339" s="18">
        <v>2033</v>
      </c>
      <c r="C339" s="18">
        <v>1</v>
      </c>
      <c r="D339" s="185"/>
      <c r="E339" s="16"/>
      <c r="F339" s="16"/>
      <c r="G339" s="16"/>
    </row>
    <row r="340" spans="2:7" x14ac:dyDescent="0.25">
      <c r="B340" s="18">
        <v>2033</v>
      </c>
      <c r="C340" s="18">
        <v>2</v>
      </c>
      <c r="D340" s="185"/>
      <c r="E340" s="16"/>
      <c r="F340" s="16"/>
      <c r="G340" s="16"/>
    </row>
    <row r="341" spans="2:7" x14ac:dyDescent="0.25">
      <c r="B341" s="18">
        <v>2033</v>
      </c>
      <c r="C341" s="18">
        <v>3</v>
      </c>
      <c r="D341" s="185"/>
      <c r="E341" s="16"/>
      <c r="F341" s="16"/>
      <c r="G341" s="16"/>
    </row>
    <row r="342" spans="2:7" x14ac:dyDescent="0.25">
      <c r="B342" s="18">
        <v>2033</v>
      </c>
      <c r="C342" s="18">
        <v>4</v>
      </c>
      <c r="D342" s="185"/>
      <c r="E342" s="16"/>
      <c r="F342" s="16"/>
      <c r="G342" s="16"/>
    </row>
    <row r="343" spans="2:7" x14ac:dyDescent="0.25">
      <c r="B343" s="18">
        <v>2033</v>
      </c>
      <c r="C343" s="18">
        <v>5</v>
      </c>
      <c r="D343" s="185"/>
      <c r="E343" s="16"/>
      <c r="F343" s="16"/>
      <c r="G343" s="16"/>
    </row>
    <row r="344" spans="2:7" x14ac:dyDescent="0.25">
      <c r="B344" s="18">
        <v>2033</v>
      </c>
      <c r="C344" s="18">
        <v>6</v>
      </c>
      <c r="D344" s="185"/>
      <c r="E344" s="16"/>
      <c r="F344" s="16"/>
      <c r="G344" s="16"/>
    </row>
    <row r="345" spans="2:7" x14ac:dyDescent="0.25">
      <c r="B345" s="18">
        <v>2033</v>
      </c>
      <c r="C345" s="18">
        <v>7</v>
      </c>
      <c r="D345" s="185"/>
      <c r="E345" s="16"/>
      <c r="F345" s="16"/>
      <c r="G345" s="16"/>
    </row>
    <row r="346" spans="2:7" x14ac:dyDescent="0.25">
      <c r="B346" s="18">
        <v>2033</v>
      </c>
      <c r="C346" s="18">
        <v>8</v>
      </c>
      <c r="D346" s="185"/>
      <c r="E346" s="16"/>
      <c r="F346" s="16"/>
      <c r="G346" s="16"/>
    </row>
    <row r="347" spans="2:7" x14ac:dyDescent="0.25">
      <c r="B347" s="18">
        <v>2033</v>
      </c>
      <c r="C347" s="18">
        <v>9</v>
      </c>
      <c r="D347" s="185"/>
      <c r="E347" s="16"/>
      <c r="F347" s="16"/>
      <c r="G347" s="16"/>
    </row>
    <row r="348" spans="2:7" x14ac:dyDescent="0.25">
      <c r="B348" s="18">
        <v>2033</v>
      </c>
      <c r="C348" s="18">
        <v>10</v>
      </c>
      <c r="D348" s="185"/>
      <c r="E348" s="16"/>
      <c r="F348" s="16"/>
      <c r="G348" s="16"/>
    </row>
    <row r="349" spans="2:7" x14ac:dyDescent="0.25">
      <c r="B349" s="18">
        <v>2033</v>
      </c>
      <c r="C349" s="18">
        <v>11</v>
      </c>
      <c r="D349" s="185"/>
      <c r="E349" s="16"/>
      <c r="F349" s="16"/>
      <c r="G349" s="16"/>
    </row>
    <row r="350" spans="2:7" x14ac:dyDescent="0.25">
      <c r="B350" s="48">
        <v>2033</v>
      </c>
      <c r="C350" s="48">
        <v>12</v>
      </c>
      <c r="D350" s="185"/>
      <c r="E350" s="16"/>
      <c r="F350" s="16"/>
      <c r="G350" s="16"/>
    </row>
    <row r="351" spans="2:7" x14ac:dyDescent="0.25">
      <c r="B351" s="18">
        <v>2034</v>
      </c>
      <c r="C351" s="18">
        <v>1</v>
      </c>
      <c r="D351" s="185"/>
      <c r="E351" s="16"/>
      <c r="F351" s="16"/>
      <c r="G351" s="16"/>
    </row>
    <row r="352" spans="2:7" x14ac:dyDescent="0.25">
      <c r="B352" s="18">
        <v>2034</v>
      </c>
      <c r="C352" s="18">
        <v>2</v>
      </c>
      <c r="D352" s="185"/>
      <c r="E352" s="16"/>
      <c r="F352" s="16"/>
      <c r="G352" s="16"/>
    </row>
    <row r="353" spans="2:7" x14ac:dyDescent="0.25">
      <c r="B353" s="18">
        <v>2034</v>
      </c>
      <c r="C353" s="18">
        <v>3</v>
      </c>
      <c r="D353" s="185"/>
      <c r="E353" s="16"/>
      <c r="F353" s="16"/>
      <c r="G353" s="16"/>
    </row>
    <row r="354" spans="2:7" x14ac:dyDescent="0.25">
      <c r="B354" s="18">
        <v>2034</v>
      </c>
      <c r="C354" s="18">
        <v>4</v>
      </c>
      <c r="D354" s="185"/>
      <c r="E354" s="16"/>
      <c r="F354" s="16"/>
      <c r="G354" s="16"/>
    </row>
    <row r="355" spans="2:7" x14ac:dyDescent="0.25">
      <c r="B355" s="18">
        <v>2034</v>
      </c>
      <c r="C355" s="18">
        <v>5</v>
      </c>
      <c r="D355" s="185"/>
      <c r="E355" s="16"/>
      <c r="F355" s="16"/>
      <c r="G355" s="16"/>
    </row>
    <row r="356" spans="2:7" x14ac:dyDescent="0.25">
      <c r="B356" s="18">
        <v>2034</v>
      </c>
      <c r="C356" s="18">
        <v>6</v>
      </c>
      <c r="D356" s="185"/>
      <c r="E356" s="16"/>
      <c r="F356" s="16"/>
      <c r="G356" s="16"/>
    </row>
    <row r="357" spans="2:7" x14ac:dyDescent="0.25">
      <c r="B357" s="18">
        <v>2034</v>
      </c>
      <c r="C357" s="18">
        <v>7</v>
      </c>
      <c r="D357" s="185"/>
      <c r="E357" s="16"/>
      <c r="F357" s="16"/>
      <c r="G357" s="16"/>
    </row>
    <row r="358" spans="2:7" x14ac:dyDescent="0.25">
      <c r="B358" s="18">
        <v>2034</v>
      </c>
      <c r="C358" s="18">
        <v>8</v>
      </c>
      <c r="D358" s="185"/>
      <c r="E358" s="16"/>
      <c r="F358" s="16"/>
      <c r="G358" s="16"/>
    </row>
    <row r="359" spans="2:7" x14ac:dyDescent="0.25">
      <c r="B359" s="18">
        <v>2034</v>
      </c>
      <c r="C359" s="18">
        <v>9</v>
      </c>
      <c r="D359" s="185"/>
      <c r="E359" s="16"/>
      <c r="F359" s="16"/>
      <c r="G359" s="16"/>
    </row>
    <row r="360" spans="2:7" x14ac:dyDescent="0.25">
      <c r="B360" s="18">
        <v>2034</v>
      </c>
      <c r="C360" s="18">
        <v>10</v>
      </c>
      <c r="D360" s="185"/>
      <c r="E360" s="16"/>
      <c r="F360" s="16"/>
      <c r="G360" s="16"/>
    </row>
    <row r="361" spans="2:7" x14ac:dyDescent="0.25">
      <c r="B361" s="18">
        <v>2034</v>
      </c>
      <c r="C361" s="18">
        <v>11</v>
      </c>
      <c r="D361" s="185"/>
      <c r="E361" s="16"/>
      <c r="F361" s="16"/>
      <c r="G361" s="16"/>
    </row>
    <row r="362" spans="2:7" x14ac:dyDescent="0.25">
      <c r="B362" s="18">
        <v>2034</v>
      </c>
      <c r="C362" s="18">
        <v>12</v>
      </c>
      <c r="D362" s="185"/>
      <c r="E362" s="16"/>
      <c r="F362" s="16"/>
      <c r="G362" s="16"/>
    </row>
    <row r="363" spans="2:7" x14ac:dyDescent="0.25">
      <c r="B363" s="18">
        <v>2035</v>
      </c>
      <c r="C363" s="18">
        <v>1</v>
      </c>
      <c r="D363" s="185"/>
      <c r="E363" s="16"/>
      <c r="F363" s="16"/>
      <c r="G363" s="16"/>
    </row>
    <row r="364" spans="2:7" x14ac:dyDescent="0.25">
      <c r="B364" s="18">
        <v>2035</v>
      </c>
      <c r="C364" s="18">
        <v>2</v>
      </c>
      <c r="D364" s="185"/>
      <c r="E364" s="16"/>
      <c r="F364" s="16"/>
      <c r="G364" s="16"/>
    </row>
    <row r="365" spans="2:7" x14ac:dyDescent="0.25">
      <c r="B365" s="18">
        <v>2035</v>
      </c>
      <c r="C365" s="18">
        <v>3</v>
      </c>
      <c r="D365" s="185"/>
      <c r="E365" s="16"/>
      <c r="F365" s="16"/>
      <c r="G365" s="16"/>
    </row>
    <row r="366" spans="2:7" x14ac:dyDescent="0.25">
      <c r="B366" s="18">
        <v>2035</v>
      </c>
      <c r="C366" s="18">
        <v>4</v>
      </c>
      <c r="D366" s="185"/>
      <c r="E366" s="16"/>
      <c r="F366" s="16"/>
      <c r="G366" s="16"/>
    </row>
    <row r="367" spans="2:7" x14ac:dyDescent="0.25">
      <c r="B367" s="18">
        <v>2035</v>
      </c>
      <c r="C367" s="18">
        <v>5</v>
      </c>
      <c r="D367" s="185"/>
      <c r="E367" s="16"/>
      <c r="F367" s="16"/>
      <c r="G367" s="16"/>
    </row>
    <row r="368" spans="2:7" x14ac:dyDescent="0.25">
      <c r="B368" s="18">
        <v>2035</v>
      </c>
      <c r="C368" s="18">
        <v>6</v>
      </c>
      <c r="D368" s="185"/>
      <c r="E368" s="16"/>
      <c r="F368" s="16"/>
      <c r="G368" s="16"/>
    </row>
    <row r="369" spans="2:7" x14ac:dyDescent="0.25">
      <c r="B369" s="18">
        <v>2035</v>
      </c>
      <c r="C369" s="18">
        <v>7</v>
      </c>
      <c r="D369" s="185"/>
      <c r="E369" s="16"/>
      <c r="F369" s="16"/>
      <c r="G369" s="16"/>
    </row>
    <row r="370" spans="2:7" x14ac:dyDescent="0.25">
      <c r="B370" s="18">
        <v>2035</v>
      </c>
      <c r="C370" s="18">
        <v>8</v>
      </c>
      <c r="D370" s="185"/>
      <c r="E370" s="16"/>
      <c r="F370" s="16"/>
      <c r="G370" s="16"/>
    </row>
    <row r="371" spans="2:7" x14ac:dyDescent="0.25">
      <c r="B371" s="18">
        <v>2035</v>
      </c>
      <c r="C371" s="18">
        <v>9</v>
      </c>
      <c r="D371" s="185"/>
      <c r="E371" s="16"/>
      <c r="F371" s="16"/>
      <c r="G371" s="16"/>
    </row>
    <row r="372" spans="2:7" x14ac:dyDescent="0.25">
      <c r="B372" s="18">
        <v>2035</v>
      </c>
      <c r="C372" s="18">
        <v>10</v>
      </c>
      <c r="D372" s="185"/>
      <c r="E372" s="16"/>
      <c r="F372" s="16"/>
      <c r="G372" s="16"/>
    </row>
    <row r="373" spans="2:7" x14ac:dyDescent="0.25">
      <c r="B373" s="18">
        <v>2035</v>
      </c>
      <c r="C373" s="18">
        <v>11</v>
      </c>
      <c r="D373" s="185"/>
      <c r="E373" s="16"/>
      <c r="F373" s="16"/>
      <c r="G373" s="16"/>
    </row>
    <row r="374" spans="2:7" x14ac:dyDescent="0.25">
      <c r="B374" s="18">
        <v>2035</v>
      </c>
      <c r="C374" s="18">
        <v>12</v>
      </c>
      <c r="D374" s="185"/>
      <c r="E374" s="16"/>
      <c r="F374" s="16"/>
      <c r="G374" s="16"/>
    </row>
    <row r="375" spans="2:7" x14ac:dyDescent="0.25">
      <c r="B375" s="18">
        <v>2036</v>
      </c>
      <c r="C375" s="18">
        <v>1</v>
      </c>
      <c r="D375" s="185"/>
      <c r="E375" s="16"/>
      <c r="F375" s="16"/>
      <c r="G375" s="16"/>
    </row>
    <row r="376" spans="2:7" x14ac:dyDescent="0.25">
      <c r="B376" s="18">
        <v>2036</v>
      </c>
      <c r="C376" s="18">
        <v>2</v>
      </c>
      <c r="D376" s="185"/>
      <c r="E376" s="16"/>
      <c r="F376" s="16"/>
      <c r="G376" s="16"/>
    </row>
    <row r="377" spans="2:7" x14ac:dyDescent="0.25">
      <c r="B377" s="18">
        <v>2036</v>
      </c>
      <c r="C377" s="18">
        <v>3</v>
      </c>
      <c r="D377" s="185"/>
      <c r="E377" s="16"/>
      <c r="F377" s="16"/>
      <c r="G377" s="16"/>
    </row>
    <row r="378" spans="2:7" x14ac:dyDescent="0.25">
      <c r="B378" s="18">
        <v>2036</v>
      </c>
      <c r="C378" s="18">
        <v>4</v>
      </c>
      <c r="D378" s="185"/>
      <c r="E378" s="16"/>
      <c r="F378" s="16"/>
      <c r="G378" s="16"/>
    </row>
    <row r="379" spans="2:7" x14ac:dyDescent="0.25">
      <c r="B379" s="18">
        <v>2036</v>
      </c>
      <c r="C379" s="18">
        <v>5</v>
      </c>
      <c r="D379" s="185"/>
      <c r="E379" s="16"/>
      <c r="F379" s="16"/>
      <c r="G379" s="16"/>
    </row>
    <row r="380" spans="2:7" x14ac:dyDescent="0.25">
      <c r="B380" s="18">
        <v>2036</v>
      </c>
      <c r="C380" s="18">
        <v>6</v>
      </c>
      <c r="D380" s="185"/>
      <c r="E380" s="16"/>
      <c r="F380" s="16"/>
      <c r="G380" s="16"/>
    </row>
    <row r="381" spans="2:7" x14ac:dyDescent="0.25">
      <c r="B381" s="18">
        <v>2036</v>
      </c>
      <c r="C381" s="18">
        <v>7</v>
      </c>
      <c r="D381" s="185"/>
      <c r="E381" s="16"/>
      <c r="F381" s="16"/>
      <c r="G381" s="16"/>
    </row>
    <row r="382" spans="2:7" x14ac:dyDescent="0.25">
      <c r="B382" s="18">
        <v>2036</v>
      </c>
      <c r="C382" s="18">
        <v>8</v>
      </c>
      <c r="D382" s="185"/>
      <c r="E382" s="16"/>
      <c r="F382" s="16"/>
      <c r="G382" s="16"/>
    </row>
    <row r="383" spans="2:7" x14ac:dyDescent="0.25">
      <c r="B383" s="18">
        <v>2036</v>
      </c>
      <c r="C383" s="18">
        <v>9</v>
      </c>
      <c r="D383" s="185"/>
      <c r="E383" s="16"/>
      <c r="F383" s="16"/>
      <c r="G383" s="16"/>
    </row>
    <row r="384" spans="2:7" x14ac:dyDescent="0.25">
      <c r="B384" s="18">
        <v>2036</v>
      </c>
      <c r="C384" s="18">
        <v>10</v>
      </c>
      <c r="D384" s="185"/>
      <c r="E384" s="16"/>
      <c r="F384" s="16"/>
      <c r="G384" s="16"/>
    </row>
    <row r="385" spans="2:7" x14ac:dyDescent="0.25">
      <c r="B385" s="18">
        <v>2036</v>
      </c>
      <c r="C385" s="18">
        <v>11</v>
      </c>
      <c r="D385" s="185"/>
      <c r="E385" s="16"/>
      <c r="F385" s="16"/>
      <c r="G385" s="16"/>
    </row>
    <row r="386" spans="2:7" x14ac:dyDescent="0.25">
      <c r="B386" s="18">
        <v>2036</v>
      </c>
      <c r="C386" s="18">
        <v>12</v>
      </c>
      <c r="D386" s="185"/>
      <c r="E386" s="16"/>
      <c r="F386" s="16"/>
      <c r="G386" s="16"/>
    </row>
    <row r="387" spans="2:7" x14ac:dyDescent="0.25">
      <c r="B387" s="18">
        <v>2037</v>
      </c>
      <c r="C387" s="18">
        <v>1</v>
      </c>
      <c r="D387" s="185"/>
      <c r="E387" s="16"/>
      <c r="F387" s="16"/>
      <c r="G387" s="16"/>
    </row>
    <row r="388" spans="2:7" x14ac:dyDescent="0.25">
      <c r="B388" s="18">
        <v>2037</v>
      </c>
      <c r="C388" s="18">
        <v>2</v>
      </c>
      <c r="D388" s="185"/>
      <c r="E388" s="16"/>
      <c r="F388" s="16"/>
      <c r="G388" s="16"/>
    </row>
    <row r="389" spans="2:7" x14ac:dyDescent="0.25">
      <c r="B389" s="18">
        <v>2037</v>
      </c>
      <c r="C389" s="18">
        <v>3</v>
      </c>
      <c r="D389" s="185"/>
      <c r="E389" s="16"/>
      <c r="F389" s="16"/>
      <c r="G389" s="16"/>
    </row>
    <row r="390" spans="2:7" x14ac:dyDescent="0.25">
      <c r="B390" s="18">
        <v>2037</v>
      </c>
      <c r="C390" s="18">
        <v>4</v>
      </c>
      <c r="D390" s="185"/>
      <c r="E390" s="16"/>
      <c r="F390" s="16"/>
      <c r="G390" s="16"/>
    </row>
    <row r="391" spans="2:7" x14ac:dyDescent="0.25">
      <c r="B391" s="18">
        <v>2037</v>
      </c>
      <c r="C391" s="18">
        <v>5</v>
      </c>
      <c r="D391" s="185"/>
      <c r="E391" s="16"/>
      <c r="F391" s="16"/>
      <c r="G391" s="16"/>
    </row>
    <row r="392" spans="2:7" x14ac:dyDescent="0.25">
      <c r="B392" s="18">
        <v>2037</v>
      </c>
      <c r="C392" s="18">
        <v>6</v>
      </c>
      <c r="D392" s="185"/>
      <c r="E392" s="16"/>
      <c r="F392" s="16"/>
      <c r="G392" s="16"/>
    </row>
    <row r="393" spans="2:7" x14ac:dyDescent="0.25">
      <c r="B393" s="18">
        <v>2037</v>
      </c>
      <c r="C393" s="18">
        <v>7</v>
      </c>
      <c r="D393" s="185"/>
      <c r="E393" s="16"/>
      <c r="F393" s="16"/>
      <c r="G393" s="16"/>
    </row>
    <row r="394" spans="2:7" x14ac:dyDescent="0.25">
      <c r="B394" s="18">
        <v>2037</v>
      </c>
      <c r="C394" s="18">
        <v>8</v>
      </c>
      <c r="D394" s="185"/>
      <c r="E394" s="16"/>
      <c r="F394" s="16"/>
      <c r="G394" s="16"/>
    </row>
    <row r="395" spans="2:7" x14ac:dyDescent="0.25">
      <c r="B395" s="18">
        <v>2037</v>
      </c>
      <c r="C395" s="18">
        <v>9</v>
      </c>
      <c r="D395" s="185"/>
      <c r="E395" s="16"/>
      <c r="F395" s="16"/>
      <c r="G395" s="16"/>
    </row>
    <row r="396" spans="2:7" x14ac:dyDescent="0.25">
      <c r="B396" s="18">
        <v>2037</v>
      </c>
      <c r="C396" s="18">
        <v>10</v>
      </c>
      <c r="D396" s="185"/>
      <c r="E396" s="16"/>
      <c r="F396" s="16"/>
      <c r="G396" s="16"/>
    </row>
    <row r="397" spans="2:7" x14ac:dyDescent="0.25">
      <c r="B397" s="18">
        <v>2037</v>
      </c>
      <c r="C397" s="18">
        <v>11</v>
      </c>
      <c r="D397" s="185"/>
      <c r="E397" s="16"/>
      <c r="F397" s="16"/>
      <c r="G397" s="16"/>
    </row>
    <row r="398" spans="2:7" x14ac:dyDescent="0.25">
      <c r="B398" s="18">
        <v>2037</v>
      </c>
      <c r="C398" s="18">
        <v>12</v>
      </c>
      <c r="D398" s="185"/>
      <c r="E398" s="16"/>
      <c r="F398" s="16"/>
      <c r="G398" s="16"/>
    </row>
    <row r="399" spans="2:7" x14ac:dyDescent="0.25">
      <c r="B399" s="18">
        <v>2038</v>
      </c>
      <c r="C399" s="18">
        <v>1</v>
      </c>
      <c r="D399" s="185"/>
      <c r="E399" s="16"/>
      <c r="F399" s="16"/>
      <c r="G399" s="16"/>
    </row>
    <row r="400" spans="2:7" x14ac:dyDescent="0.25">
      <c r="B400" s="18">
        <v>2038</v>
      </c>
      <c r="C400" s="18">
        <v>2</v>
      </c>
      <c r="D400" s="185"/>
      <c r="E400" s="16"/>
      <c r="F400" s="16"/>
      <c r="G400" s="16"/>
    </row>
    <row r="401" spans="2:7" x14ac:dyDescent="0.25">
      <c r="B401" s="18">
        <v>2038</v>
      </c>
      <c r="C401" s="18">
        <v>3</v>
      </c>
      <c r="D401" s="185"/>
      <c r="E401" s="16"/>
      <c r="F401" s="16"/>
      <c r="G401" s="16"/>
    </row>
    <row r="402" spans="2:7" x14ac:dyDescent="0.25">
      <c r="B402" s="18">
        <v>2038</v>
      </c>
      <c r="C402" s="18">
        <v>4</v>
      </c>
      <c r="D402" s="185"/>
      <c r="E402" s="16"/>
      <c r="F402" s="16"/>
      <c r="G402" s="16"/>
    </row>
    <row r="403" spans="2:7" x14ac:dyDescent="0.25">
      <c r="B403" s="18">
        <v>2038</v>
      </c>
      <c r="C403" s="18">
        <v>5</v>
      </c>
      <c r="D403" s="185"/>
      <c r="E403" s="16"/>
      <c r="F403" s="16"/>
      <c r="G403" s="16"/>
    </row>
    <row r="404" spans="2:7" x14ac:dyDescent="0.25">
      <c r="B404" s="18">
        <v>2038</v>
      </c>
      <c r="C404" s="18">
        <v>6</v>
      </c>
      <c r="D404" s="185"/>
      <c r="E404" s="16"/>
      <c r="F404" s="16"/>
      <c r="G404" s="16"/>
    </row>
    <row r="405" spans="2:7" x14ac:dyDescent="0.25">
      <c r="B405" s="18">
        <v>2038</v>
      </c>
      <c r="C405" s="18">
        <v>7</v>
      </c>
      <c r="D405" s="185"/>
      <c r="E405" s="16"/>
      <c r="F405" s="16"/>
      <c r="G405" s="16"/>
    </row>
    <row r="406" spans="2:7" x14ac:dyDescent="0.25">
      <c r="B406" s="18">
        <v>2038</v>
      </c>
      <c r="C406" s="18">
        <v>8</v>
      </c>
      <c r="D406" s="185"/>
      <c r="E406" s="16"/>
      <c r="F406" s="16"/>
      <c r="G406" s="16"/>
    </row>
    <row r="407" spans="2:7" x14ac:dyDescent="0.25">
      <c r="B407" s="18">
        <v>2038</v>
      </c>
      <c r="C407" s="18">
        <v>9</v>
      </c>
      <c r="D407" s="185"/>
      <c r="E407" s="16"/>
      <c r="F407" s="16"/>
      <c r="G407" s="16"/>
    </row>
    <row r="408" spans="2:7" x14ac:dyDescent="0.25">
      <c r="B408" s="18">
        <v>2038</v>
      </c>
      <c r="C408" s="18">
        <v>10</v>
      </c>
      <c r="D408" s="185"/>
      <c r="E408" s="16"/>
      <c r="F408" s="16"/>
      <c r="G408" s="16"/>
    </row>
    <row r="409" spans="2:7" x14ac:dyDescent="0.25">
      <c r="B409" s="18">
        <v>2038</v>
      </c>
      <c r="C409" s="18">
        <v>11</v>
      </c>
      <c r="D409" s="185"/>
      <c r="E409" s="16"/>
      <c r="F409" s="16"/>
      <c r="G409" s="16"/>
    </row>
    <row r="410" spans="2:7" x14ac:dyDescent="0.25">
      <c r="B410" s="18">
        <v>2038</v>
      </c>
      <c r="C410" s="18">
        <v>12</v>
      </c>
      <c r="D410" s="185"/>
      <c r="E410" s="16"/>
      <c r="F410" s="16"/>
      <c r="G410" s="16"/>
    </row>
    <row r="411" spans="2:7" x14ac:dyDescent="0.25">
      <c r="B411" s="18">
        <v>2039</v>
      </c>
      <c r="C411" s="18">
        <v>1</v>
      </c>
      <c r="D411" s="185"/>
      <c r="E411" s="16"/>
      <c r="F411" s="16"/>
      <c r="G411" s="16"/>
    </row>
    <row r="412" spans="2:7" x14ac:dyDescent="0.25">
      <c r="B412" s="18">
        <v>2039</v>
      </c>
      <c r="C412" s="18">
        <v>2</v>
      </c>
      <c r="D412" s="185"/>
      <c r="E412" s="16"/>
      <c r="F412" s="16"/>
      <c r="G412" s="16"/>
    </row>
    <row r="413" spans="2:7" x14ac:dyDescent="0.25">
      <c r="B413" s="18">
        <v>2039</v>
      </c>
      <c r="C413" s="18">
        <v>3</v>
      </c>
      <c r="D413" s="185"/>
      <c r="E413" s="16"/>
      <c r="F413" s="16"/>
      <c r="G413" s="16"/>
    </row>
    <row r="414" spans="2:7" x14ac:dyDescent="0.25">
      <c r="B414" s="18">
        <v>2039</v>
      </c>
      <c r="C414" s="18">
        <v>4</v>
      </c>
      <c r="D414" s="185"/>
      <c r="E414" s="16"/>
      <c r="F414" s="16"/>
      <c r="G414" s="16"/>
    </row>
    <row r="415" spans="2:7" x14ac:dyDescent="0.25">
      <c r="B415" s="18">
        <v>2039</v>
      </c>
      <c r="C415" s="18">
        <v>5</v>
      </c>
      <c r="D415" s="185"/>
      <c r="E415" s="16"/>
      <c r="F415" s="16"/>
      <c r="G415" s="16"/>
    </row>
    <row r="416" spans="2:7" x14ac:dyDescent="0.25">
      <c r="B416" s="18">
        <v>2039</v>
      </c>
      <c r="C416" s="18">
        <v>6</v>
      </c>
      <c r="D416" s="185"/>
      <c r="E416" s="16"/>
      <c r="F416" s="16"/>
      <c r="G416" s="16"/>
    </row>
    <row r="417" spans="2:7" x14ac:dyDescent="0.25">
      <c r="B417" s="18">
        <v>2039</v>
      </c>
      <c r="C417" s="18">
        <v>7</v>
      </c>
      <c r="D417" s="185"/>
      <c r="E417" s="16"/>
      <c r="F417" s="16"/>
      <c r="G417" s="16"/>
    </row>
    <row r="418" spans="2:7" x14ac:dyDescent="0.25">
      <c r="B418" s="18">
        <v>2039</v>
      </c>
      <c r="C418" s="18">
        <v>8</v>
      </c>
      <c r="D418" s="185"/>
      <c r="E418" s="16"/>
      <c r="F418" s="16"/>
      <c r="G418" s="16"/>
    </row>
    <row r="419" spans="2:7" x14ac:dyDescent="0.25">
      <c r="B419" s="18">
        <v>2039</v>
      </c>
      <c r="C419" s="18">
        <v>9</v>
      </c>
      <c r="D419" s="185"/>
      <c r="E419" s="16"/>
      <c r="F419" s="16"/>
      <c r="G419" s="16"/>
    </row>
    <row r="420" spans="2:7" x14ac:dyDescent="0.25">
      <c r="B420" s="18">
        <v>2039</v>
      </c>
      <c r="C420" s="18">
        <v>10</v>
      </c>
      <c r="D420" s="185"/>
      <c r="E420" s="16"/>
      <c r="F420" s="16"/>
      <c r="G420" s="16"/>
    </row>
    <row r="421" spans="2:7" x14ac:dyDescent="0.25">
      <c r="B421" s="18">
        <v>2039</v>
      </c>
      <c r="C421" s="18">
        <v>11</v>
      </c>
      <c r="D421" s="185"/>
      <c r="E421" s="16"/>
      <c r="F421" s="16"/>
      <c r="G421" s="16"/>
    </row>
    <row r="422" spans="2:7" x14ac:dyDescent="0.25">
      <c r="B422" s="18">
        <v>2039</v>
      </c>
      <c r="C422" s="18">
        <v>12</v>
      </c>
      <c r="D422" s="185"/>
      <c r="E422" s="16"/>
      <c r="F422" s="16"/>
      <c r="G422" s="16"/>
    </row>
    <row r="423" spans="2:7" x14ac:dyDescent="0.25">
      <c r="B423" s="18">
        <v>2040</v>
      </c>
      <c r="C423" s="18">
        <v>1</v>
      </c>
      <c r="D423" s="185"/>
      <c r="E423" s="16"/>
      <c r="F423" s="16"/>
      <c r="G423" s="16"/>
    </row>
    <row r="424" spans="2:7" x14ac:dyDescent="0.25">
      <c r="B424" s="18">
        <v>2040</v>
      </c>
      <c r="C424" s="18">
        <v>2</v>
      </c>
      <c r="D424" s="185"/>
      <c r="E424" s="16"/>
      <c r="F424" s="16"/>
      <c r="G424" s="16"/>
    </row>
    <row r="425" spans="2:7" x14ac:dyDescent="0.25">
      <c r="B425" s="18">
        <v>2040</v>
      </c>
      <c r="C425" s="18">
        <v>3</v>
      </c>
      <c r="D425" s="185"/>
      <c r="E425" s="16"/>
      <c r="F425" s="16"/>
      <c r="G425" s="16"/>
    </row>
    <row r="426" spans="2:7" x14ac:dyDescent="0.25">
      <c r="B426" s="18">
        <v>2040</v>
      </c>
      <c r="C426" s="18">
        <v>4</v>
      </c>
      <c r="D426" s="185"/>
      <c r="E426" s="16"/>
      <c r="F426" s="16"/>
      <c r="G426" s="16"/>
    </row>
    <row r="427" spans="2:7" x14ac:dyDescent="0.25">
      <c r="B427" s="18">
        <v>2040</v>
      </c>
      <c r="C427" s="18">
        <v>5</v>
      </c>
      <c r="D427" s="185"/>
      <c r="E427" s="16"/>
      <c r="F427" s="16"/>
      <c r="G427" s="16"/>
    </row>
    <row r="428" spans="2:7" x14ac:dyDescent="0.25">
      <c r="B428" s="18">
        <v>2040</v>
      </c>
      <c r="C428" s="18">
        <v>6</v>
      </c>
      <c r="D428" s="185"/>
      <c r="E428" s="16"/>
      <c r="F428" s="16"/>
      <c r="G428" s="16"/>
    </row>
    <row r="429" spans="2:7" x14ac:dyDescent="0.25">
      <c r="B429" s="18">
        <v>2040</v>
      </c>
      <c r="C429" s="18">
        <v>7</v>
      </c>
      <c r="D429" s="185"/>
      <c r="E429" s="16"/>
      <c r="F429" s="16"/>
      <c r="G429" s="16"/>
    </row>
    <row r="430" spans="2:7" x14ac:dyDescent="0.25">
      <c r="B430" s="18">
        <v>2040</v>
      </c>
      <c r="C430" s="18">
        <v>8</v>
      </c>
      <c r="D430" s="185"/>
      <c r="E430" s="16"/>
      <c r="F430" s="16"/>
      <c r="G430" s="16"/>
    </row>
    <row r="431" spans="2:7" x14ac:dyDescent="0.25">
      <c r="B431" s="18">
        <v>2040</v>
      </c>
      <c r="C431" s="18">
        <v>9</v>
      </c>
      <c r="D431" s="185"/>
      <c r="E431" s="16"/>
      <c r="F431" s="16"/>
      <c r="G431" s="16"/>
    </row>
    <row r="432" spans="2:7" x14ac:dyDescent="0.25">
      <c r="B432" s="18">
        <v>2040</v>
      </c>
      <c r="C432" s="18">
        <v>10</v>
      </c>
      <c r="D432" s="185"/>
      <c r="E432" s="16"/>
      <c r="F432" s="16"/>
      <c r="G432" s="16"/>
    </row>
    <row r="433" spans="2:7" x14ac:dyDescent="0.25">
      <c r="B433" s="18">
        <v>2040</v>
      </c>
      <c r="C433" s="18">
        <v>11</v>
      </c>
      <c r="D433" s="185"/>
      <c r="E433" s="16"/>
      <c r="F433" s="16"/>
      <c r="G433" s="16"/>
    </row>
    <row r="434" spans="2:7" x14ac:dyDescent="0.25">
      <c r="B434" s="18">
        <v>2040</v>
      </c>
      <c r="C434" s="18">
        <v>12</v>
      </c>
      <c r="D434" s="185"/>
      <c r="E434" s="16"/>
      <c r="F434" s="16"/>
      <c r="G434" s="16"/>
    </row>
  </sheetData>
  <mergeCells count="7">
    <mergeCell ref="B1:U1"/>
    <mergeCell ref="B5:U5"/>
    <mergeCell ref="B2:U2"/>
    <mergeCell ref="B9:H9"/>
    <mergeCell ref="C205:G205"/>
    <mergeCell ref="J9:U9"/>
    <mergeCell ref="C3:M3"/>
  </mergeCells>
  <pageMargins left="0.7" right="0.7" top="0.75" bottom="0.75" header="0.3" footer="0.3"/>
  <pageSetup scale="54" fitToHeight="0" orientation="landscape" r:id="rId1"/>
  <headerFooter>
    <oddFooter xml:space="preserve">&amp;C_x000D_&amp;1#&amp;"Calibri"&amp;10&amp;K000000 Internal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41"/>
  <sheetViews>
    <sheetView zoomScaleNormal="100" workbookViewId="0">
      <selection activeCell="B30" sqref="B30"/>
    </sheetView>
  </sheetViews>
  <sheetFormatPr defaultRowHeight="15.75" x14ac:dyDescent="0.25"/>
  <cols>
    <col min="1" max="1" width="2.125" customWidth="1"/>
    <col min="2" max="2" width="9" customWidth="1"/>
  </cols>
  <sheetData>
    <row r="1" spans="2:27" s="6" customFormat="1" x14ac:dyDescent="0.25">
      <c r="B1" s="199" t="s">
        <v>124</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row>
    <row r="2" spans="2:27" s="7" customFormat="1" ht="15.75" customHeight="1" x14ac:dyDescent="0.2">
      <c r="C2" s="201" t="str">
        <f>'Admin Info'!B6</f>
        <v>Pacific Gas and Electric Company</v>
      </c>
      <c r="D2" s="218"/>
      <c r="E2" s="218"/>
      <c r="F2" s="218"/>
      <c r="G2" s="218"/>
      <c r="H2" s="218"/>
      <c r="I2" s="218"/>
      <c r="J2" s="218"/>
      <c r="K2" s="218"/>
      <c r="L2" s="218"/>
      <c r="M2" s="218"/>
      <c r="N2" s="218"/>
      <c r="O2" s="218"/>
      <c r="P2" s="218"/>
      <c r="Q2" s="218"/>
      <c r="R2" s="218"/>
      <c r="S2" s="218"/>
      <c r="T2" s="218"/>
      <c r="U2" s="218"/>
      <c r="V2" s="218"/>
      <c r="W2" s="218"/>
      <c r="X2" s="218"/>
      <c r="Y2" s="218"/>
      <c r="Z2" s="218"/>
    </row>
    <row r="3" spans="2:27" s="7" customFormat="1" ht="12.75" x14ac:dyDescent="0.2">
      <c r="D3" s="218"/>
      <c r="E3" s="218"/>
      <c r="F3" s="218"/>
      <c r="G3" s="218"/>
      <c r="H3" s="218"/>
      <c r="I3" s="218"/>
      <c r="J3" s="218"/>
      <c r="K3" s="218"/>
      <c r="L3" s="218"/>
      <c r="M3" s="218"/>
      <c r="N3" s="218"/>
    </row>
    <row r="4" spans="2:27" s="7" customFormat="1" ht="12.75" x14ac:dyDescent="0.2">
      <c r="D4" s="23"/>
      <c r="E4" s="23"/>
      <c r="F4" s="23"/>
      <c r="G4" s="23"/>
      <c r="H4" s="23"/>
      <c r="I4" s="23"/>
      <c r="J4" s="23"/>
      <c r="K4" s="23"/>
      <c r="L4" s="23"/>
      <c r="M4" s="23"/>
      <c r="N4" s="23"/>
    </row>
    <row r="5" spans="2:27" s="6" customFormat="1" ht="30.75" customHeight="1" x14ac:dyDescent="0.2">
      <c r="B5" s="202" t="s">
        <v>125</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row>
    <row r="6" spans="2:27" x14ac:dyDescent="0.25">
      <c r="B6" s="148" t="s">
        <v>341</v>
      </c>
    </row>
    <row r="7" spans="2:27" x14ac:dyDescent="0.25">
      <c r="B7" s="148" t="s">
        <v>342</v>
      </c>
      <c r="K7" s="148" t="s">
        <v>343</v>
      </c>
      <c r="Q7" s="55"/>
    </row>
    <row r="8" spans="2:27" ht="42" customHeight="1" x14ac:dyDescent="0.25">
      <c r="B8" s="225" t="s">
        <v>126</v>
      </c>
      <c r="C8" s="226"/>
      <c r="D8" s="226"/>
      <c r="E8" s="227"/>
      <c r="F8" s="64"/>
      <c r="H8" s="22"/>
      <c r="I8" s="22"/>
      <c r="J8" s="22"/>
      <c r="K8" s="219" t="s">
        <v>127</v>
      </c>
      <c r="L8" s="220"/>
      <c r="M8" s="220"/>
      <c r="N8" s="220"/>
      <c r="O8" s="220"/>
      <c r="P8" s="220"/>
      <c r="Q8" s="220"/>
      <c r="R8" s="220"/>
      <c r="S8" s="220"/>
      <c r="T8" s="220"/>
      <c r="U8" s="221"/>
      <c r="V8" s="55"/>
      <c r="W8" s="55"/>
      <c r="X8" s="55"/>
      <c r="Y8" s="55"/>
      <c r="Z8" s="55"/>
      <c r="AA8" s="55"/>
    </row>
    <row r="9" spans="2:27" x14ac:dyDescent="0.25">
      <c r="B9" s="13" t="s">
        <v>65</v>
      </c>
      <c r="C9" s="13" t="s">
        <v>66</v>
      </c>
      <c r="D9" s="13" t="s">
        <v>128</v>
      </c>
      <c r="E9" s="13" t="s">
        <v>129</v>
      </c>
      <c r="F9" s="61"/>
      <c r="H9" s="20"/>
      <c r="I9" s="20"/>
      <c r="K9" s="65"/>
      <c r="L9" s="228" t="s">
        <v>130</v>
      </c>
      <c r="M9" s="228"/>
      <c r="N9" s="228"/>
      <c r="O9" s="228"/>
      <c r="P9" s="228"/>
      <c r="Q9" s="228"/>
      <c r="R9" s="228"/>
      <c r="S9" s="228"/>
      <c r="T9" s="228"/>
      <c r="U9" s="228"/>
    </row>
    <row r="10" spans="2:27" ht="34.5" x14ac:dyDescent="0.25">
      <c r="B10" s="18">
        <v>2022</v>
      </c>
      <c r="C10" s="18">
        <v>1</v>
      </c>
      <c r="D10" s="157">
        <v>330</v>
      </c>
      <c r="E10" s="16"/>
      <c r="F10" s="62"/>
      <c r="H10" s="19"/>
      <c r="I10" s="19"/>
      <c r="K10" s="10" t="s">
        <v>131</v>
      </c>
      <c r="L10" s="10" t="s">
        <v>132</v>
      </c>
      <c r="M10" s="10" t="s">
        <v>133</v>
      </c>
      <c r="N10" s="10" t="s">
        <v>134</v>
      </c>
      <c r="O10" s="10" t="s">
        <v>135</v>
      </c>
      <c r="P10" s="10" t="s">
        <v>136</v>
      </c>
      <c r="Q10" s="10" t="s">
        <v>137</v>
      </c>
      <c r="R10" s="10" t="s">
        <v>138</v>
      </c>
      <c r="S10" s="10" t="s">
        <v>139</v>
      </c>
      <c r="T10" s="10" t="s">
        <v>140</v>
      </c>
      <c r="U10" s="10" t="s">
        <v>141</v>
      </c>
    </row>
    <row r="11" spans="2:27" ht="34.5" x14ac:dyDescent="0.25">
      <c r="B11" s="18">
        <v>2022</v>
      </c>
      <c r="C11" s="18">
        <v>2</v>
      </c>
      <c r="D11" s="157">
        <v>264</v>
      </c>
      <c r="E11" s="16"/>
      <c r="F11" s="62"/>
      <c r="G11" s="19"/>
      <c r="H11" s="19"/>
      <c r="I11" s="19"/>
      <c r="K11" s="10" t="s">
        <v>142</v>
      </c>
      <c r="L11" s="10" t="s">
        <v>143</v>
      </c>
      <c r="M11" s="10"/>
      <c r="N11" s="10"/>
      <c r="O11" s="10"/>
      <c r="P11" s="10"/>
      <c r="Q11" s="10"/>
      <c r="R11" s="10"/>
      <c r="S11" s="10"/>
      <c r="T11" s="10"/>
      <c r="U11" s="10"/>
    </row>
    <row r="12" spans="2:27" ht="34.5" x14ac:dyDescent="0.25">
      <c r="B12" s="18">
        <v>2022</v>
      </c>
      <c r="C12" s="18">
        <v>3</v>
      </c>
      <c r="D12" s="157">
        <v>177</v>
      </c>
      <c r="E12" s="16"/>
      <c r="F12" s="62"/>
      <c r="G12" s="19"/>
      <c r="H12" s="19"/>
      <c r="I12" s="19"/>
      <c r="K12" s="10" t="s">
        <v>144</v>
      </c>
      <c r="L12" s="10" t="s">
        <v>143</v>
      </c>
      <c r="M12" s="10"/>
      <c r="N12" s="10"/>
      <c r="O12" s="10"/>
      <c r="P12" s="10"/>
      <c r="Q12" s="10"/>
      <c r="R12" s="10"/>
      <c r="S12" s="10"/>
      <c r="T12" s="10"/>
      <c r="U12" s="10"/>
    </row>
    <row r="13" spans="2:27" ht="34.5" x14ac:dyDescent="0.25">
      <c r="B13" s="18">
        <v>2022</v>
      </c>
      <c r="C13" s="18">
        <v>4</v>
      </c>
      <c r="D13" s="157">
        <v>124</v>
      </c>
      <c r="E13" s="16"/>
      <c r="F13" s="62"/>
      <c r="G13" s="19"/>
      <c r="H13" s="19"/>
      <c r="I13" s="19"/>
      <c r="K13" s="10" t="s">
        <v>145</v>
      </c>
      <c r="L13" s="10" t="s">
        <v>143</v>
      </c>
      <c r="M13" s="10"/>
      <c r="N13" s="10"/>
      <c r="O13" s="10"/>
      <c r="P13" s="10"/>
      <c r="Q13" s="10"/>
      <c r="R13" s="10"/>
      <c r="S13" s="10"/>
      <c r="T13" s="10"/>
      <c r="U13" s="10"/>
    </row>
    <row r="14" spans="2:27" ht="34.5" x14ac:dyDescent="0.25">
      <c r="B14" s="18">
        <v>2022</v>
      </c>
      <c r="C14" s="18">
        <v>5</v>
      </c>
      <c r="D14" s="157">
        <v>68</v>
      </c>
      <c r="E14" s="16"/>
      <c r="F14" s="62"/>
      <c r="G14" s="19"/>
      <c r="H14" s="19"/>
      <c r="I14" s="19"/>
      <c r="K14" s="10" t="s">
        <v>146</v>
      </c>
      <c r="L14" s="10"/>
      <c r="M14" s="10" t="s">
        <v>143</v>
      </c>
      <c r="N14" s="10"/>
      <c r="O14" s="10"/>
      <c r="P14" s="10"/>
      <c r="Q14" s="10"/>
      <c r="R14" s="10"/>
      <c r="S14" s="10"/>
      <c r="T14" s="10"/>
      <c r="U14" s="10"/>
    </row>
    <row r="15" spans="2:27" ht="34.5" x14ac:dyDescent="0.25">
      <c r="B15" s="18">
        <v>2022</v>
      </c>
      <c r="C15" s="18">
        <v>6</v>
      </c>
      <c r="D15" s="157">
        <v>17</v>
      </c>
      <c r="E15" s="16"/>
      <c r="F15" s="62"/>
      <c r="G15" s="19"/>
      <c r="H15" s="19"/>
      <c r="I15" s="19"/>
      <c r="K15" s="10" t="s">
        <v>147</v>
      </c>
      <c r="L15" s="10"/>
      <c r="M15" s="10" t="s">
        <v>143</v>
      </c>
      <c r="N15" s="10"/>
      <c r="O15" s="10"/>
      <c r="P15" s="10"/>
      <c r="Q15" s="10"/>
      <c r="R15" s="10"/>
      <c r="S15" s="10"/>
      <c r="T15" s="10"/>
      <c r="U15" s="10"/>
    </row>
    <row r="16" spans="2:27" ht="34.5" x14ac:dyDescent="0.25">
      <c r="B16" s="18">
        <v>2022</v>
      </c>
      <c r="C16" s="18">
        <v>7</v>
      </c>
      <c r="D16" s="157">
        <v>9</v>
      </c>
      <c r="E16" s="16"/>
      <c r="F16" s="62"/>
      <c r="G16" s="19"/>
      <c r="H16" s="19"/>
      <c r="I16" s="19"/>
      <c r="K16" s="10" t="s">
        <v>148</v>
      </c>
      <c r="L16" s="10"/>
      <c r="M16" s="10" t="s">
        <v>143</v>
      </c>
      <c r="N16" s="10"/>
      <c r="O16" s="10"/>
      <c r="P16" s="10"/>
      <c r="Q16" s="10"/>
      <c r="R16" s="10"/>
      <c r="S16" s="10"/>
      <c r="T16" s="10"/>
      <c r="U16" s="10"/>
    </row>
    <row r="17" spans="2:21" ht="34.5" x14ac:dyDescent="0.25">
      <c r="B17" s="18">
        <v>2022</v>
      </c>
      <c r="C17" s="18">
        <v>8</v>
      </c>
      <c r="D17" s="157">
        <v>4</v>
      </c>
      <c r="E17" s="16"/>
      <c r="F17" s="62"/>
      <c r="G17" s="19"/>
      <c r="H17" s="19"/>
      <c r="I17" s="19"/>
      <c r="K17" s="10" t="s">
        <v>149</v>
      </c>
      <c r="L17" s="10"/>
      <c r="M17" s="22"/>
      <c r="N17" s="10" t="s">
        <v>143</v>
      </c>
      <c r="O17" s="10"/>
      <c r="P17" s="10"/>
      <c r="Q17" s="10"/>
      <c r="R17" s="10"/>
      <c r="S17" s="10"/>
      <c r="T17" s="10"/>
      <c r="U17" s="10"/>
    </row>
    <row r="18" spans="2:21" ht="34.5" x14ac:dyDescent="0.25">
      <c r="B18" s="18">
        <v>2022</v>
      </c>
      <c r="C18" s="18">
        <v>9</v>
      </c>
      <c r="D18" s="157">
        <v>7</v>
      </c>
      <c r="E18" s="16"/>
      <c r="F18" s="62"/>
      <c r="G18" s="19"/>
      <c r="H18" s="19"/>
      <c r="I18" s="19"/>
      <c r="K18" s="10" t="s">
        <v>150</v>
      </c>
      <c r="L18" s="10"/>
      <c r="M18" s="10"/>
      <c r="N18" s="10" t="s">
        <v>143</v>
      </c>
      <c r="O18" s="10"/>
      <c r="P18" s="10"/>
      <c r="Q18" s="10"/>
      <c r="R18" s="10"/>
      <c r="S18" s="10"/>
      <c r="T18" s="10"/>
      <c r="U18" s="10"/>
    </row>
    <row r="19" spans="2:21" ht="34.5" x14ac:dyDescent="0.25">
      <c r="B19" s="18">
        <v>2022</v>
      </c>
      <c r="C19" s="18">
        <v>10</v>
      </c>
      <c r="D19" s="157">
        <v>66</v>
      </c>
      <c r="E19" s="16"/>
      <c r="F19" s="62"/>
      <c r="G19" s="19"/>
      <c r="H19" s="19"/>
      <c r="I19" s="19"/>
      <c r="K19" s="10" t="s">
        <v>151</v>
      </c>
      <c r="L19" s="10"/>
      <c r="M19" s="10"/>
      <c r="N19" s="10" t="s">
        <v>143</v>
      </c>
      <c r="O19" s="10"/>
      <c r="P19" s="10"/>
      <c r="Q19" s="10"/>
      <c r="R19" s="10"/>
      <c r="S19" s="10"/>
      <c r="T19" s="10"/>
      <c r="U19" s="10"/>
    </row>
    <row r="20" spans="2:21" ht="34.5" x14ac:dyDescent="0.25">
      <c r="B20" s="18">
        <v>2022</v>
      </c>
      <c r="C20" s="18">
        <v>11</v>
      </c>
      <c r="D20" s="157">
        <v>270</v>
      </c>
      <c r="E20" s="16"/>
      <c r="F20" s="62"/>
      <c r="G20" s="19"/>
      <c r="H20" s="19"/>
      <c r="I20" s="19"/>
      <c r="K20" s="10" t="s">
        <v>152</v>
      </c>
      <c r="L20" s="10"/>
      <c r="M20" s="10"/>
      <c r="N20" s="22"/>
      <c r="O20" s="10" t="s">
        <v>143</v>
      </c>
      <c r="P20" s="10"/>
      <c r="Q20" s="10"/>
      <c r="R20" s="10"/>
      <c r="S20" s="10"/>
      <c r="T20" s="10"/>
      <c r="U20" s="10"/>
    </row>
    <row r="21" spans="2:21" ht="34.5" x14ac:dyDescent="0.25">
      <c r="B21" s="18">
        <v>2022</v>
      </c>
      <c r="C21" s="18">
        <v>12</v>
      </c>
      <c r="D21" s="157">
        <v>365</v>
      </c>
      <c r="E21" s="16"/>
      <c r="F21" s="62"/>
      <c r="G21" s="19"/>
      <c r="H21" s="19"/>
      <c r="I21" s="19"/>
      <c r="K21" s="10" t="s">
        <v>153</v>
      </c>
      <c r="L21" s="10"/>
      <c r="M21" s="10"/>
      <c r="N21" s="10"/>
      <c r="O21" s="22"/>
      <c r="P21" s="10" t="s">
        <v>143</v>
      </c>
      <c r="Q21" s="10"/>
      <c r="R21" s="10"/>
      <c r="S21" s="10"/>
      <c r="T21" s="10"/>
      <c r="U21" s="10"/>
    </row>
    <row r="22" spans="2:21" ht="34.5" x14ac:dyDescent="0.25">
      <c r="B22" s="18">
        <v>2023</v>
      </c>
      <c r="C22" s="18">
        <v>1</v>
      </c>
      <c r="D22" s="157">
        <v>307</v>
      </c>
      <c r="E22" s="16"/>
      <c r="F22" s="62"/>
      <c r="G22" s="19"/>
      <c r="H22" s="19"/>
      <c r="I22" s="19"/>
      <c r="K22" s="10" t="s">
        <v>154</v>
      </c>
      <c r="L22" s="10"/>
      <c r="M22" s="10"/>
      <c r="N22" s="10"/>
      <c r="O22" s="10"/>
      <c r="P22" s="10"/>
      <c r="Q22" s="10" t="s">
        <v>143</v>
      </c>
      <c r="R22" s="10"/>
      <c r="S22" s="10"/>
      <c r="T22" s="10"/>
      <c r="U22" s="10"/>
    </row>
    <row r="23" spans="2:21" x14ac:dyDescent="0.25">
      <c r="B23" s="18">
        <v>2023</v>
      </c>
      <c r="C23" s="18">
        <v>2</v>
      </c>
      <c r="D23" s="157">
        <v>362</v>
      </c>
      <c r="E23" s="16"/>
      <c r="F23" s="62"/>
      <c r="G23" s="19"/>
      <c r="H23" s="19"/>
      <c r="I23" s="19"/>
      <c r="K23" s="20"/>
      <c r="L23" s="20"/>
      <c r="M23" s="20"/>
      <c r="N23" s="20"/>
      <c r="O23" s="20"/>
      <c r="P23" s="20"/>
      <c r="Q23" s="20"/>
      <c r="R23" s="20"/>
      <c r="S23" s="20"/>
      <c r="T23" s="20"/>
      <c r="U23" s="20"/>
    </row>
    <row r="24" spans="2:21" x14ac:dyDescent="0.25">
      <c r="B24" s="18">
        <v>2023</v>
      </c>
      <c r="C24" s="18">
        <v>3</v>
      </c>
      <c r="D24" s="157">
        <v>285</v>
      </c>
      <c r="E24" s="16"/>
      <c r="F24" s="62"/>
      <c r="G24" s="19"/>
      <c r="H24" s="19"/>
      <c r="I24" s="19"/>
      <c r="K24" s="20"/>
      <c r="L24" s="20"/>
      <c r="M24" s="20"/>
      <c r="N24" s="20"/>
      <c r="O24" s="20"/>
      <c r="P24" s="20"/>
      <c r="Q24" s="20"/>
      <c r="R24" s="20"/>
      <c r="S24" s="20"/>
      <c r="T24" s="20"/>
      <c r="U24" s="20"/>
    </row>
    <row r="25" spans="2:21" x14ac:dyDescent="0.25">
      <c r="B25" s="18">
        <v>2023</v>
      </c>
      <c r="C25" s="18">
        <v>4</v>
      </c>
      <c r="D25" s="157">
        <v>151</v>
      </c>
      <c r="E25" s="16"/>
      <c r="F25" s="62"/>
      <c r="G25" s="19"/>
      <c r="H25" s="19"/>
      <c r="I25" s="19"/>
      <c r="K25" s="22"/>
      <c r="L25" s="22"/>
      <c r="M25" s="22"/>
      <c r="N25" s="22"/>
      <c r="O25" s="22"/>
      <c r="P25" s="22"/>
      <c r="Q25" s="22"/>
      <c r="R25" s="22"/>
      <c r="S25" s="22"/>
      <c r="T25" s="22"/>
      <c r="U25" s="22"/>
    </row>
    <row r="26" spans="2:21" x14ac:dyDescent="0.25">
      <c r="B26" s="18">
        <v>2023</v>
      </c>
      <c r="C26" s="18">
        <v>5</v>
      </c>
      <c r="D26" s="157">
        <v>60</v>
      </c>
      <c r="E26" s="16"/>
      <c r="F26" s="62"/>
      <c r="G26" s="19"/>
      <c r="H26" s="19"/>
      <c r="I26" s="19"/>
      <c r="K26" s="148" t="s">
        <v>343</v>
      </c>
      <c r="L26" s="22"/>
      <c r="M26" s="22"/>
      <c r="N26" s="22"/>
      <c r="O26" s="22"/>
      <c r="P26" s="22"/>
      <c r="Q26" s="22"/>
      <c r="R26" s="22"/>
      <c r="S26" s="22"/>
      <c r="T26" s="22"/>
      <c r="U26" s="22"/>
    </row>
    <row r="27" spans="2:21" x14ac:dyDescent="0.25">
      <c r="B27" s="18">
        <v>2023</v>
      </c>
      <c r="C27" s="18">
        <v>6</v>
      </c>
      <c r="D27" s="157">
        <v>25</v>
      </c>
      <c r="E27" s="16"/>
      <c r="F27" s="62"/>
      <c r="G27" s="19"/>
      <c r="H27" s="19"/>
      <c r="I27" s="19"/>
      <c r="K27" s="219" t="s">
        <v>155</v>
      </c>
      <c r="L27" s="220"/>
      <c r="M27" s="220"/>
      <c r="N27" s="220"/>
      <c r="O27" s="220"/>
      <c r="P27" s="220"/>
      <c r="Q27" s="220"/>
      <c r="R27" s="220"/>
      <c r="S27" s="220"/>
      <c r="T27" s="220"/>
      <c r="U27" s="221"/>
    </row>
    <row r="28" spans="2:21" x14ac:dyDescent="0.25">
      <c r="B28" s="18">
        <v>2023</v>
      </c>
      <c r="C28" s="18">
        <v>7</v>
      </c>
      <c r="D28" s="157">
        <v>12</v>
      </c>
      <c r="E28" s="16"/>
      <c r="F28" s="62"/>
      <c r="G28" s="19"/>
      <c r="H28" s="19"/>
      <c r="I28" s="19"/>
      <c r="K28" s="65"/>
      <c r="L28" s="228" t="s">
        <v>130</v>
      </c>
      <c r="M28" s="228"/>
      <c r="N28" s="228"/>
      <c r="O28" s="228"/>
      <c r="P28" s="228"/>
      <c r="Q28" s="228"/>
      <c r="R28" s="228"/>
      <c r="S28" s="228"/>
      <c r="T28" s="228"/>
      <c r="U28" s="228"/>
    </row>
    <row r="29" spans="2:21" ht="34.5" x14ac:dyDescent="0.25">
      <c r="B29" s="18">
        <v>2023</v>
      </c>
      <c r="C29" s="18">
        <v>8</v>
      </c>
      <c r="D29" s="157">
        <v>4</v>
      </c>
      <c r="E29" s="16"/>
      <c r="F29" s="62"/>
      <c r="G29" s="19"/>
      <c r="H29" s="19"/>
      <c r="I29" s="19"/>
      <c r="K29" s="10"/>
      <c r="L29" s="10" t="s">
        <v>132</v>
      </c>
      <c r="M29" s="10" t="s">
        <v>133</v>
      </c>
      <c r="N29" s="10" t="s">
        <v>134</v>
      </c>
      <c r="O29" s="10" t="s">
        <v>135</v>
      </c>
      <c r="P29" s="10" t="s">
        <v>136</v>
      </c>
      <c r="Q29" s="10" t="s">
        <v>137</v>
      </c>
      <c r="R29" s="10" t="s">
        <v>138</v>
      </c>
      <c r="S29" s="10" t="s">
        <v>139</v>
      </c>
      <c r="T29" s="10" t="s">
        <v>140</v>
      </c>
      <c r="U29" s="10" t="s">
        <v>141</v>
      </c>
    </row>
    <row r="30" spans="2:21" x14ac:dyDescent="0.25">
      <c r="B30" s="18">
        <v>2023</v>
      </c>
      <c r="C30" s="18">
        <v>9</v>
      </c>
      <c r="D30" s="157">
        <v>12</v>
      </c>
      <c r="E30" s="16"/>
      <c r="F30" s="62"/>
      <c r="G30" s="19"/>
      <c r="H30" s="19"/>
      <c r="I30" s="19"/>
      <c r="K30" s="10" t="s">
        <v>156</v>
      </c>
      <c r="L30" s="10"/>
      <c r="M30" s="10"/>
      <c r="N30" s="10"/>
      <c r="O30" s="10"/>
      <c r="P30" s="10"/>
      <c r="Q30" s="10"/>
      <c r="R30" s="10"/>
      <c r="S30" s="10"/>
      <c r="T30" s="10"/>
      <c r="U30" s="10"/>
    </row>
    <row r="31" spans="2:21" x14ac:dyDescent="0.25">
      <c r="B31" s="18">
        <v>2023</v>
      </c>
      <c r="C31" s="18">
        <v>10</v>
      </c>
      <c r="D31" s="157">
        <v>47</v>
      </c>
      <c r="E31" s="16"/>
      <c r="F31" s="62"/>
      <c r="G31" s="19"/>
      <c r="H31" s="19"/>
      <c r="I31" s="19"/>
      <c r="K31" s="20"/>
      <c r="L31" s="20"/>
      <c r="M31" s="20"/>
      <c r="N31" s="20"/>
      <c r="O31" s="20"/>
      <c r="P31" s="20"/>
      <c r="Q31" s="20"/>
      <c r="R31" s="20"/>
      <c r="S31" s="20"/>
      <c r="T31" s="20"/>
      <c r="U31" s="20"/>
    </row>
    <row r="32" spans="2:21" x14ac:dyDescent="0.25">
      <c r="B32" s="18">
        <v>2023</v>
      </c>
      <c r="C32" s="18">
        <v>11</v>
      </c>
      <c r="D32" s="157">
        <v>173</v>
      </c>
      <c r="E32" s="16"/>
      <c r="F32" s="62"/>
      <c r="G32" s="19"/>
      <c r="H32" s="19"/>
      <c r="I32" s="19"/>
      <c r="K32" s="20"/>
      <c r="L32" s="20"/>
      <c r="M32" s="20"/>
      <c r="N32" s="20"/>
      <c r="O32" s="20"/>
      <c r="P32" s="20"/>
      <c r="Q32" s="20"/>
      <c r="R32" s="20"/>
      <c r="S32" s="20"/>
      <c r="T32" s="20"/>
      <c r="U32" s="20"/>
    </row>
    <row r="33" spans="2:18" x14ac:dyDescent="0.25">
      <c r="B33" s="18">
        <v>2023</v>
      </c>
      <c r="C33" s="18">
        <v>12</v>
      </c>
      <c r="D33" s="157">
        <v>246</v>
      </c>
      <c r="E33" s="16"/>
      <c r="F33" s="62"/>
      <c r="G33" s="19"/>
      <c r="H33" s="19"/>
      <c r="I33" s="19"/>
    </row>
    <row r="34" spans="2:18" x14ac:dyDescent="0.25">
      <c r="B34" s="148" t="s">
        <v>341</v>
      </c>
      <c r="E34" s="63"/>
    </row>
    <row r="35" spans="2:18" x14ac:dyDescent="0.25">
      <c r="B35" s="148" t="s">
        <v>342</v>
      </c>
      <c r="K35" s="148" t="s">
        <v>341</v>
      </c>
    </row>
    <row r="36" spans="2:18" ht="50.25" customHeight="1" x14ac:dyDescent="0.25">
      <c r="B36" s="222" t="s">
        <v>157</v>
      </c>
      <c r="C36" s="223"/>
      <c r="D36" s="223"/>
      <c r="E36" s="223"/>
      <c r="F36" s="223"/>
      <c r="G36" s="223"/>
      <c r="H36" s="223"/>
      <c r="I36" s="224"/>
      <c r="K36" s="229" t="s">
        <v>158</v>
      </c>
      <c r="L36" s="230"/>
      <c r="M36" s="230"/>
      <c r="N36" s="230"/>
      <c r="O36" s="230"/>
      <c r="P36" s="230"/>
      <c r="Q36" s="230"/>
      <c r="R36" s="231"/>
    </row>
    <row r="37" spans="2:18" ht="34.5" x14ac:dyDescent="0.25">
      <c r="B37" s="13" t="s">
        <v>65</v>
      </c>
      <c r="C37" s="13" t="s">
        <v>66</v>
      </c>
      <c r="D37" s="13" t="s">
        <v>159</v>
      </c>
      <c r="E37" s="13" t="s">
        <v>160</v>
      </c>
      <c r="F37" s="13" t="s">
        <v>161</v>
      </c>
      <c r="G37" s="13" t="s">
        <v>162</v>
      </c>
      <c r="H37" s="13" t="s">
        <v>163</v>
      </c>
      <c r="I37" s="13" t="s">
        <v>164</v>
      </c>
      <c r="K37" s="13" t="s">
        <v>65</v>
      </c>
      <c r="L37" s="13" t="s">
        <v>66</v>
      </c>
      <c r="M37" s="13" t="s">
        <v>159</v>
      </c>
      <c r="N37" s="13" t="s">
        <v>160</v>
      </c>
      <c r="O37" s="13" t="s">
        <v>161</v>
      </c>
      <c r="P37" s="13" t="s">
        <v>162</v>
      </c>
      <c r="Q37" s="13" t="s">
        <v>163</v>
      </c>
      <c r="R37" s="13" t="s">
        <v>164</v>
      </c>
    </row>
    <row r="38" spans="2:18" x14ac:dyDescent="0.25">
      <c r="B38" s="18">
        <v>2024</v>
      </c>
      <c r="C38" s="18">
        <v>1</v>
      </c>
      <c r="D38" s="16">
        <v>334</v>
      </c>
      <c r="E38" s="16"/>
      <c r="F38" s="16">
        <v>403</v>
      </c>
      <c r="G38" s="16"/>
      <c r="H38" s="16"/>
      <c r="I38" s="16"/>
      <c r="K38" s="18">
        <v>2024</v>
      </c>
      <c r="L38" s="18">
        <v>1</v>
      </c>
      <c r="M38" s="16"/>
      <c r="N38" s="16"/>
      <c r="O38" s="16"/>
      <c r="P38" s="16"/>
      <c r="Q38" s="16"/>
      <c r="R38" s="16"/>
    </row>
    <row r="39" spans="2:18" x14ac:dyDescent="0.25">
      <c r="B39" s="18">
        <v>2024</v>
      </c>
      <c r="C39" s="18">
        <v>2</v>
      </c>
      <c r="D39" s="16">
        <v>232</v>
      </c>
      <c r="E39" s="16"/>
      <c r="F39" s="16">
        <v>283</v>
      </c>
      <c r="G39" s="16"/>
      <c r="H39" s="16"/>
      <c r="I39" s="16"/>
      <c r="K39" s="18">
        <v>2024</v>
      </c>
      <c r="L39" s="18">
        <v>2</v>
      </c>
      <c r="M39" s="16"/>
      <c r="N39" s="16"/>
      <c r="O39" s="16"/>
      <c r="P39" s="16"/>
      <c r="Q39" s="16"/>
      <c r="R39" s="16"/>
    </row>
    <row r="40" spans="2:18" x14ac:dyDescent="0.25">
      <c r="B40" s="18">
        <v>2024</v>
      </c>
      <c r="C40" s="18">
        <v>3</v>
      </c>
      <c r="D40" s="16">
        <v>198</v>
      </c>
      <c r="E40" s="16"/>
      <c r="F40" s="16">
        <v>266</v>
      </c>
      <c r="G40" s="16"/>
      <c r="H40" s="16"/>
      <c r="I40" s="16"/>
      <c r="K40" s="18">
        <v>2024</v>
      </c>
      <c r="L40" s="18">
        <v>3</v>
      </c>
      <c r="M40" s="16"/>
      <c r="N40" s="16"/>
      <c r="O40" s="16"/>
      <c r="P40" s="16"/>
      <c r="Q40" s="16"/>
      <c r="R40" s="16"/>
    </row>
    <row r="41" spans="2:18" x14ac:dyDescent="0.25">
      <c r="B41" s="18">
        <v>2024</v>
      </c>
      <c r="C41" s="18">
        <v>4</v>
      </c>
      <c r="D41" s="16">
        <v>121</v>
      </c>
      <c r="E41" s="16"/>
      <c r="F41" s="16">
        <v>157</v>
      </c>
      <c r="G41" s="16"/>
      <c r="H41" s="16"/>
      <c r="I41" s="16"/>
      <c r="K41" s="18">
        <v>2024</v>
      </c>
      <c r="L41" s="18">
        <v>4</v>
      </c>
      <c r="M41" s="16"/>
      <c r="N41" s="16"/>
      <c r="O41" s="16"/>
      <c r="P41" s="16"/>
      <c r="Q41" s="16"/>
      <c r="R41" s="16"/>
    </row>
    <row r="42" spans="2:18" x14ac:dyDescent="0.25">
      <c r="B42" s="18">
        <v>2024</v>
      </c>
      <c r="C42" s="18">
        <v>5</v>
      </c>
      <c r="D42" s="16">
        <v>64</v>
      </c>
      <c r="E42" s="16"/>
      <c r="F42" s="16">
        <v>100</v>
      </c>
      <c r="G42" s="16"/>
      <c r="H42" s="16"/>
      <c r="I42" s="16"/>
      <c r="K42" s="18">
        <v>2024</v>
      </c>
      <c r="L42" s="18">
        <v>5</v>
      </c>
      <c r="M42" s="16"/>
      <c r="N42" s="16"/>
      <c r="O42" s="16"/>
      <c r="P42" s="16"/>
      <c r="Q42" s="16"/>
      <c r="R42" s="16"/>
    </row>
    <row r="43" spans="2:18" x14ac:dyDescent="0.25">
      <c r="B43" s="18">
        <v>2024</v>
      </c>
      <c r="C43" s="18">
        <v>6</v>
      </c>
      <c r="D43" s="16">
        <v>25</v>
      </c>
      <c r="E43" s="16"/>
      <c r="F43" s="16">
        <v>39</v>
      </c>
      <c r="G43" s="16"/>
      <c r="H43" s="16"/>
      <c r="I43" s="16"/>
      <c r="K43" s="18">
        <v>2024</v>
      </c>
      <c r="L43" s="18">
        <v>6</v>
      </c>
      <c r="M43" s="16"/>
      <c r="N43" s="16"/>
      <c r="O43" s="16"/>
      <c r="P43" s="16"/>
      <c r="Q43" s="16"/>
      <c r="R43" s="16"/>
    </row>
    <row r="44" spans="2:18" x14ac:dyDescent="0.25">
      <c r="B44" s="18">
        <v>2024</v>
      </c>
      <c r="C44" s="18">
        <v>7</v>
      </c>
      <c r="D44" s="16">
        <v>10</v>
      </c>
      <c r="E44" s="16"/>
      <c r="F44" s="16">
        <v>16</v>
      </c>
      <c r="G44" s="16"/>
      <c r="H44" s="16"/>
      <c r="I44" s="16"/>
      <c r="K44" s="18">
        <v>2024</v>
      </c>
      <c r="L44" s="18">
        <v>7</v>
      </c>
      <c r="M44" s="16"/>
      <c r="N44" s="16"/>
      <c r="O44" s="16"/>
      <c r="P44" s="16"/>
      <c r="Q44" s="16"/>
      <c r="R44" s="16"/>
    </row>
    <row r="45" spans="2:18" x14ac:dyDescent="0.25">
      <c r="B45" s="18">
        <v>2024</v>
      </c>
      <c r="C45" s="18">
        <v>8</v>
      </c>
      <c r="D45" s="16">
        <v>11</v>
      </c>
      <c r="E45" s="16"/>
      <c r="F45" s="16">
        <v>17</v>
      </c>
      <c r="G45" s="16"/>
      <c r="H45" s="16"/>
      <c r="I45" s="16"/>
      <c r="K45" s="18">
        <v>2024</v>
      </c>
      <c r="L45" s="18">
        <v>8</v>
      </c>
      <c r="M45" s="16"/>
      <c r="N45" s="16"/>
      <c r="O45" s="16"/>
      <c r="P45" s="16"/>
      <c r="Q45" s="16"/>
      <c r="R45" s="16"/>
    </row>
    <row r="46" spans="2:18" x14ac:dyDescent="0.25">
      <c r="B46" s="18">
        <v>2024</v>
      </c>
      <c r="C46" s="18">
        <v>9</v>
      </c>
      <c r="D46" s="16">
        <v>16</v>
      </c>
      <c r="E46" s="16"/>
      <c r="F46" s="16">
        <v>27</v>
      </c>
      <c r="G46" s="16"/>
      <c r="H46" s="16"/>
      <c r="I46" s="16"/>
      <c r="K46" s="18">
        <v>2024</v>
      </c>
      <c r="L46" s="18">
        <v>9</v>
      </c>
      <c r="M46" s="16"/>
      <c r="N46" s="16"/>
      <c r="O46" s="16"/>
      <c r="P46" s="16"/>
      <c r="Q46" s="16"/>
      <c r="R46" s="16"/>
    </row>
    <row r="47" spans="2:18" x14ac:dyDescent="0.25">
      <c r="B47" s="18">
        <v>2024</v>
      </c>
      <c r="C47" s="18">
        <v>10</v>
      </c>
      <c r="D47" s="16">
        <v>52</v>
      </c>
      <c r="E47" s="16"/>
      <c r="F47" s="16">
        <v>72</v>
      </c>
      <c r="G47" s="16"/>
      <c r="H47" s="16"/>
      <c r="I47" s="16"/>
      <c r="K47" s="18">
        <v>2024</v>
      </c>
      <c r="L47" s="18">
        <v>10</v>
      </c>
      <c r="M47" s="16"/>
      <c r="N47" s="16"/>
      <c r="O47" s="16"/>
      <c r="P47" s="16"/>
      <c r="Q47" s="16"/>
      <c r="R47" s="16"/>
    </row>
    <row r="48" spans="2:18" x14ac:dyDescent="0.25">
      <c r="B48" s="18">
        <v>2024</v>
      </c>
      <c r="C48" s="18">
        <v>11</v>
      </c>
      <c r="D48" s="16">
        <v>185</v>
      </c>
      <c r="E48" s="16"/>
      <c r="F48" s="16">
        <v>237</v>
      </c>
      <c r="G48" s="16"/>
      <c r="H48" s="16"/>
      <c r="I48" s="16"/>
      <c r="K48" s="18">
        <v>2024</v>
      </c>
      <c r="L48" s="18">
        <v>11</v>
      </c>
      <c r="M48" s="16"/>
      <c r="N48" s="16"/>
      <c r="O48" s="16"/>
      <c r="P48" s="16"/>
      <c r="Q48" s="16"/>
      <c r="R48" s="16"/>
    </row>
    <row r="49" spans="2:18" x14ac:dyDescent="0.25">
      <c r="B49" s="18">
        <v>2024</v>
      </c>
      <c r="C49" s="18">
        <v>12</v>
      </c>
      <c r="D49" s="16">
        <v>333</v>
      </c>
      <c r="E49" s="16"/>
      <c r="F49" s="16">
        <v>393</v>
      </c>
      <c r="G49" s="16"/>
      <c r="H49" s="16"/>
      <c r="I49" s="16"/>
      <c r="K49" s="18">
        <v>2024</v>
      </c>
      <c r="L49" s="18">
        <v>12</v>
      </c>
      <c r="M49" s="16"/>
      <c r="N49" s="16"/>
      <c r="O49" s="16"/>
      <c r="P49" s="16"/>
      <c r="Q49" s="16"/>
      <c r="R49" s="16"/>
    </row>
    <row r="50" spans="2:18" x14ac:dyDescent="0.25">
      <c r="B50" s="18">
        <v>2025</v>
      </c>
      <c r="C50" s="18">
        <v>1</v>
      </c>
      <c r="D50" s="16">
        <v>333</v>
      </c>
      <c r="E50" s="16"/>
      <c r="F50" s="16">
        <v>403</v>
      </c>
      <c r="G50" s="16"/>
      <c r="H50" s="16"/>
      <c r="I50" s="16"/>
      <c r="K50" s="18">
        <v>2025</v>
      </c>
      <c r="L50" s="18">
        <v>1</v>
      </c>
      <c r="M50" s="16"/>
      <c r="N50" s="16"/>
      <c r="O50" s="16"/>
      <c r="P50" s="16"/>
      <c r="Q50" s="16"/>
      <c r="R50" s="16"/>
    </row>
    <row r="51" spans="2:18" x14ac:dyDescent="0.25">
      <c r="B51" s="18">
        <v>2025</v>
      </c>
      <c r="C51" s="18">
        <v>2</v>
      </c>
      <c r="D51" s="16">
        <v>229</v>
      </c>
      <c r="E51" s="16"/>
      <c r="F51" s="16">
        <v>282</v>
      </c>
      <c r="G51" s="16"/>
      <c r="H51" s="16"/>
      <c r="I51" s="16"/>
      <c r="K51" s="18">
        <v>2025</v>
      </c>
      <c r="L51" s="18">
        <v>2</v>
      </c>
      <c r="M51" s="16"/>
      <c r="N51" s="16"/>
      <c r="O51" s="16"/>
      <c r="P51" s="16"/>
      <c r="Q51" s="16"/>
      <c r="R51" s="16"/>
    </row>
    <row r="52" spans="2:18" x14ac:dyDescent="0.25">
      <c r="B52" s="18">
        <v>2025</v>
      </c>
      <c r="C52" s="18">
        <v>3</v>
      </c>
      <c r="D52" s="16">
        <v>197</v>
      </c>
      <c r="E52" s="16"/>
      <c r="F52" s="16">
        <v>263</v>
      </c>
      <c r="G52" s="16"/>
      <c r="H52" s="16"/>
      <c r="I52" s="16"/>
      <c r="K52" s="18">
        <v>2025</v>
      </c>
      <c r="L52" s="18">
        <v>3</v>
      </c>
      <c r="M52" s="16"/>
      <c r="N52" s="16"/>
      <c r="O52" s="16"/>
      <c r="P52" s="16"/>
      <c r="Q52" s="16"/>
      <c r="R52" s="16"/>
    </row>
    <row r="53" spans="2:18" x14ac:dyDescent="0.25">
      <c r="B53" s="18">
        <v>2025</v>
      </c>
      <c r="C53" s="18">
        <v>4</v>
      </c>
      <c r="D53" s="16">
        <v>120</v>
      </c>
      <c r="E53" s="16"/>
      <c r="F53" s="16">
        <v>156</v>
      </c>
      <c r="G53" s="16"/>
      <c r="H53" s="16"/>
      <c r="I53" s="16"/>
      <c r="K53" s="18">
        <v>2025</v>
      </c>
      <c r="L53" s="18">
        <v>4</v>
      </c>
      <c r="M53" s="16"/>
      <c r="N53" s="16"/>
      <c r="O53" s="16"/>
      <c r="P53" s="16"/>
      <c r="Q53" s="16"/>
      <c r="R53" s="16"/>
    </row>
    <row r="54" spans="2:18" x14ac:dyDescent="0.25">
      <c r="B54" s="18">
        <v>2025</v>
      </c>
      <c r="C54" s="18">
        <v>5</v>
      </c>
      <c r="D54" s="16">
        <v>63</v>
      </c>
      <c r="E54" s="16"/>
      <c r="F54" s="16">
        <v>98</v>
      </c>
      <c r="G54" s="16"/>
      <c r="H54" s="16"/>
      <c r="I54" s="16"/>
      <c r="K54" s="18">
        <v>2025</v>
      </c>
      <c r="L54" s="18">
        <v>5</v>
      </c>
      <c r="M54" s="16"/>
      <c r="N54" s="16"/>
      <c r="O54" s="16"/>
      <c r="P54" s="16"/>
      <c r="Q54" s="16"/>
      <c r="R54" s="16"/>
    </row>
    <row r="55" spans="2:18" x14ac:dyDescent="0.25">
      <c r="B55" s="18">
        <v>2025</v>
      </c>
      <c r="C55" s="18">
        <v>6</v>
      </c>
      <c r="D55" s="16">
        <v>25</v>
      </c>
      <c r="E55" s="16"/>
      <c r="F55" s="16">
        <v>38</v>
      </c>
      <c r="G55" s="16"/>
      <c r="H55" s="16"/>
      <c r="I55" s="16"/>
      <c r="K55" s="18">
        <v>2025</v>
      </c>
      <c r="L55" s="18">
        <v>6</v>
      </c>
      <c r="M55" s="16"/>
      <c r="N55" s="16"/>
      <c r="O55" s="16"/>
      <c r="P55" s="16"/>
      <c r="Q55" s="16"/>
      <c r="R55" s="16"/>
    </row>
    <row r="56" spans="2:18" x14ac:dyDescent="0.25">
      <c r="B56" s="18">
        <v>2025</v>
      </c>
      <c r="C56" s="18">
        <v>7</v>
      </c>
      <c r="D56" s="16">
        <v>10</v>
      </c>
      <c r="E56" s="16"/>
      <c r="F56" s="16">
        <v>15</v>
      </c>
      <c r="G56" s="16"/>
      <c r="H56" s="16"/>
      <c r="I56" s="16"/>
      <c r="K56" s="18">
        <v>2025</v>
      </c>
      <c r="L56" s="18">
        <v>7</v>
      </c>
      <c r="M56" s="16"/>
      <c r="N56" s="16"/>
      <c r="O56" s="16"/>
      <c r="P56" s="16"/>
      <c r="Q56" s="16"/>
      <c r="R56" s="16"/>
    </row>
    <row r="57" spans="2:18" x14ac:dyDescent="0.25">
      <c r="B57" s="18">
        <v>2025</v>
      </c>
      <c r="C57" s="18">
        <v>8</v>
      </c>
      <c r="D57" s="16">
        <v>11</v>
      </c>
      <c r="E57" s="16"/>
      <c r="F57" s="16">
        <v>17</v>
      </c>
      <c r="G57" s="16"/>
      <c r="H57" s="16"/>
      <c r="I57" s="16"/>
      <c r="K57" s="18">
        <v>2025</v>
      </c>
      <c r="L57" s="18">
        <v>8</v>
      </c>
      <c r="M57" s="16"/>
      <c r="N57" s="16"/>
      <c r="O57" s="16"/>
      <c r="P57" s="16"/>
      <c r="Q57" s="16"/>
      <c r="R57" s="16"/>
    </row>
    <row r="58" spans="2:18" x14ac:dyDescent="0.25">
      <c r="B58" s="18">
        <v>2025</v>
      </c>
      <c r="C58" s="18">
        <v>9</v>
      </c>
      <c r="D58" s="16">
        <v>15</v>
      </c>
      <c r="E58" s="16"/>
      <c r="F58" s="16">
        <v>26</v>
      </c>
      <c r="G58" s="16"/>
      <c r="H58" s="16"/>
      <c r="I58" s="16"/>
      <c r="K58" s="18">
        <v>2025</v>
      </c>
      <c r="L58" s="18">
        <v>9</v>
      </c>
      <c r="M58" s="16"/>
      <c r="N58" s="16"/>
      <c r="O58" s="16"/>
      <c r="P58" s="16"/>
      <c r="Q58" s="16"/>
      <c r="R58" s="16"/>
    </row>
    <row r="59" spans="2:18" x14ac:dyDescent="0.25">
      <c r="B59" s="18">
        <v>2025</v>
      </c>
      <c r="C59" s="18">
        <v>10</v>
      </c>
      <c r="D59" s="16">
        <v>52</v>
      </c>
      <c r="E59" s="16"/>
      <c r="F59" s="16">
        <v>72</v>
      </c>
      <c r="G59" s="16"/>
      <c r="H59" s="16"/>
      <c r="I59" s="16"/>
      <c r="K59" s="18">
        <v>2025</v>
      </c>
      <c r="L59" s="18">
        <v>10</v>
      </c>
      <c r="M59" s="16"/>
      <c r="N59" s="16"/>
      <c r="O59" s="16"/>
      <c r="P59" s="16"/>
      <c r="Q59" s="16"/>
      <c r="R59" s="16"/>
    </row>
    <row r="60" spans="2:18" x14ac:dyDescent="0.25">
      <c r="B60" s="18">
        <v>2025</v>
      </c>
      <c r="C60" s="18">
        <v>11</v>
      </c>
      <c r="D60" s="16">
        <v>184</v>
      </c>
      <c r="E60" s="16"/>
      <c r="F60" s="16">
        <v>237</v>
      </c>
      <c r="G60" s="16"/>
      <c r="H60" s="16"/>
      <c r="I60" s="16"/>
      <c r="K60" s="18">
        <v>2025</v>
      </c>
      <c r="L60" s="18">
        <v>11</v>
      </c>
      <c r="M60" s="16"/>
      <c r="N60" s="16"/>
      <c r="O60" s="16"/>
      <c r="P60" s="16"/>
      <c r="Q60" s="16"/>
      <c r="R60" s="16"/>
    </row>
    <row r="61" spans="2:18" x14ac:dyDescent="0.25">
      <c r="B61" s="18">
        <v>2025</v>
      </c>
      <c r="C61" s="18">
        <v>12</v>
      </c>
      <c r="D61" s="16">
        <v>332</v>
      </c>
      <c r="E61" s="16"/>
      <c r="F61" s="16">
        <v>394</v>
      </c>
      <c r="G61" s="16"/>
      <c r="H61" s="16"/>
      <c r="I61" s="16"/>
      <c r="K61" s="18">
        <v>2025</v>
      </c>
      <c r="L61" s="18">
        <v>12</v>
      </c>
      <c r="M61" s="16"/>
      <c r="N61" s="16"/>
      <c r="O61" s="16"/>
      <c r="P61" s="16"/>
      <c r="Q61" s="16"/>
      <c r="R61" s="16"/>
    </row>
    <row r="62" spans="2:18" x14ac:dyDescent="0.25">
      <c r="B62" s="18">
        <v>2026</v>
      </c>
      <c r="C62" s="18">
        <v>1</v>
      </c>
      <c r="D62" s="16">
        <v>331</v>
      </c>
      <c r="E62" s="16"/>
      <c r="F62" s="16">
        <v>403</v>
      </c>
      <c r="G62" s="16"/>
      <c r="H62" s="16"/>
      <c r="I62" s="16"/>
      <c r="K62" s="18">
        <v>2026</v>
      </c>
      <c r="L62" s="18">
        <v>1</v>
      </c>
      <c r="M62" s="16"/>
      <c r="N62" s="16"/>
      <c r="O62" s="16"/>
      <c r="P62" s="16"/>
      <c r="Q62" s="16"/>
      <c r="R62" s="16"/>
    </row>
    <row r="63" spans="2:18" x14ac:dyDescent="0.25">
      <c r="B63" s="18">
        <v>2026</v>
      </c>
      <c r="C63" s="18">
        <v>2</v>
      </c>
      <c r="D63" s="16">
        <v>227</v>
      </c>
      <c r="E63" s="16"/>
      <c r="F63" s="16">
        <v>280</v>
      </c>
      <c r="G63" s="16"/>
      <c r="H63" s="16"/>
      <c r="I63" s="16"/>
      <c r="K63" s="18">
        <v>2026</v>
      </c>
      <c r="L63" s="18">
        <v>2</v>
      </c>
      <c r="M63" s="16"/>
      <c r="N63" s="16"/>
      <c r="O63" s="16"/>
      <c r="P63" s="16"/>
      <c r="Q63" s="16"/>
      <c r="R63" s="16"/>
    </row>
    <row r="64" spans="2:18" x14ac:dyDescent="0.25">
      <c r="B64" s="18">
        <v>2026</v>
      </c>
      <c r="C64" s="18">
        <v>3</v>
      </c>
      <c r="D64" s="16">
        <v>195</v>
      </c>
      <c r="E64" s="16"/>
      <c r="F64" s="16">
        <v>260</v>
      </c>
      <c r="G64" s="16"/>
      <c r="H64" s="16"/>
      <c r="I64" s="16"/>
      <c r="K64" s="18">
        <v>2026</v>
      </c>
      <c r="L64" s="18">
        <v>3</v>
      </c>
      <c r="M64" s="16"/>
      <c r="N64" s="16"/>
      <c r="O64" s="16"/>
      <c r="P64" s="16"/>
      <c r="Q64" s="16"/>
      <c r="R64" s="16"/>
    </row>
    <row r="65" spans="2:18" x14ac:dyDescent="0.25">
      <c r="B65" s="18">
        <v>2026</v>
      </c>
      <c r="C65" s="18">
        <v>4</v>
      </c>
      <c r="D65" s="16">
        <v>119</v>
      </c>
      <c r="E65" s="16"/>
      <c r="F65" s="16">
        <v>155</v>
      </c>
      <c r="G65" s="16"/>
      <c r="H65" s="16"/>
      <c r="I65" s="16"/>
      <c r="K65" s="18">
        <v>2026</v>
      </c>
      <c r="L65" s="18">
        <v>4</v>
      </c>
      <c r="M65" s="16"/>
      <c r="N65" s="16"/>
      <c r="O65" s="16"/>
      <c r="P65" s="16"/>
      <c r="Q65" s="16"/>
      <c r="R65" s="16"/>
    </row>
    <row r="66" spans="2:18" x14ac:dyDescent="0.25">
      <c r="B66" s="18">
        <v>2026</v>
      </c>
      <c r="C66" s="18">
        <v>5</v>
      </c>
      <c r="D66" s="16">
        <v>63</v>
      </c>
      <c r="E66" s="16"/>
      <c r="F66" s="16">
        <v>96</v>
      </c>
      <c r="G66" s="16"/>
      <c r="H66" s="16"/>
      <c r="I66" s="16"/>
      <c r="K66" s="18">
        <v>2026</v>
      </c>
      <c r="L66" s="18">
        <v>5</v>
      </c>
      <c r="M66" s="16"/>
      <c r="N66" s="16"/>
      <c r="O66" s="16"/>
      <c r="P66" s="16"/>
      <c r="Q66" s="16"/>
      <c r="R66" s="16"/>
    </row>
    <row r="67" spans="2:18" x14ac:dyDescent="0.25">
      <c r="B67" s="18">
        <v>2026</v>
      </c>
      <c r="C67" s="18">
        <v>6</v>
      </c>
      <c r="D67" s="16">
        <v>24</v>
      </c>
      <c r="E67" s="16"/>
      <c r="F67" s="16">
        <v>37</v>
      </c>
      <c r="G67" s="16"/>
      <c r="H67" s="16"/>
      <c r="I67" s="16"/>
      <c r="K67" s="18">
        <v>2026</v>
      </c>
      <c r="L67" s="18">
        <v>6</v>
      </c>
      <c r="M67" s="16"/>
      <c r="N67" s="16"/>
      <c r="O67" s="16"/>
      <c r="P67" s="16"/>
      <c r="Q67" s="16"/>
      <c r="R67" s="16"/>
    </row>
    <row r="68" spans="2:18" x14ac:dyDescent="0.25">
      <c r="B68" s="18">
        <v>2026</v>
      </c>
      <c r="C68" s="18">
        <v>7</v>
      </c>
      <c r="D68" s="16">
        <v>9</v>
      </c>
      <c r="E68" s="16"/>
      <c r="F68" s="16">
        <v>15</v>
      </c>
      <c r="G68" s="16"/>
      <c r="H68" s="16"/>
      <c r="I68" s="16"/>
      <c r="K68" s="18">
        <v>2026</v>
      </c>
      <c r="L68" s="18">
        <v>7</v>
      </c>
      <c r="M68" s="16"/>
      <c r="N68" s="16"/>
      <c r="O68" s="16"/>
      <c r="P68" s="16"/>
      <c r="Q68" s="16"/>
      <c r="R68" s="16"/>
    </row>
    <row r="69" spans="2:18" x14ac:dyDescent="0.25">
      <c r="B69" s="18">
        <v>2026</v>
      </c>
      <c r="C69" s="18">
        <v>8</v>
      </c>
      <c r="D69" s="16">
        <v>11</v>
      </c>
      <c r="E69" s="16"/>
      <c r="F69" s="16">
        <v>17</v>
      </c>
      <c r="G69" s="16"/>
      <c r="H69" s="16"/>
      <c r="I69" s="16"/>
      <c r="K69" s="18">
        <v>2026</v>
      </c>
      <c r="L69" s="18">
        <v>8</v>
      </c>
      <c r="M69" s="16"/>
      <c r="N69" s="16"/>
      <c r="O69" s="16"/>
      <c r="P69" s="16"/>
      <c r="Q69" s="16"/>
      <c r="R69" s="16"/>
    </row>
    <row r="70" spans="2:18" x14ac:dyDescent="0.25">
      <c r="B70" s="18">
        <v>2026</v>
      </c>
      <c r="C70" s="18">
        <v>9</v>
      </c>
      <c r="D70" s="16">
        <v>15</v>
      </c>
      <c r="E70" s="16"/>
      <c r="F70" s="16">
        <v>26</v>
      </c>
      <c r="G70" s="16"/>
      <c r="H70" s="16"/>
      <c r="I70" s="16"/>
      <c r="K70" s="18">
        <v>2026</v>
      </c>
      <c r="L70" s="18">
        <v>9</v>
      </c>
      <c r="M70" s="16"/>
      <c r="N70" s="16"/>
      <c r="O70" s="16"/>
      <c r="P70" s="16"/>
      <c r="Q70" s="16"/>
      <c r="R70" s="16"/>
    </row>
    <row r="71" spans="2:18" x14ac:dyDescent="0.25">
      <c r="B71" s="18">
        <v>2026</v>
      </c>
      <c r="C71" s="18">
        <v>10</v>
      </c>
      <c r="D71" s="16">
        <v>51</v>
      </c>
      <c r="E71" s="16"/>
      <c r="F71" s="16">
        <v>71</v>
      </c>
      <c r="G71" s="16"/>
      <c r="H71" s="16"/>
      <c r="I71" s="16"/>
      <c r="K71" s="18">
        <v>2026</v>
      </c>
      <c r="L71" s="18">
        <v>10</v>
      </c>
      <c r="M71" s="16"/>
      <c r="N71" s="16"/>
      <c r="O71" s="16"/>
      <c r="P71" s="16"/>
      <c r="Q71" s="16"/>
      <c r="R71" s="16"/>
    </row>
    <row r="72" spans="2:18" x14ac:dyDescent="0.25">
      <c r="B72" s="18">
        <v>2026</v>
      </c>
      <c r="C72" s="18">
        <v>11</v>
      </c>
      <c r="D72" s="16">
        <v>183</v>
      </c>
      <c r="E72" s="16"/>
      <c r="F72" s="16">
        <v>237</v>
      </c>
      <c r="G72" s="16"/>
      <c r="H72" s="16"/>
      <c r="I72" s="16"/>
      <c r="K72" s="18">
        <v>2026</v>
      </c>
      <c r="L72" s="18">
        <v>11</v>
      </c>
      <c r="M72" s="16"/>
      <c r="N72" s="16"/>
      <c r="O72" s="16"/>
      <c r="P72" s="16"/>
      <c r="Q72" s="16"/>
      <c r="R72" s="16"/>
    </row>
    <row r="73" spans="2:18" x14ac:dyDescent="0.25">
      <c r="B73" s="18">
        <v>2026</v>
      </c>
      <c r="C73" s="18">
        <v>12</v>
      </c>
      <c r="D73" s="16">
        <v>330</v>
      </c>
      <c r="E73" s="16"/>
      <c r="F73" s="16">
        <v>395</v>
      </c>
      <c r="G73" s="16"/>
      <c r="H73" s="16"/>
      <c r="I73" s="16"/>
      <c r="K73" s="18">
        <v>2026</v>
      </c>
      <c r="L73" s="18">
        <v>12</v>
      </c>
      <c r="M73" s="16"/>
      <c r="N73" s="16"/>
      <c r="O73" s="16"/>
      <c r="P73" s="16"/>
      <c r="Q73" s="16"/>
      <c r="R73" s="16"/>
    </row>
    <row r="74" spans="2:18" x14ac:dyDescent="0.25">
      <c r="B74" s="18">
        <v>2027</v>
      </c>
      <c r="C74" s="18">
        <v>1</v>
      </c>
      <c r="D74" s="16">
        <v>330</v>
      </c>
      <c r="E74" s="16"/>
      <c r="F74" s="16">
        <v>403</v>
      </c>
      <c r="G74" s="16"/>
      <c r="H74" s="16"/>
      <c r="I74" s="16"/>
      <c r="K74" s="18">
        <v>2027</v>
      </c>
      <c r="L74" s="18">
        <v>1</v>
      </c>
      <c r="M74" s="16"/>
      <c r="N74" s="16"/>
      <c r="O74" s="16"/>
      <c r="P74" s="16"/>
      <c r="Q74" s="16"/>
      <c r="R74" s="16"/>
    </row>
    <row r="75" spans="2:18" x14ac:dyDescent="0.25">
      <c r="B75" s="18">
        <v>2027</v>
      </c>
      <c r="C75" s="18">
        <v>2</v>
      </c>
      <c r="D75" s="16">
        <v>224</v>
      </c>
      <c r="E75" s="16"/>
      <c r="F75" s="16">
        <v>279</v>
      </c>
      <c r="G75" s="16"/>
      <c r="H75" s="16"/>
      <c r="I75" s="16"/>
      <c r="K75" s="18">
        <v>2027</v>
      </c>
      <c r="L75" s="18">
        <v>2</v>
      </c>
      <c r="M75" s="16"/>
      <c r="N75" s="16"/>
      <c r="O75" s="16"/>
      <c r="P75" s="16"/>
      <c r="Q75" s="16"/>
      <c r="R75" s="16"/>
    </row>
    <row r="76" spans="2:18" x14ac:dyDescent="0.25">
      <c r="B76" s="18">
        <v>2027</v>
      </c>
      <c r="C76" s="18">
        <v>3</v>
      </c>
      <c r="D76" s="16">
        <v>194</v>
      </c>
      <c r="E76" s="16"/>
      <c r="F76" s="16">
        <v>257</v>
      </c>
      <c r="G76" s="16"/>
      <c r="H76" s="16"/>
      <c r="I76" s="16"/>
      <c r="K76" s="18">
        <v>2027</v>
      </c>
      <c r="L76" s="18">
        <v>3</v>
      </c>
      <c r="M76" s="16"/>
      <c r="N76" s="16"/>
      <c r="O76" s="16"/>
      <c r="P76" s="16"/>
      <c r="Q76" s="16"/>
      <c r="R76" s="16"/>
    </row>
    <row r="77" spans="2:18" x14ac:dyDescent="0.25">
      <c r="B77" s="18">
        <v>2027</v>
      </c>
      <c r="C77" s="18">
        <v>4</v>
      </c>
      <c r="D77" s="16">
        <v>119</v>
      </c>
      <c r="E77" s="16"/>
      <c r="F77" s="16">
        <v>154</v>
      </c>
      <c r="G77" s="16"/>
      <c r="H77" s="16"/>
      <c r="I77" s="16"/>
      <c r="K77" s="18">
        <v>2027</v>
      </c>
      <c r="L77" s="18">
        <v>4</v>
      </c>
      <c r="M77" s="16"/>
      <c r="N77" s="16"/>
      <c r="O77" s="16"/>
      <c r="P77" s="16"/>
      <c r="Q77" s="16"/>
      <c r="R77" s="16"/>
    </row>
    <row r="78" spans="2:18" x14ac:dyDescent="0.25">
      <c r="B78" s="18">
        <v>2027</v>
      </c>
      <c r="C78" s="18">
        <v>5</v>
      </c>
      <c r="D78" s="16">
        <v>62</v>
      </c>
      <c r="E78" s="16"/>
      <c r="F78" s="16">
        <v>94</v>
      </c>
      <c r="G78" s="16"/>
      <c r="H78" s="16"/>
      <c r="I78" s="16"/>
      <c r="K78" s="18">
        <v>2027</v>
      </c>
      <c r="L78" s="18">
        <v>5</v>
      </c>
      <c r="M78" s="16"/>
      <c r="N78" s="16"/>
      <c r="O78" s="16"/>
      <c r="P78" s="16"/>
      <c r="Q78" s="16"/>
      <c r="R78" s="16"/>
    </row>
    <row r="79" spans="2:18" x14ac:dyDescent="0.25">
      <c r="B79" s="18">
        <v>2027</v>
      </c>
      <c r="C79" s="18">
        <v>6</v>
      </c>
      <c r="D79" s="16">
        <v>23</v>
      </c>
      <c r="E79" s="16"/>
      <c r="F79" s="16">
        <v>36</v>
      </c>
      <c r="G79" s="16"/>
      <c r="H79" s="16"/>
      <c r="I79" s="16"/>
      <c r="K79" s="18">
        <v>2027</v>
      </c>
      <c r="L79" s="18">
        <v>6</v>
      </c>
      <c r="M79" s="16"/>
      <c r="N79" s="16"/>
      <c r="O79" s="16"/>
      <c r="P79" s="16"/>
      <c r="Q79" s="16"/>
      <c r="R79" s="16"/>
    </row>
    <row r="80" spans="2:18" x14ac:dyDescent="0.25">
      <c r="B80" s="18">
        <v>2027</v>
      </c>
      <c r="C80" s="18">
        <v>7</v>
      </c>
      <c r="D80" s="16">
        <v>9</v>
      </c>
      <c r="E80" s="16"/>
      <c r="F80" s="16">
        <v>14</v>
      </c>
      <c r="G80" s="16"/>
      <c r="H80" s="16"/>
      <c r="I80" s="16"/>
      <c r="K80" s="18">
        <v>2027</v>
      </c>
      <c r="L80" s="18">
        <v>7</v>
      </c>
      <c r="M80" s="16"/>
      <c r="N80" s="16"/>
      <c r="O80" s="16"/>
      <c r="P80" s="16"/>
      <c r="Q80" s="16"/>
      <c r="R80" s="16"/>
    </row>
    <row r="81" spans="2:18" x14ac:dyDescent="0.25">
      <c r="B81" s="18">
        <v>2027</v>
      </c>
      <c r="C81" s="18">
        <v>8</v>
      </c>
      <c r="D81" s="16">
        <v>11</v>
      </c>
      <c r="E81" s="16"/>
      <c r="F81" s="16">
        <v>16</v>
      </c>
      <c r="G81" s="16"/>
      <c r="H81" s="16"/>
      <c r="I81" s="16"/>
      <c r="K81" s="18">
        <v>2027</v>
      </c>
      <c r="L81" s="18">
        <v>8</v>
      </c>
      <c r="M81" s="16"/>
      <c r="N81" s="16"/>
      <c r="O81" s="16"/>
      <c r="P81" s="16"/>
      <c r="Q81" s="16"/>
      <c r="R81" s="16"/>
    </row>
    <row r="82" spans="2:18" x14ac:dyDescent="0.25">
      <c r="B82" s="18">
        <v>2027</v>
      </c>
      <c r="C82" s="18">
        <v>9</v>
      </c>
      <c r="D82" s="16">
        <v>15</v>
      </c>
      <c r="E82" s="16"/>
      <c r="F82" s="16">
        <v>25</v>
      </c>
      <c r="G82" s="16"/>
      <c r="H82" s="16"/>
      <c r="I82" s="16"/>
      <c r="K82" s="18">
        <v>2027</v>
      </c>
      <c r="L82" s="18">
        <v>9</v>
      </c>
      <c r="M82" s="16"/>
      <c r="N82" s="16"/>
      <c r="O82" s="16"/>
      <c r="P82" s="16"/>
      <c r="Q82" s="16"/>
      <c r="R82" s="16"/>
    </row>
    <row r="83" spans="2:18" x14ac:dyDescent="0.25">
      <c r="B83" s="18">
        <v>2027</v>
      </c>
      <c r="C83" s="18">
        <v>10</v>
      </c>
      <c r="D83" s="16">
        <v>51</v>
      </c>
      <c r="E83" s="16"/>
      <c r="F83" s="16">
        <v>71</v>
      </c>
      <c r="G83" s="16"/>
      <c r="H83" s="16"/>
      <c r="I83" s="16"/>
      <c r="K83" s="18">
        <v>2027</v>
      </c>
      <c r="L83" s="18">
        <v>10</v>
      </c>
      <c r="M83" s="16"/>
      <c r="N83" s="16"/>
      <c r="O83" s="16"/>
      <c r="P83" s="16"/>
      <c r="Q83" s="16"/>
      <c r="R83" s="16"/>
    </row>
    <row r="84" spans="2:18" x14ac:dyDescent="0.25">
      <c r="B84" s="18">
        <v>2027</v>
      </c>
      <c r="C84" s="18">
        <v>11</v>
      </c>
      <c r="D84" s="16">
        <v>183</v>
      </c>
      <c r="E84" s="16"/>
      <c r="F84" s="16">
        <v>237</v>
      </c>
      <c r="G84" s="16"/>
      <c r="H84" s="16"/>
      <c r="I84" s="16"/>
      <c r="K84" s="18">
        <v>2027</v>
      </c>
      <c r="L84" s="18">
        <v>11</v>
      </c>
      <c r="M84" s="16"/>
      <c r="N84" s="16"/>
      <c r="O84" s="16"/>
      <c r="P84" s="16"/>
      <c r="Q84" s="16"/>
      <c r="R84" s="16"/>
    </row>
    <row r="85" spans="2:18" x14ac:dyDescent="0.25">
      <c r="B85" s="18">
        <v>2027</v>
      </c>
      <c r="C85" s="18">
        <v>12</v>
      </c>
      <c r="D85" s="16">
        <v>329</v>
      </c>
      <c r="E85" s="16"/>
      <c r="F85" s="16">
        <v>396</v>
      </c>
      <c r="G85" s="16"/>
      <c r="H85" s="16"/>
      <c r="I85" s="16"/>
      <c r="K85" s="18">
        <v>2027</v>
      </c>
      <c r="L85" s="18">
        <v>12</v>
      </c>
      <c r="M85" s="16"/>
      <c r="N85" s="16"/>
      <c r="O85" s="16"/>
      <c r="P85" s="16"/>
      <c r="Q85" s="16"/>
      <c r="R85" s="16"/>
    </row>
    <row r="86" spans="2:18" x14ac:dyDescent="0.25">
      <c r="B86" s="18">
        <v>2028</v>
      </c>
      <c r="C86" s="18">
        <v>1</v>
      </c>
      <c r="D86" s="16">
        <v>328</v>
      </c>
      <c r="E86" s="16"/>
      <c r="F86" s="16">
        <v>404</v>
      </c>
      <c r="G86" s="16"/>
      <c r="H86" s="16"/>
      <c r="I86" s="16"/>
      <c r="K86" s="18">
        <v>2028</v>
      </c>
      <c r="L86" s="18">
        <v>1</v>
      </c>
      <c r="M86" s="16"/>
      <c r="N86" s="16"/>
      <c r="O86" s="16"/>
      <c r="P86" s="16"/>
      <c r="Q86" s="16"/>
      <c r="R86" s="16"/>
    </row>
    <row r="87" spans="2:18" x14ac:dyDescent="0.25">
      <c r="B87" s="18">
        <v>2028</v>
      </c>
      <c r="C87" s="18">
        <v>2</v>
      </c>
      <c r="D87" s="16">
        <v>221</v>
      </c>
      <c r="E87" s="16"/>
      <c r="F87" s="16">
        <v>278</v>
      </c>
      <c r="G87" s="16"/>
      <c r="H87" s="16"/>
      <c r="I87" s="16"/>
      <c r="K87" s="18">
        <v>2028</v>
      </c>
      <c r="L87" s="18">
        <v>2</v>
      </c>
      <c r="M87" s="16"/>
      <c r="N87" s="16"/>
      <c r="O87" s="16"/>
      <c r="P87" s="16"/>
      <c r="Q87" s="16"/>
      <c r="R87" s="16"/>
    </row>
    <row r="88" spans="2:18" x14ac:dyDescent="0.25">
      <c r="B88" s="18">
        <v>2028</v>
      </c>
      <c r="C88" s="18">
        <v>3</v>
      </c>
      <c r="D88" s="16">
        <v>192</v>
      </c>
      <c r="E88" s="16"/>
      <c r="F88" s="16">
        <v>254</v>
      </c>
      <c r="G88" s="16"/>
      <c r="H88" s="16"/>
      <c r="I88" s="16"/>
      <c r="K88" s="18">
        <v>2028</v>
      </c>
      <c r="L88" s="18">
        <v>3</v>
      </c>
      <c r="M88" s="16"/>
      <c r="N88" s="16"/>
      <c r="O88" s="16"/>
      <c r="P88" s="16"/>
      <c r="Q88" s="16"/>
      <c r="R88" s="16"/>
    </row>
    <row r="89" spans="2:18" x14ac:dyDescent="0.25">
      <c r="B89" s="18">
        <v>2028</v>
      </c>
      <c r="C89" s="18">
        <v>4</v>
      </c>
      <c r="D89" s="16">
        <v>118</v>
      </c>
      <c r="E89" s="16"/>
      <c r="F89" s="16">
        <v>154</v>
      </c>
      <c r="G89" s="16"/>
      <c r="H89" s="16"/>
      <c r="I89" s="16"/>
      <c r="K89" s="18">
        <v>2028</v>
      </c>
      <c r="L89" s="18">
        <v>4</v>
      </c>
      <c r="M89" s="16"/>
      <c r="N89" s="16"/>
      <c r="O89" s="16"/>
      <c r="P89" s="16"/>
      <c r="Q89" s="16"/>
      <c r="R89" s="16"/>
    </row>
    <row r="90" spans="2:18" x14ac:dyDescent="0.25">
      <c r="B90" s="18">
        <v>2028</v>
      </c>
      <c r="C90" s="18">
        <v>5</v>
      </c>
      <c r="D90" s="16">
        <v>61</v>
      </c>
      <c r="E90" s="16"/>
      <c r="F90" s="16">
        <v>92</v>
      </c>
      <c r="G90" s="16"/>
      <c r="H90" s="16"/>
      <c r="I90" s="16"/>
      <c r="K90" s="18">
        <v>2028</v>
      </c>
      <c r="L90" s="18">
        <v>5</v>
      </c>
      <c r="M90" s="16"/>
      <c r="N90" s="16"/>
      <c r="O90" s="16"/>
      <c r="P90" s="16"/>
      <c r="Q90" s="16"/>
      <c r="R90" s="16"/>
    </row>
    <row r="91" spans="2:18" x14ac:dyDescent="0.25">
      <c r="B91" s="18">
        <v>2028</v>
      </c>
      <c r="C91" s="18">
        <v>6</v>
      </c>
      <c r="D91" s="16">
        <v>23</v>
      </c>
      <c r="E91" s="16"/>
      <c r="F91" s="16">
        <v>35</v>
      </c>
      <c r="G91" s="16"/>
      <c r="H91" s="16"/>
      <c r="I91" s="16"/>
      <c r="K91" s="18">
        <v>2028</v>
      </c>
      <c r="L91" s="18">
        <v>6</v>
      </c>
      <c r="M91" s="16"/>
      <c r="N91" s="16"/>
      <c r="O91" s="16"/>
      <c r="P91" s="16"/>
      <c r="Q91" s="16"/>
      <c r="R91" s="16"/>
    </row>
    <row r="92" spans="2:18" x14ac:dyDescent="0.25">
      <c r="B92" s="18">
        <v>2028</v>
      </c>
      <c r="C92" s="18">
        <v>7</v>
      </c>
      <c r="D92" s="16">
        <v>9</v>
      </c>
      <c r="E92" s="16"/>
      <c r="F92" s="16">
        <v>14</v>
      </c>
      <c r="G92" s="16"/>
      <c r="H92" s="16"/>
      <c r="I92" s="16"/>
      <c r="K92" s="18">
        <v>2028</v>
      </c>
      <c r="L92" s="18">
        <v>7</v>
      </c>
      <c r="M92" s="16"/>
      <c r="N92" s="16"/>
      <c r="O92" s="16"/>
      <c r="P92" s="16"/>
      <c r="Q92" s="16"/>
      <c r="R92" s="16"/>
    </row>
    <row r="93" spans="2:18" x14ac:dyDescent="0.25">
      <c r="B93" s="18">
        <v>2028</v>
      </c>
      <c r="C93" s="18">
        <v>8</v>
      </c>
      <c r="D93" s="16">
        <v>10</v>
      </c>
      <c r="E93" s="16"/>
      <c r="F93" s="16">
        <v>16</v>
      </c>
      <c r="G93" s="16"/>
      <c r="H93" s="16"/>
      <c r="I93" s="16"/>
      <c r="K93" s="18">
        <v>2028</v>
      </c>
      <c r="L93" s="18">
        <v>8</v>
      </c>
      <c r="M93" s="16"/>
      <c r="N93" s="16"/>
      <c r="O93" s="16"/>
      <c r="P93" s="16"/>
      <c r="Q93" s="16"/>
      <c r="R93" s="16"/>
    </row>
    <row r="94" spans="2:18" x14ac:dyDescent="0.25">
      <c r="B94" s="18">
        <v>2028</v>
      </c>
      <c r="C94" s="18">
        <v>9</v>
      </c>
      <c r="D94" s="16">
        <v>15</v>
      </c>
      <c r="E94" s="16"/>
      <c r="F94" s="16">
        <v>25</v>
      </c>
      <c r="G94" s="16"/>
      <c r="H94" s="16"/>
      <c r="I94" s="16"/>
      <c r="K94" s="18">
        <v>2028</v>
      </c>
      <c r="L94" s="18">
        <v>9</v>
      </c>
      <c r="M94" s="16"/>
      <c r="N94" s="16"/>
      <c r="O94" s="16"/>
      <c r="P94" s="16"/>
      <c r="Q94" s="16"/>
      <c r="R94" s="16"/>
    </row>
    <row r="95" spans="2:18" x14ac:dyDescent="0.25">
      <c r="B95" s="18">
        <v>2028</v>
      </c>
      <c r="C95" s="18">
        <v>10</v>
      </c>
      <c r="D95" s="16">
        <v>50</v>
      </c>
      <c r="E95" s="16"/>
      <c r="F95" s="16">
        <v>71</v>
      </c>
      <c r="G95" s="16"/>
      <c r="H95" s="16"/>
      <c r="I95" s="16"/>
      <c r="K95" s="18">
        <v>2028</v>
      </c>
      <c r="L95" s="18">
        <v>10</v>
      </c>
      <c r="M95" s="16"/>
      <c r="N95" s="16"/>
      <c r="O95" s="16"/>
      <c r="P95" s="16"/>
      <c r="Q95" s="16"/>
      <c r="R95" s="16"/>
    </row>
    <row r="96" spans="2:18" x14ac:dyDescent="0.25">
      <c r="B96" s="18">
        <v>2028</v>
      </c>
      <c r="C96" s="18">
        <v>11</v>
      </c>
      <c r="D96" s="16">
        <v>182</v>
      </c>
      <c r="E96" s="16"/>
      <c r="F96" s="16">
        <v>237</v>
      </c>
      <c r="G96" s="16"/>
      <c r="H96" s="16"/>
      <c r="I96" s="16"/>
      <c r="K96" s="18">
        <v>2028</v>
      </c>
      <c r="L96" s="18">
        <v>11</v>
      </c>
      <c r="M96" s="16"/>
      <c r="N96" s="16"/>
      <c r="O96" s="16"/>
      <c r="P96" s="16"/>
      <c r="Q96" s="16"/>
      <c r="R96" s="16"/>
    </row>
    <row r="97" spans="2:18" x14ac:dyDescent="0.25">
      <c r="B97" s="18">
        <v>2028</v>
      </c>
      <c r="C97" s="18">
        <v>12</v>
      </c>
      <c r="D97" s="16">
        <v>327</v>
      </c>
      <c r="E97" s="16"/>
      <c r="F97" s="16">
        <v>397</v>
      </c>
      <c r="G97" s="16"/>
      <c r="H97" s="16"/>
      <c r="I97" s="16"/>
      <c r="K97" s="18">
        <v>2028</v>
      </c>
      <c r="L97" s="18">
        <v>12</v>
      </c>
      <c r="M97" s="16"/>
      <c r="N97" s="16"/>
      <c r="O97" s="16"/>
      <c r="P97" s="16"/>
      <c r="Q97" s="16"/>
      <c r="R97" s="16"/>
    </row>
    <row r="98" spans="2:18" x14ac:dyDescent="0.25">
      <c r="B98" s="18">
        <v>2029</v>
      </c>
      <c r="C98" s="18">
        <v>1</v>
      </c>
      <c r="D98" s="16">
        <v>327</v>
      </c>
      <c r="E98" s="16"/>
      <c r="F98" s="16">
        <v>404</v>
      </c>
      <c r="G98" s="16"/>
      <c r="H98" s="16"/>
      <c r="I98" s="16"/>
      <c r="K98" s="18">
        <v>2029</v>
      </c>
      <c r="L98" s="18">
        <v>1</v>
      </c>
      <c r="M98" s="16"/>
      <c r="N98" s="16"/>
      <c r="O98" s="16"/>
      <c r="P98" s="16"/>
      <c r="Q98" s="16"/>
      <c r="R98" s="16"/>
    </row>
    <row r="99" spans="2:18" x14ac:dyDescent="0.25">
      <c r="B99" s="18">
        <v>2029</v>
      </c>
      <c r="C99" s="18">
        <v>2</v>
      </c>
      <c r="D99" s="16">
        <v>219</v>
      </c>
      <c r="E99" s="16"/>
      <c r="F99" s="16">
        <v>277</v>
      </c>
      <c r="G99" s="16"/>
      <c r="H99" s="16"/>
      <c r="I99" s="16"/>
      <c r="K99" s="18">
        <v>2029</v>
      </c>
      <c r="L99" s="18">
        <v>2</v>
      </c>
      <c r="M99" s="16"/>
      <c r="N99" s="16"/>
      <c r="O99" s="16"/>
      <c r="P99" s="16"/>
      <c r="Q99" s="16"/>
      <c r="R99" s="16"/>
    </row>
    <row r="100" spans="2:18" x14ac:dyDescent="0.25">
      <c r="B100" s="18">
        <v>2029</v>
      </c>
      <c r="C100" s="18">
        <v>3</v>
      </c>
      <c r="D100" s="16">
        <v>191</v>
      </c>
      <c r="E100" s="16"/>
      <c r="F100" s="16">
        <v>251</v>
      </c>
      <c r="G100" s="16"/>
      <c r="H100" s="16"/>
      <c r="I100" s="16"/>
      <c r="K100" s="18">
        <v>2029</v>
      </c>
      <c r="L100" s="18">
        <v>3</v>
      </c>
      <c r="M100" s="16"/>
      <c r="N100" s="16"/>
      <c r="O100" s="16"/>
      <c r="P100" s="16"/>
      <c r="Q100" s="16"/>
      <c r="R100" s="16"/>
    </row>
    <row r="101" spans="2:18" x14ac:dyDescent="0.25">
      <c r="B101" s="18">
        <v>2029</v>
      </c>
      <c r="C101" s="18">
        <v>4</v>
      </c>
      <c r="D101" s="16">
        <v>118</v>
      </c>
      <c r="E101" s="16"/>
      <c r="F101" s="16">
        <v>153</v>
      </c>
      <c r="G101" s="16"/>
      <c r="H101" s="16"/>
      <c r="I101" s="16"/>
      <c r="K101" s="18">
        <v>2029</v>
      </c>
      <c r="L101" s="18">
        <v>4</v>
      </c>
      <c r="M101" s="16"/>
      <c r="N101" s="16"/>
      <c r="O101" s="16"/>
      <c r="P101" s="16"/>
      <c r="Q101" s="16"/>
      <c r="R101" s="16"/>
    </row>
    <row r="102" spans="2:18" x14ac:dyDescent="0.25">
      <c r="B102" s="18">
        <v>2029</v>
      </c>
      <c r="C102" s="18">
        <v>5</v>
      </c>
      <c r="D102" s="16">
        <v>60</v>
      </c>
      <c r="E102" s="16"/>
      <c r="F102" s="16">
        <v>91</v>
      </c>
      <c r="G102" s="16"/>
      <c r="H102" s="16"/>
      <c r="I102" s="16"/>
      <c r="K102" s="18">
        <v>2029</v>
      </c>
      <c r="L102" s="18">
        <v>5</v>
      </c>
      <c r="M102" s="16"/>
      <c r="N102" s="16"/>
      <c r="O102" s="16"/>
      <c r="P102" s="16"/>
      <c r="Q102" s="16"/>
      <c r="R102" s="16"/>
    </row>
    <row r="103" spans="2:18" x14ac:dyDescent="0.25">
      <c r="B103" s="18">
        <v>2029</v>
      </c>
      <c r="C103" s="18">
        <v>6</v>
      </c>
      <c r="D103" s="16">
        <v>22</v>
      </c>
      <c r="E103" s="16"/>
      <c r="F103" s="16">
        <v>35</v>
      </c>
      <c r="G103" s="16"/>
      <c r="H103" s="16"/>
      <c r="I103" s="16"/>
      <c r="K103" s="18">
        <v>2029</v>
      </c>
      <c r="L103" s="18">
        <v>6</v>
      </c>
      <c r="M103" s="16"/>
      <c r="N103" s="16"/>
      <c r="O103" s="16"/>
      <c r="P103" s="16"/>
      <c r="Q103" s="16"/>
      <c r="R103" s="16"/>
    </row>
    <row r="104" spans="2:18" x14ac:dyDescent="0.25">
      <c r="B104" s="18">
        <v>2029</v>
      </c>
      <c r="C104" s="18">
        <v>7</v>
      </c>
      <c r="D104" s="16">
        <v>9</v>
      </c>
      <c r="E104" s="16"/>
      <c r="F104" s="16">
        <v>14</v>
      </c>
      <c r="G104" s="16"/>
      <c r="H104" s="16"/>
      <c r="I104" s="16"/>
      <c r="K104" s="18">
        <v>2029</v>
      </c>
      <c r="L104" s="18">
        <v>7</v>
      </c>
      <c r="M104" s="16"/>
      <c r="N104" s="16"/>
      <c r="O104" s="16"/>
      <c r="P104" s="16"/>
      <c r="Q104" s="16"/>
      <c r="R104" s="16"/>
    </row>
    <row r="105" spans="2:18" x14ac:dyDescent="0.25">
      <c r="B105" s="18">
        <v>2029</v>
      </c>
      <c r="C105" s="18">
        <v>8</v>
      </c>
      <c r="D105" s="16">
        <v>10</v>
      </c>
      <c r="E105" s="16"/>
      <c r="F105" s="16">
        <v>15</v>
      </c>
      <c r="G105" s="16"/>
      <c r="H105" s="16"/>
      <c r="I105" s="16"/>
      <c r="K105" s="18">
        <v>2029</v>
      </c>
      <c r="L105" s="18">
        <v>8</v>
      </c>
      <c r="M105" s="16"/>
      <c r="N105" s="16"/>
      <c r="O105" s="16"/>
      <c r="P105" s="16"/>
      <c r="Q105" s="16"/>
      <c r="R105" s="16"/>
    </row>
    <row r="106" spans="2:18" x14ac:dyDescent="0.25">
      <c r="B106" s="18">
        <v>2029</v>
      </c>
      <c r="C106" s="18">
        <v>9</v>
      </c>
      <c r="D106" s="16">
        <v>14</v>
      </c>
      <c r="E106" s="16"/>
      <c r="F106" s="16">
        <v>24</v>
      </c>
      <c r="G106" s="16"/>
      <c r="H106" s="16"/>
      <c r="I106" s="16"/>
      <c r="K106" s="18">
        <v>2029</v>
      </c>
      <c r="L106" s="18">
        <v>9</v>
      </c>
      <c r="M106" s="16"/>
      <c r="N106" s="16"/>
      <c r="O106" s="16"/>
      <c r="P106" s="16"/>
      <c r="Q106" s="16"/>
      <c r="R106" s="16"/>
    </row>
    <row r="107" spans="2:18" x14ac:dyDescent="0.25">
      <c r="B107" s="18">
        <v>2029</v>
      </c>
      <c r="C107" s="18">
        <v>10</v>
      </c>
      <c r="D107" s="16">
        <v>50</v>
      </c>
      <c r="E107" s="16"/>
      <c r="F107" s="16">
        <v>71</v>
      </c>
      <c r="G107" s="16"/>
      <c r="H107" s="16"/>
      <c r="I107" s="16"/>
      <c r="K107" s="18">
        <v>2029</v>
      </c>
      <c r="L107" s="18">
        <v>10</v>
      </c>
      <c r="M107" s="16"/>
      <c r="N107" s="16"/>
      <c r="O107" s="16"/>
      <c r="P107" s="16"/>
      <c r="Q107" s="16"/>
      <c r="R107" s="16"/>
    </row>
    <row r="108" spans="2:18" x14ac:dyDescent="0.25">
      <c r="B108" s="18">
        <v>2029</v>
      </c>
      <c r="C108" s="18">
        <v>11</v>
      </c>
      <c r="D108" s="16">
        <v>182</v>
      </c>
      <c r="E108" s="16"/>
      <c r="F108" s="16">
        <v>237</v>
      </c>
      <c r="G108" s="16"/>
      <c r="H108" s="16"/>
      <c r="I108" s="16"/>
      <c r="K108" s="18">
        <v>2029</v>
      </c>
      <c r="L108" s="18">
        <v>11</v>
      </c>
      <c r="M108" s="16"/>
      <c r="N108" s="16"/>
      <c r="O108" s="16"/>
      <c r="P108" s="16"/>
      <c r="Q108" s="16"/>
      <c r="R108" s="16"/>
    </row>
    <row r="109" spans="2:18" x14ac:dyDescent="0.25">
      <c r="B109" s="18">
        <v>2029</v>
      </c>
      <c r="C109" s="18">
        <v>12</v>
      </c>
      <c r="D109" s="16">
        <v>326</v>
      </c>
      <c r="E109" s="16"/>
      <c r="F109" s="16">
        <v>398</v>
      </c>
      <c r="G109" s="16"/>
      <c r="H109" s="16"/>
      <c r="I109" s="16"/>
      <c r="K109" s="18">
        <v>2029</v>
      </c>
      <c r="L109" s="18">
        <v>12</v>
      </c>
      <c r="M109" s="16"/>
      <c r="N109" s="16"/>
      <c r="O109" s="16"/>
      <c r="P109" s="16"/>
      <c r="Q109" s="16"/>
      <c r="R109" s="16"/>
    </row>
    <row r="110" spans="2:18" x14ac:dyDescent="0.25">
      <c r="B110" s="18">
        <v>2030</v>
      </c>
      <c r="C110" s="18">
        <v>1</v>
      </c>
      <c r="D110" s="16">
        <v>326</v>
      </c>
      <c r="E110" s="16"/>
      <c r="F110" s="16">
        <v>404</v>
      </c>
      <c r="G110" s="16"/>
      <c r="H110" s="16"/>
      <c r="I110" s="16"/>
      <c r="K110" s="18">
        <v>2030</v>
      </c>
      <c r="L110" s="18">
        <v>1</v>
      </c>
      <c r="M110" s="16"/>
      <c r="N110" s="16"/>
      <c r="O110" s="16"/>
      <c r="P110" s="16"/>
      <c r="Q110" s="16"/>
      <c r="R110" s="16"/>
    </row>
    <row r="111" spans="2:18" x14ac:dyDescent="0.25">
      <c r="B111" s="18">
        <v>2030</v>
      </c>
      <c r="C111" s="18">
        <v>2</v>
      </c>
      <c r="D111" s="16">
        <v>216</v>
      </c>
      <c r="E111" s="16"/>
      <c r="F111" s="16">
        <v>275</v>
      </c>
      <c r="G111" s="16"/>
      <c r="H111" s="16"/>
      <c r="I111" s="16"/>
      <c r="K111" s="18">
        <v>2030</v>
      </c>
      <c r="L111" s="18">
        <v>2</v>
      </c>
      <c r="M111" s="16"/>
      <c r="N111" s="16"/>
      <c r="O111" s="16"/>
      <c r="P111" s="16"/>
      <c r="Q111" s="16"/>
      <c r="R111" s="16"/>
    </row>
    <row r="112" spans="2:18" x14ac:dyDescent="0.25">
      <c r="B112" s="18">
        <v>2030</v>
      </c>
      <c r="C112" s="18">
        <v>3</v>
      </c>
      <c r="D112" s="16">
        <v>189</v>
      </c>
      <c r="E112" s="16"/>
      <c r="F112" s="16">
        <v>248</v>
      </c>
      <c r="G112" s="16"/>
      <c r="H112" s="16"/>
      <c r="I112" s="16"/>
      <c r="K112" s="18">
        <v>2030</v>
      </c>
      <c r="L112" s="18">
        <v>3</v>
      </c>
      <c r="M112" s="16"/>
      <c r="N112" s="16"/>
      <c r="O112" s="16"/>
      <c r="P112" s="16"/>
      <c r="Q112" s="16"/>
      <c r="R112" s="16"/>
    </row>
    <row r="113" spans="2:18" x14ac:dyDescent="0.25">
      <c r="B113" s="18">
        <v>2030</v>
      </c>
      <c r="C113" s="18">
        <v>4</v>
      </c>
      <c r="D113" s="16">
        <v>117</v>
      </c>
      <c r="E113" s="16"/>
      <c r="F113" s="16">
        <v>152</v>
      </c>
      <c r="G113" s="16"/>
      <c r="H113" s="16"/>
      <c r="I113" s="16"/>
      <c r="K113" s="18">
        <v>2030</v>
      </c>
      <c r="L113" s="18">
        <v>4</v>
      </c>
      <c r="M113" s="16"/>
      <c r="N113" s="16"/>
      <c r="O113" s="16"/>
      <c r="P113" s="16"/>
      <c r="Q113" s="16"/>
      <c r="R113" s="16"/>
    </row>
    <row r="114" spans="2:18" x14ac:dyDescent="0.25">
      <c r="B114" s="18">
        <v>2030</v>
      </c>
      <c r="C114" s="18">
        <v>5</v>
      </c>
      <c r="D114" s="16">
        <v>59</v>
      </c>
      <c r="E114" s="16"/>
      <c r="F114" s="16">
        <v>89</v>
      </c>
      <c r="G114" s="16"/>
      <c r="H114" s="16"/>
      <c r="I114" s="16"/>
      <c r="K114" s="18">
        <v>2030</v>
      </c>
      <c r="L114" s="18">
        <v>5</v>
      </c>
      <c r="M114" s="16"/>
      <c r="N114" s="16"/>
      <c r="O114" s="16"/>
      <c r="P114" s="16"/>
      <c r="Q114" s="16"/>
      <c r="R114" s="16"/>
    </row>
    <row r="115" spans="2:18" x14ac:dyDescent="0.25">
      <c r="B115" s="18">
        <v>2030</v>
      </c>
      <c r="C115" s="18">
        <v>6</v>
      </c>
      <c r="D115" s="16">
        <v>22</v>
      </c>
      <c r="E115" s="16"/>
      <c r="F115" s="16">
        <v>34</v>
      </c>
      <c r="G115" s="16"/>
      <c r="H115" s="16"/>
      <c r="I115" s="16"/>
      <c r="K115" s="18">
        <v>2030</v>
      </c>
      <c r="L115" s="18">
        <v>6</v>
      </c>
      <c r="M115" s="16"/>
      <c r="N115" s="16"/>
      <c r="O115" s="16"/>
      <c r="P115" s="16"/>
      <c r="Q115" s="16"/>
      <c r="R115" s="16"/>
    </row>
    <row r="116" spans="2:18" x14ac:dyDescent="0.25">
      <c r="B116" s="18">
        <v>2030</v>
      </c>
      <c r="C116" s="18">
        <v>7</v>
      </c>
      <c r="D116" s="16">
        <v>8</v>
      </c>
      <c r="E116" s="16"/>
      <c r="F116" s="16">
        <v>13</v>
      </c>
      <c r="G116" s="16"/>
      <c r="H116" s="16"/>
      <c r="I116" s="16"/>
      <c r="K116" s="18">
        <v>2030</v>
      </c>
      <c r="L116" s="18">
        <v>7</v>
      </c>
      <c r="M116" s="16"/>
      <c r="N116" s="16"/>
      <c r="O116" s="16"/>
      <c r="P116" s="16"/>
      <c r="Q116" s="16"/>
      <c r="R116" s="16"/>
    </row>
    <row r="117" spans="2:18" x14ac:dyDescent="0.25">
      <c r="B117" s="18">
        <v>2030</v>
      </c>
      <c r="C117" s="18">
        <v>8</v>
      </c>
      <c r="D117" s="16">
        <v>10</v>
      </c>
      <c r="E117" s="16"/>
      <c r="F117" s="16">
        <v>15</v>
      </c>
      <c r="G117" s="16"/>
      <c r="H117" s="16"/>
      <c r="I117" s="16"/>
      <c r="K117" s="18">
        <v>2030</v>
      </c>
      <c r="L117" s="18">
        <v>8</v>
      </c>
      <c r="M117" s="16"/>
      <c r="N117" s="16"/>
      <c r="O117" s="16"/>
      <c r="P117" s="16"/>
      <c r="Q117" s="16"/>
      <c r="R117" s="16"/>
    </row>
    <row r="118" spans="2:18" x14ac:dyDescent="0.25">
      <c r="B118" s="18">
        <v>2030</v>
      </c>
      <c r="C118" s="18">
        <v>9</v>
      </c>
      <c r="D118" s="16">
        <v>14</v>
      </c>
      <c r="E118" s="16"/>
      <c r="F118" s="16">
        <v>24</v>
      </c>
      <c r="G118" s="16"/>
      <c r="H118" s="16"/>
      <c r="I118" s="16"/>
      <c r="K118" s="18">
        <v>2030</v>
      </c>
      <c r="L118" s="18">
        <v>9</v>
      </c>
      <c r="M118" s="16"/>
      <c r="N118" s="16"/>
      <c r="O118" s="16"/>
      <c r="P118" s="16"/>
      <c r="Q118" s="16"/>
      <c r="R118" s="16"/>
    </row>
    <row r="119" spans="2:18" x14ac:dyDescent="0.25">
      <c r="B119" s="18">
        <v>2030</v>
      </c>
      <c r="C119" s="18">
        <v>10</v>
      </c>
      <c r="D119" s="16">
        <v>49</v>
      </c>
      <c r="E119" s="16"/>
      <c r="F119" s="16">
        <v>70</v>
      </c>
      <c r="G119" s="16"/>
      <c r="H119" s="16"/>
      <c r="I119" s="16"/>
      <c r="K119" s="18">
        <v>2030</v>
      </c>
      <c r="L119" s="18">
        <v>10</v>
      </c>
      <c r="M119" s="16"/>
      <c r="N119" s="16"/>
      <c r="O119" s="16"/>
      <c r="P119" s="16"/>
      <c r="Q119" s="16"/>
      <c r="R119" s="16"/>
    </row>
    <row r="120" spans="2:18" x14ac:dyDescent="0.25">
      <c r="B120" s="18">
        <v>2030</v>
      </c>
      <c r="C120" s="18">
        <v>11</v>
      </c>
      <c r="D120" s="16">
        <v>181</v>
      </c>
      <c r="E120" s="16"/>
      <c r="F120" s="16">
        <v>237</v>
      </c>
      <c r="G120" s="16"/>
      <c r="H120" s="16"/>
      <c r="I120" s="16"/>
      <c r="K120" s="18">
        <v>2030</v>
      </c>
      <c r="L120" s="18">
        <v>11</v>
      </c>
      <c r="M120" s="16"/>
      <c r="N120" s="16"/>
      <c r="O120" s="16"/>
      <c r="P120" s="16"/>
      <c r="Q120" s="16"/>
      <c r="R120" s="16"/>
    </row>
    <row r="121" spans="2:18" x14ac:dyDescent="0.25">
      <c r="B121" s="18">
        <v>2030</v>
      </c>
      <c r="C121" s="18">
        <v>12</v>
      </c>
      <c r="D121" s="16">
        <v>325</v>
      </c>
      <c r="E121" s="16"/>
      <c r="F121" s="16">
        <v>399</v>
      </c>
      <c r="G121" s="16"/>
      <c r="H121" s="16"/>
      <c r="I121" s="16"/>
      <c r="K121" s="18">
        <v>2030</v>
      </c>
      <c r="L121" s="18">
        <v>12</v>
      </c>
      <c r="M121" s="16"/>
      <c r="N121" s="16"/>
      <c r="O121" s="16"/>
      <c r="P121" s="16"/>
      <c r="Q121" s="16"/>
      <c r="R121" s="16"/>
    </row>
    <row r="122" spans="2:18" x14ac:dyDescent="0.25">
      <c r="B122" s="18">
        <v>2031</v>
      </c>
      <c r="C122" s="18">
        <v>1</v>
      </c>
      <c r="D122" s="16">
        <v>324</v>
      </c>
      <c r="E122" s="16"/>
      <c r="F122" s="16">
        <v>404</v>
      </c>
      <c r="G122" s="16"/>
      <c r="H122" s="16"/>
      <c r="I122" s="16"/>
      <c r="K122" s="18">
        <v>2031</v>
      </c>
      <c r="L122" s="18">
        <v>1</v>
      </c>
      <c r="M122" s="16"/>
      <c r="N122" s="16"/>
      <c r="O122" s="16"/>
      <c r="P122" s="16"/>
      <c r="Q122" s="16"/>
      <c r="R122" s="16"/>
    </row>
    <row r="123" spans="2:18" x14ac:dyDescent="0.25">
      <c r="B123" s="18">
        <v>2031</v>
      </c>
      <c r="C123" s="18">
        <v>2</v>
      </c>
      <c r="D123" s="16">
        <v>213</v>
      </c>
      <c r="E123" s="16"/>
      <c r="F123" s="16">
        <v>274</v>
      </c>
      <c r="G123" s="16"/>
      <c r="H123" s="16"/>
      <c r="I123" s="16"/>
      <c r="K123" s="18">
        <v>2031</v>
      </c>
      <c r="L123" s="18">
        <v>2</v>
      </c>
      <c r="M123" s="16"/>
      <c r="N123" s="16"/>
      <c r="O123" s="16"/>
      <c r="P123" s="16"/>
      <c r="Q123" s="16"/>
      <c r="R123" s="16"/>
    </row>
    <row r="124" spans="2:18" x14ac:dyDescent="0.25">
      <c r="B124" s="18">
        <v>2031</v>
      </c>
      <c r="C124" s="18">
        <v>3</v>
      </c>
      <c r="D124" s="16">
        <v>187</v>
      </c>
      <c r="E124" s="16"/>
      <c r="F124" s="16">
        <v>245</v>
      </c>
      <c r="G124" s="16"/>
      <c r="H124" s="16"/>
      <c r="I124" s="16"/>
      <c r="K124" s="18">
        <v>2031</v>
      </c>
      <c r="L124" s="18">
        <v>3</v>
      </c>
      <c r="M124" s="16"/>
      <c r="N124" s="16"/>
      <c r="O124" s="16"/>
      <c r="P124" s="16"/>
      <c r="Q124" s="16"/>
      <c r="R124" s="16"/>
    </row>
    <row r="125" spans="2:18" x14ac:dyDescent="0.25">
      <c r="B125" s="18">
        <v>2031</v>
      </c>
      <c r="C125" s="18">
        <v>4</v>
      </c>
      <c r="D125" s="16">
        <v>116</v>
      </c>
      <c r="E125" s="16"/>
      <c r="F125" s="16">
        <v>152</v>
      </c>
      <c r="G125" s="16"/>
      <c r="H125" s="16"/>
      <c r="I125" s="16"/>
      <c r="K125" s="18">
        <v>2031</v>
      </c>
      <c r="L125" s="18">
        <v>4</v>
      </c>
      <c r="M125" s="16"/>
      <c r="N125" s="16"/>
      <c r="O125" s="16"/>
      <c r="P125" s="16"/>
      <c r="Q125" s="16"/>
      <c r="R125" s="16"/>
    </row>
    <row r="126" spans="2:18" x14ac:dyDescent="0.25">
      <c r="B126" s="18">
        <v>2031</v>
      </c>
      <c r="C126" s="18">
        <v>5</v>
      </c>
      <c r="D126" s="16">
        <v>58</v>
      </c>
      <c r="E126" s="16"/>
      <c r="F126" s="16">
        <v>87</v>
      </c>
      <c r="G126" s="16"/>
      <c r="H126" s="16"/>
      <c r="I126" s="16"/>
      <c r="K126" s="18">
        <v>2031</v>
      </c>
      <c r="L126" s="18">
        <v>5</v>
      </c>
      <c r="M126" s="16"/>
      <c r="N126" s="16"/>
      <c r="O126" s="16"/>
      <c r="P126" s="16"/>
      <c r="Q126" s="16"/>
      <c r="R126" s="16"/>
    </row>
    <row r="127" spans="2:18" x14ac:dyDescent="0.25">
      <c r="B127" s="18">
        <v>2031</v>
      </c>
      <c r="C127" s="18">
        <v>6</v>
      </c>
      <c r="D127" s="16">
        <v>21</v>
      </c>
      <c r="E127" s="16"/>
      <c r="F127" s="16">
        <v>33</v>
      </c>
      <c r="G127" s="16"/>
      <c r="H127" s="16"/>
      <c r="I127" s="16"/>
      <c r="K127" s="18">
        <v>2031</v>
      </c>
      <c r="L127" s="18">
        <v>6</v>
      </c>
      <c r="M127" s="16"/>
      <c r="N127" s="16"/>
      <c r="O127" s="16"/>
      <c r="P127" s="16"/>
      <c r="Q127" s="16"/>
      <c r="R127" s="16"/>
    </row>
    <row r="128" spans="2:18" x14ac:dyDescent="0.25">
      <c r="B128" s="18">
        <v>2031</v>
      </c>
      <c r="C128" s="18">
        <v>7</v>
      </c>
      <c r="D128" s="16">
        <v>8</v>
      </c>
      <c r="E128" s="16"/>
      <c r="F128" s="16">
        <v>13</v>
      </c>
      <c r="G128" s="16"/>
      <c r="H128" s="16"/>
      <c r="I128" s="16"/>
      <c r="K128" s="18">
        <v>2031</v>
      </c>
      <c r="L128" s="18">
        <v>7</v>
      </c>
      <c r="M128" s="16"/>
      <c r="N128" s="16"/>
      <c r="O128" s="16"/>
      <c r="P128" s="16"/>
      <c r="Q128" s="16"/>
      <c r="R128" s="16"/>
    </row>
    <row r="129" spans="2:18" x14ac:dyDescent="0.25">
      <c r="B129" s="18">
        <v>2031</v>
      </c>
      <c r="C129" s="18">
        <v>8</v>
      </c>
      <c r="D129" s="16">
        <v>10</v>
      </c>
      <c r="E129" s="16"/>
      <c r="F129" s="16">
        <v>15</v>
      </c>
      <c r="G129" s="16"/>
      <c r="H129" s="16"/>
      <c r="I129" s="16"/>
      <c r="K129" s="18">
        <v>2031</v>
      </c>
      <c r="L129" s="18">
        <v>8</v>
      </c>
      <c r="M129" s="16"/>
      <c r="N129" s="16"/>
      <c r="O129" s="16"/>
      <c r="P129" s="16"/>
      <c r="Q129" s="16"/>
      <c r="R129" s="16"/>
    </row>
    <row r="130" spans="2:18" x14ac:dyDescent="0.25">
      <c r="B130" s="18">
        <v>2031</v>
      </c>
      <c r="C130" s="18">
        <v>9</v>
      </c>
      <c r="D130" s="16">
        <v>14</v>
      </c>
      <c r="E130" s="16"/>
      <c r="F130" s="16">
        <v>23</v>
      </c>
      <c r="G130" s="16"/>
      <c r="H130" s="16"/>
      <c r="I130" s="16"/>
      <c r="K130" s="18">
        <v>2031</v>
      </c>
      <c r="L130" s="18">
        <v>9</v>
      </c>
      <c r="M130" s="16"/>
      <c r="N130" s="16"/>
      <c r="O130" s="16"/>
      <c r="P130" s="16"/>
      <c r="Q130" s="16"/>
      <c r="R130" s="16"/>
    </row>
    <row r="131" spans="2:18" x14ac:dyDescent="0.25">
      <c r="B131" s="18">
        <v>2031</v>
      </c>
      <c r="C131" s="18">
        <v>10</v>
      </c>
      <c r="D131" s="16">
        <v>49</v>
      </c>
      <c r="E131" s="16"/>
      <c r="F131" s="16">
        <v>70</v>
      </c>
      <c r="G131" s="16"/>
      <c r="H131" s="16"/>
      <c r="I131" s="16"/>
      <c r="K131" s="18">
        <v>2031</v>
      </c>
      <c r="L131" s="18">
        <v>10</v>
      </c>
      <c r="M131" s="16"/>
      <c r="N131" s="16"/>
      <c r="O131" s="16"/>
      <c r="P131" s="16"/>
      <c r="Q131" s="16"/>
      <c r="R131" s="16"/>
    </row>
    <row r="132" spans="2:18" x14ac:dyDescent="0.25">
      <c r="B132" s="18">
        <v>2031</v>
      </c>
      <c r="C132" s="18">
        <v>11</v>
      </c>
      <c r="D132" s="16">
        <v>180</v>
      </c>
      <c r="E132" s="16"/>
      <c r="F132" s="16">
        <v>237</v>
      </c>
      <c r="G132" s="16"/>
      <c r="H132" s="16"/>
      <c r="I132" s="16"/>
      <c r="K132" s="18">
        <v>2031</v>
      </c>
      <c r="L132" s="18">
        <v>11</v>
      </c>
      <c r="M132" s="16"/>
      <c r="N132" s="16"/>
      <c r="O132" s="16"/>
      <c r="P132" s="16"/>
      <c r="Q132" s="16"/>
      <c r="R132" s="16"/>
    </row>
    <row r="133" spans="2:18" x14ac:dyDescent="0.25">
      <c r="B133" s="18">
        <v>2031</v>
      </c>
      <c r="C133" s="18">
        <v>12</v>
      </c>
      <c r="D133" s="16">
        <v>323</v>
      </c>
      <c r="E133" s="16"/>
      <c r="F133" s="16">
        <v>401</v>
      </c>
      <c r="G133" s="16"/>
      <c r="H133" s="16"/>
      <c r="I133" s="16"/>
      <c r="K133" s="18">
        <v>2031</v>
      </c>
      <c r="L133" s="18">
        <v>12</v>
      </c>
      <c r="M133" s="16"/>
      <c r="N133" s="16"/>
      <c r="O133" s="16"/>
      <c r="P133" s="16"/>
      <c r="Q133" s="16"/>
      <c r="R133" s="16"/>
    </row>
    <row r="134" spans="2:18" x14ac:dyDescent="0.25">
      <c r="B134" s="18">
        <v>2032</v>
      </c>
      <c r="C134" s="18">
        <v>1</v>
      </c>
      <c r="D134" s="16">
        <v>323</v>
      </c>
      <c r="E134" s="16"/>
      <c r="F134" s="16">
        <v>404</v>
      </c>
      <c r="G134" s="16"/>
      <c r="H134" s="16"/>
      <c r="I134" s="16"/>
      <c r="K134" s="18">
        <v>2032</v>
      </c>
      <c r="L134" s="18">
        <v>1</v>
      </c>
      <c r="M134" s="16"/>
      <c r="N134" s="16"/>
      <c r="O134" s="16"/>
      <c r="P134" s="16"/>
      <c r="Q134" s="16"/>
      <c r="R134" s="16"/>
    </row>
    <row r="135" spans="2:18" x14ac:dyDescent="0.25">
      <c r="B135" s="18">
        <v>2032</v>
      </c>
      <c r="C135" s="18">
        <v>2</v>
      </c>
      <c r="D135" s="16">
        <v>211</v>
      </c>
      <c r="E135" s="16"/>
      <c r="F135" s="16">
        <v>273</v>
      </c>
      <c r="G135" s="16"/>
      <c r="H135" s="16"/>
      <c r="I135" s="16"/>
      <c r="K135" s="18">
        <v>2032</v>
      </c>
      <c r="L135" s="18">
        <v>2</v>
      </c>
      <c r="M135" s="16"/>
      <c r="N135" s="16"/>
      <c r="O135" s="16"/>
      <c r="P135" s="16"/>
      <c r="Q135" s="16"/>
      <c r="R135" s="16"/>
    </row>
    <row r="136" spans="2:18" x14ac:dyDescent="0.25">
      <c r="B136" s="18">
        <v>2032</v>
      </c>
      <c r="C136" s="18">
        <v>3</v>
      </c>
      <c r="D136" s="16">
        <v>186</v>
      </c>
      <c r="E136" s="16"/>
      <c r="F136" s="16">
        <v>242</v>
      </c>
      <c r="G136" s="16"/>
      <c r="H136" s="16"/>
      <c r="I136" s="16"/>
      <c r="K136" s="18">
        <v>2032</v>
      </c>
      <c r="L136" s="18">
        <v>3</v>
      </c>
      <c r="M136" s="16"/>
      <c r="N136" s="16"/>
      <c r="O136" s="16"/>
      <c r="P136" s="16"/>
      <c r="Q136" s="16"/>
      <c r="R136" s="16"/>
    </row>
    <row r="137" spans="2:18" x14ac:dyDescent="0.25">
      <c r="B137" s="18">
        <v>2032</v>
      </c>
      <c r="C137" s="18">
        <v>4</v>
      </c>
      <c r="D137" s="16">
        <v>116</v>
      </c>
      <c r="E137" s="16"/>
      <c r="F137" s="16">
        <v>151</v>
      </c>
      <c r="G137" s="16"/>
      <c r="H137" s="16"/>
      <c r="I137" s="16"/>
      <c r="K137" s="18">
        <v>2032</v>
      </c>
      <c r="L137" s="18">
        <v>4</v>
      </c>
      <c r="M137" s="16"/>
      <c r="N137" s="16"/>
      <c r="O137" s="16"/>
      <c r="P137" s="16"/>
      <c r="Q137" s="16"/>
      <c r="R137" s="16"/>
    </row>
    <row r="138" spans="2:18" x14ac:dyDescent="0.25">
      <c r="B138" s="18">
        <v>2032</v>
      </c>
      <c r="C138" s="18">
        <v>5</v>
      </c>
      <c r="D138" s="16">
        <v>57</v>
      </c>
      <c r="E138" s="16"/>
      <c r="F138" s="16">
        <v>85</v>
      </c>
      <c r="G138" s="16"/>
      <c r="H138" s="16"/>
      <c r="I138" s="16"/>
      <c r="K138" s="18">
        <v>2032</v>
      </c>
      <c r="L138" s="18">
        <v>5</v>
      </c>
      <c r="M138" s="16"/>
      <c r="N138" s="16"/>
      <c r="O138" s="16"/>
      <c r="P138" s="16"/>
      <c r="Q138" s="16"/>
      <c r="R138" s="16"/>
    </row>
    <row r="139" spans="2:18" x14ac:dyDescent="0.25">
      <c r="B139" s="18">
        <v>2032</v>
      </c>
      <c r="C139" s="18">
        <v>6</v>
      </c>
      <c r="D139" s="16">
        <v>20</v>
      </c>
      <c r="E139" s="16"/>
      <c r="F139" s="16">
        <v>32</v>
      </c>
      <c r="G139" s="16"/>
      <c r="H139" s="16"/>
      <c r="I139" s="16"/>
      <c r="K139" s="18">
        <v>2032</v>
      </c>
      <c r="L139" s="18">
        <v>6</v>
      </c>
      <c r="M139" s="16"/>
      <c r="N139" s="16"/>
      <c r="O139" s="16"/>
      <c r="P139" s="16"/>
      <c r="Q139" s="16"/>
      <c r="R139" s="16"/>
    </row>
    <row r="140" spans="2:18" x14ac:dyDescent="0.25">
      <c r="B140" s="18">
        <v>2032</v>
      </c>
      <c r="C140" s="18">
        <v>7</v>
      </c>
      <c r="D140" s="16">
        <v>8</v>
      </c>
      <c r="E140" s="16"/>
      <c r="F140" s="16">
        <v>13</v>
      </c>
      <c r="G140" s="16"/>
      <c r="H140" s="16"/>
      <c r="I140" s="16"/>
      <c r="K140" s="18">
        <v>2032</v>
      </c>
      <c r="L140" s="18">
        <v>7</v>
      </c>
      <c r="M140" s="16"/>
      <c r="N140" s="16"/>
      <c r="O140" s="16"/>
      <c r="P140" s="16"/>
      <c r="Q140" s="16"/>
      <c r="R140" s="16"/>
    </row>
    <row r="141" spans="2:18" x14ac:dyDescent="0.25">
      <c r="B141" s="18">
        <v>2032</v>
      </c>
      <c r="C141" s="18">
        <v>8</v>
      </c>
      <c r="D141" s="16">
        <v>9</v>
      </c>
      <c r="E141" s="16"/>
      <c r="F141" s="16">
        <v>14</v>
      </c>
      <c r="G141" s="16"/>
      <c r="H141" s="16"/>
      <c r="I141" s="16"/>
      <c r="K141" s="18">
        <v>2032</v>
      </c>
      <c r="L141" s="18">
        <v>8</v>
      </c>
      <c r="M141" s="16"/>
      <c r="N141" s="16"/>
      <c r="O141" s="16"/>
      <c r="P141" s="16"/>
      <c r="Q141" s="16"/>
      <c r="R141" s="16"/>
    </row>
    <row r="142" spans="2:18" x14ac:dyDescent="0.25">
      <c r="B142" s="18">
        <v>2032</v>
      </c>
      <c r="C142" s="18">
        <v>9</v>
      </c>
      <c r="D142" s="16">
        <v>14</v>
      </c>
      <c r="E142" s="16"/>
      <c r="F142" s="16">
        <v>23</v>
      </c>
      <c r="G142" s="16"/>
      <c r="H142" s="16"/>
      <c r="I142" s="16"/>
      <c r="K142" s="18">
        <v>2032</v>
      </c>
      <c r="L142" s="18">
        <v>9</v>
      </c>
      <c r="M142" s="16"/>
      <c r="N142" s="16"/>
      <c r="O142" s="16"/>
      <c r="P142" s="16"/>
      <c r="Q142" s="16"/>
      <c r="R142" s="16"/>
    </row>
    <row r="143" spans="2:18" x14ac:dyDescent="0.25">
      <c r="B143" s="18">
        <v>2032</v>
      </c>
      <c r="C143" s="18">
        <v>10</v>
      </c>
      <c r="D143" s="16">
        <v>48</v>
      </c>
      <c r="E143" s="16"/>
      <c r="F143" s="16">
        <v>70</v>
      </c>
      <c r="G143" s="16"/>
      <c r="H143" s="16"/>
      <c r="I143" s="16"/>
      <c r="K143" s="18">
        <v>2032</v>
      </c>
      <c r="L143" s="18">
        <v>10</v>
      </c>
      <c r="M143" s="16"/>
      <c r="N143" s="16"/>
      <c r="O143" s="16"/>
      <c r="P143" s="16"/>
      <c r="Q143" s="16"/>
      <c r="R143" s="16"/>
    </row>
    <row r="144" spans="2:18" x14ac:dyDescent="0.25">
      <c r="B144" s="18">
        <v>2032</v>
      </c>
      <c r="C144" s="18">
        <v>11</v>
      </c>
      <c r="D144" s="16">
        <v>180</v>
      </c>
      <c r="E144" s="16"/>
      <c r="F144" s="16">
        <v>237</v>
      </c>
      <c r="G144" s="16"/>
      <c r="H144" s="16"/>
      <c r="I144" s="16"/>
      <c r="K144" s="18">
        <v>2032</v>
      </c>
      <c r="L144" s="18">
        <v>11</v>
      </c>
      <c r="M144" s="16"/>
      <c r="N144" s="16"/>
      <c r="O144" s="16"/>
      <c r="P144" s="16"/>
      <c r="Q144" s="16"/>
      <c r="R144" s="16"/>
    </row>
    <row r="145" spans="2:18" x14ac:dyDescent="0.25">
      <c r="B145" s="18">
        <v>2032</v>
      </c>
      <c r="C145" s="18">
        <v>12</v>
      </c>
      <c r="D145" s="16">
        <v>322</v>
      </c>
      <c r="E145" s="16"/>
      <c r="F145" s="16">
        <v>402</v>
      </c>
      <c r="G145" s="16"/>
      <c r="H145" s="16"/>
      <c r="I145" s="16"/>
      <c r="K145" s="18">
        <v>2032</v>
      </c>
      <c r="L145" s="18">
        <v>12</v>
      </c>
      <c r="M145" s="16"/>
      <c r="N145" s="16"/>
      <c r="O145" s="16"/>
      <c r="P145" s="16"/>
      <c r="Q145" s="16"/>
      <c r="R145" s="16"/>
    </row>
    <row r="146" spans="2:18" x14ac:dyDescent="0.25">
      <c r="B146" s="18">
        <v>2033</v>
      </c>
      <c r="C146" s="18">
        <v>1</v>
      </c>
      <c r="D146" s="16">
        <v>321</v>
      </c>
      <c r="E146" s="16"/>
      <c r="F146" s="16">
        <v>404</v>
      </c>
      <c r="G146" s="16"/>
      <c r="H146" s="16"/>
      <c r="I146" s="16"/>
      <c r="K146" s="18">
        <v>2033</v>
      </c>
      <c r="L146" s="18">
        <v>1</v>
      </c>
      <c r="M146" s="16"/>
      <c r="N146" s="16"/>
      <c r="O146" s="16"/>
      <c r="P146" s="16"/>
      <c r="Q146" s="16"/>
      <c r="R146" s="16"/>
    </row>
    <row r="147" spans="2:18" x14ac:dyDescent="0.25">
      <c r="B147" s="18">
        <v>2033</v>
      </c>
      <c r="C147" s="18">
        <v>2</v>
      </c>
      <c r="D147" s="16">
        <v>208</v>
      </c>
      <c r="E147" s="16"/>
      <c r="F147" s="16">
        <v>272</v>
      </c>
      <c r="G147" s="16"/>
      <c r="H147" s="16"/>
      <c r="I147" s="16"/>
      <c r="K147" s="18">
        <v>2033</v>
      </c>
      <c r="L147" s="18">
        <v>2</v>
      </c>
      <c r="M147" s="16"/>
      <c r="N147" s="16"/>
      <c r="O147" s="16"/>
      <c r="P147" s="16"/>
      <c r="Q147" s="16"/>
      <c r="R147" s="16"/>
    </row>
    <row r="148" spans="2:18" x14ac:dyDescent="0.25">
      <c r="B148" s="18">
        <v>2033</v>
      </c>
      <c r="C148" s="18">
        <v>3</v>
      </c>
      <c r="D148" s="16">
        <v>184</v>
      </c>
      <c r="E148" s="16"/>
      <c r="F148" s="16">
        <v>239</v>
      </c>
      <c r="G148" s="16"/>
      <c r="H148" s="16"/>
      <c r="I148" s="16"/>
      <c r="K148" s="18">
        <v>2033</v>
      </c>
      <c r="L148" s="18">
        <v>3</v>
      </c>
      <c r="M148" s="16"/>
      <c r="N148" s="16"/>
      <c r="O148" s="16"/>
      <c r="P148" s="16"/>
      <c r="Q148" s="16"/>
      <c r="R148" s="16"/>
    </row>
    <row r="149" spans="2:18" x14ac:dyDescent="0.25">
      <c r="B149" s="18">
        <v>2033</v>
      </c>
      <c r="C149" s="18">
        <v>4</v>
      </c>
      <c r="D149" s="16">
        <v>115</v>
      </c>
      <c r="E149" s="16"/>
      <c r="F149" s="16">
        <v>150</v>
      </c>
      <c r="G149" s="16"/>
      <c r="H149" s="16"/>
      <c r="I149" s="16"/>
      <c r="K149" s="18">
        <v>2033</v>
      </c>
      <c r="L149" s="18">
        <v>4</v>
      </c>
      <c r="M149" s="16"/>
      <c r="N149" s="16"/>
      <c r="O149" s="16"/>
      <c r="P149" s="16"/>
      <c r="Q149" s="16"/>
      <c r="R149" s="16"/>
    </row>
    <row r="150" spans="2:18" x14ac:dyDescent="0.25">
      <c r="B150" s="18">
        <v>2033</v>
      </c>
      <c r="C150" s="18">
        <v>5</v>
      </c>
      <c r="D150" s="16">
        <v>56</v>
      </c>
      <c r="E150" s="16"/>
      <c r="F150" s="16">
        <v>83</v>
      </c>
      <c r="G150" s="16"/>
      <c r="H150" s="16"/>
      <c r="I150" s="16"/>
      <c r="K150" s="18">
        <v>2033</v>
      </c>
      <c r="L150" s="18">
        <v>5</v>
      </c>
      <c r="M150" s="16"/>
      <c r="N150" s="16"/>
      <c r="O150" s="16"/>
      <c r="P150" s="16"/>
      <c r="Q150" s="16"/>
      <c r="R150" s="16"/>
    </row>
    <row r="151" spans="2:18" x14ac:dyDescent="0.25">
      <c r="B151" s="18">
        <v>2033</v>
      </c>
      <c r="C151" s="18">
        <v>6</v>
      </c>
      <c r="D151" s="16">
        <v>20</v>
      </c>
      <c r="E151" s="16"/>
      <c r="F151" s="16">
        <v>31</v>
      </c>
      <c r="G151" s="16"/>
      <c r="H151" s="16"/>
      <c r="I151" s="16"/>
      <c r="K151" s="18">
        <v>2033</v>
      </c>
      <c r="L151" s="18">
        <v>6</v>
      </c>
      <c r="M151" s="16"/>
      <c r="N151" s="16"/>
      <c r="O151" s="16"/>
      <c r="P151" s="16"/>
      <c r="Q151" s="16"/>
      <c r="R151" s="16"/>
    </row>
    <row r="152" spans="2:18" x14ac:dyDescent="0.25">
      <c r="B152" s="18">
        <v>2033</v>
      </c>
      <c r="C152" s="18">
        <v>7</v>
      </c>
      <c r="D152" s="16">
        <v>8</v>
      </c>
      <c r="E152" s="16"/>
      <c r="F152" s="16">
        <v>12</v>
      </c>
      <c r="G152" s="16"/>
      <c r="H152" s="16"/>
      <c r="I152" s="16"/>
      <c r="K152" s="18">
        <v>2033</v>
      </c>
      <c r="L152" s="18">
        <v>7</v>
      </c>
      <c r="M152" s="16"/>
      <c r="N152" s="16"/>
      <c r="O152" s="16"/>
      <c r="P152" s="16"/>
      <c r="Q152" s="16"/>
      <c r="R152" s="16"/>
    </row>
    <row r="153" spans="2:18" x14ac:dyDescent="0.25">
      <c r="B153" s="18">
        <v>2033</v>
      </c>
      <c r="C153" s="18">
        <v>8</v>
      </c>
      <c r="D153" s="16">
        <v>9</v>
      </c>
      <c r="E153" s="16"/>
      <c r="F153" s="16">
        <v>14</v>
      </c>
      <c r="G153" s="16"/>
      <c r="H153" s="16"/>
      <c r="I153" s="16"/>
      <c r="K153" s="18">
        <v>2033</v>
      </c>
      <c r="L153" s="18">
        <v>8</v>
      </c>
      <c r="M153" s="16"/>
      <c r="N153" s="16"/>
      <c r="O153" s="16"/>
      <c r="P153" s="16"/>
      <c r="Q153" s="16"/>
      <c r="R153" s="16"/>
    </row>
    <row r="154" spans="2:18" x14ac:dyDescent="0.25">
      <c r="B154" s="18">
        <v>2033</v>
      </c>
      <c r="C154" s="18">
        <v>9</v>
      </c>
      <c r="D154" s="16">
        <v>14</v>
      </c>
      <c r="E154" s="16"/>
      <c r="F154" s="16">
        <v>22</v>
      </c>
      <c r="G154" s="16"/>
      <c r="H154" s="16"/>
      <c r="I154" s="16"/>
      <c r="K154" s="18">
        <v>2033</v>
      </c>
      <c r="L154" s="18">
        <v>9</v>
      </c>
      <c r="M154" s="16"/>
      <c r="N154" s="16"/>
      <c r="O154" s="16"/>
      <c r="P154" s="16"/>
      <c r="Q154" s="16"/>
      <c r="R154" s="16"/>
    </row>
    <row r="155" spans="2:18" x14ac:dyDescent="0.25">
      <c r="B155" s="18">
        <v>2033</v>
      </c>
      <c r="C155" s="18">
        <v>10</v>
      </c>
      <c r="D155" s="16">
        <v>48</v>
      </c>
      <c r="E155" s="16"/>
      <c r="F155" s="16">
        <v>69</v>
      </c>
      <c r="G155" s="16"/>
      <c r="H155" s="16"/>
      <c r="I155" s="16"/>
      <c r="K155" s="18">
        <v>2033</v>
      </c>
      <c r="L155" s="18">
        <v>10</v>
      </c>
      <c r="M155" s="16"/>
      <c r="N155" s="16"/>
      <c r="O155" s="16"/>
      <c r="P155" s="16"/>
      <c r="Q155" s="16"/>
      <c r="R155" s="16"/>
    </row>
    <row r="156" spans="2:18" x14ac:dyDescent="0.25">
      <c r="B156" s="18">
        <v>2033</v>
      </c>
      <c r="C156" s="18">
        <v>11</v>
      </c>
      <c r="D156" s="16">
        <v>179</v>
      </c>
      <c r="E156" s="16"/>
      <c r="F156" s="16">
        <v>237</v>
      </c>
      <c r="G156" s="16"/>
      <c r="H156" s="16"/>
      <c r="I156" s="16"/>
      <c r="K156" s="18">
        <v>2033</v>
      </c>
      <c r="L156" s="18">
        <v>11</v>
      </c>
      <c r="M156" s="16"/>
      <c r="N156" s="16"/>
      <c r="O156" s="16"/>
      <c r="P156" s="16"/>
      <c r="Q156" s="16"/>
      <c r="R156" s="16"/>
    </row>
    <row r="157" spans="2:18" x14ac:dyDescent="0.25">
      <c r="B157" s="18">
        <v>2033</v>
      </c>
      <c r="C157" s="18">
        <v>12</v>
      </c>
      <c r="D157" s="16">
        <v>320</v>
      </c>
      <c r="E157" s="16"/>
      <c r="F157" s="16">
        <v>403</v>
      </c>
      <c r="G157" s="16"/>
      <c r="H157" s="16"/>
      <c r="I157" s="16"/>
      <c r="K157" s="18">
        <v>2033</v>
      </c>
      <c r="L157" s="18">
        <v>12</v>
      </c>
      <c r="M157" s="16"/>
      <c r="N157" s="16"/>
      <c r="O157" s="16"/>
      <c r="P157" s="16"/>
      <c r="Q157" s="16"/>
      <c r="R157" s="16"/>
    </row>
    <row r="158" spans="2:18" x14ac:dyDescent="0.25">
      <c r="B158" s="18">
        <v>2034</v>
      </c>
      <c r="C158" s="18">
        <v>1</v>
      </c>
      <c r="D158" s="16">
        <v>320</v>
      </c>
      <c r="E158" s="16"/>
      <c r="F158" s="16">
        <v>405</v>
      </c>
      <c r="G158" s="16"/>
      <c r="H158" s="16"/>
      <c r="I158" s="16"/>
      <c r="K158" s="18">
        <v>2034</v>
      </c>
      <c r="L158" s="18">
        <v>1</v>
      </c>
      <c r="M158" s="16"/>
      <c r="N158" s="16"/>
      <c r="O158" s="16"/>
      <c r="P158" s="16"/>
      <c r="Q158" s="16"/>
      <c r="R158" s="16"/>
    </row>
    <row r="159" spans="2:18" x14ac:dyDescent="0.25">
      <c r="B159" s="18">
        <v>2034</v>
      </c>
      <c r="C159" s="18">
        <v>2</v>
      </c>
      <c r="D159" s="16">
        <v>206</v>
      </c>
      <c r="E159" s="16"/>
      <c r="F159" s="16">
        <v>270</v>
      </c>
      <c r="G159" s="16"/>
      <c r="H159" s="16"/>
      <c r="I159" s="16"/>
      <c r="K159" s="18">
        <v>2034</v>
      </c>
      <c r="L159" s="18">
        <v>2</v>
      </c>
      <c r="M159" s="16"/>
      <c r="N159" s="16"/>
      <c r="O159" s="16"/>
      <c r="P159" s="16"/>
      <c r="Q159" s="16"/>
      <c r="R159" s="16"/>
    </row>
    <row r="160" spans="2:18" x14ac:dyDescent="0.25">
      <c r="B160" s="18">
        <v>2034</v>
      </c>
      <c r="C160" s="18">
        <v>3</v>
      </c>
      <c r="D160" s="16">
        <v>183</v>
      </c>
      <c r="E160" s="16"/>
      <c r="F160" s="16">
        <v>236</v>
      </c>
      <c r="G160" s="16"/>
      <c r="H160" s="16"/>
      <c r="I160" s="16"/>
      <c r="K160" s="18">
        <v>2034</v>
      </c>
      <c r="L160" s="18">
        <v>3</v>
      </c>
      <c r="M160" s="16"/>
      <c r="N160" s="16"/>
      <c r="O160" s="16"/>
      <c r="P160" s="16"/>
      <c r="Q160" s="16"/>
      <c r="R160" s="16"/>
    </row>
    <row r="161" spans="2:18" x14ac:dyDescent="0.25">
      <c r="B161" s="18">
        <v>2034</v>
      </c>
      <c r="C161" s="18">
        <v>4</v>
      </c>
      <c r="D161" s="16">
        <v>115</v>
      </c>
      <c r="E161" s="16"/>
      <c r="F161" s="16">
        <v>150</v>
      </c>
      <c r="G161" s="16"/>
      <c r="H161" s="16"/>
      <c r="I161" s="16"/>
      <c r="K161" s="18">
        <v>2034</v>
      </c>
      <c r="L161" s="18">
        <v>4</v>
      </c>
      <c r="M161" s="16"/>
      <c r="N161" s="16"/>
      <c r="O161" s="16"/>
      <c r="P161" s="16"/>
      <c r="Q161" s="16"/>
      <c r="R161" s="16"/>
    </row>
    <row r="162" spans="2:18" x14ac:dyDescent="0.25">
      <c r="B162" s="18">
        <v>2034</v>
      </c>
      <c r="C162" s="18">
        <v>5</v>
      </c>
      <c r="D162" s="16">
        <v>55</v>
      </c>
      <c r="E162" s="16"/>
      <c r="F162" s="16">
        <v>81</v>
      </c>
      <c r="G162" s="16"/>
      <c r="H162" s="16"/>
      <c r="I162" s="16"/>
      <c r="K162" s="18">
        <v>2034</v>
      </c>
      <c r="L162" s="18">
        <v>5</v>
      </c>
      <c r="M162" s="16"/>
      <c r="N162" s="16"/>
      <c r="O162" s="16"/>
      <c r="P162" s="16"/>
      <c r="Q162" s="16"/>
      <c r="R162" s="16"/>
    </row>
    <row r="163" spans="2:18" x14ac:dyDescent="0.25">
      <c r="B163" s="18">
        <v>2034</v>
      </c>
      <c r="C163" s="18">
        <v>6</v>
      </c>
      <c r="D163" s="16">
        <v>19</v>
      </c>
      <c r="E163" s="16"/>
      <c r="F163" s="16">
        <v>30</v>
      </c>
      <c r="G163" s="16"/>
      <c r="H163" s="16"/>
      <c r="I163" s="16"/>
      <c r="K163" s="18">
        <v>2034</v>
      </c>
      <c r="L163" s="18">
        <v>6</v>
      </c>
      <c r="M163" s="16"/>
      <c r="N163" s="16"/>
      <c r="O163" s="16"/>
      <c r="P163" s="16"/>
      <c r="Q163" s="16"/>
      <c r="R163" s="16"/>
    </row>
    <row r="164" spans="2:18" x14ac:dyDescent="0.25">
      <c r="B164" s="18">
        <v>2034</v>
      </c>
      <c r="C164" s="18">
        <v>7</v>
      </c>
      <c r="D164" s="16">
        <v>8</v>
      </c>
      <c r="E164" s="16"/>
      <c r="F164" s="16">
        <v>12</v>
      </c>
      <c r="G164" s="16"/>
      <c r="H164" s="16"/>
      <c r="I164" s="16"/>
      <c r="K164" s="18">
        <v>2034</v>
      </c>
      <c r="L164" s="18">
        <v>7</v>
      </c>
      <c r="M164" s="16"/>
      <c r="N164" s="16"/>
      <c r="O164" s="16"/>
      <c r="P164" s="16"/>
      <c r="Q164" s="16"/>
      <c r="R164" s="16"/>
    </row>
    <row r="165" spans="2:18" x14ac:dyDescent="0.25">
      <c r="B165" s="18">
        <v>2034</v>
      </c>
      <c r="C165" s="18">
        <v>8</v>
      </c>
      <c r="D165" s="16">
        <v>9</v>
      </c>
      <c r="E165" s="16"/>
      <c r="F165" s="16">
        <v>14</v>
      </c>
      <c r="G165" s="16"/>
      <c r="H165" s="16"/>
      <c r="I165" s="16"/>
      <c r="K165" s="18">
        <v>2034</v>
      </c>
      <c r="L165" s="18">
        <v>8</v>
      </c>
      <c r="M165" s="16"/>
      <c r="N165" s="16"/>
      <c r="O165" s="16"/>
      <c r="P165" s="16"/>
      <c r="Q165" s="16"/>
      <c r="R165" s="16"/>
    </row>
    <row r="166" spans="2:18" x14ac:dyDescent="0.25">
      <c r="B166" s="18">
        <v>2034</v>
      </c>
      <c r="C166" s="18">
        <v>9</v>
      </c>
      <c r="D166" s="16">
        <v>13</v>
      </c>
      <c r="E166" s="16"/>
      <c r="F166" s="16">
        <v>22</v>
      </c>
      <c r="G166" s="16"/>
      <c r="H166" s="16"/>
      <c r="I166" s="16"/>
      <c r="K166" s="18">
        <v>2034</v>
      </c>
      <c r="L166" s="18">
        <v>9</v>
      </c>
      <c r="M166" s="16"/>
      <c r="N166" s="16"/>
      <c r="O166" s="16"/>
      <c r="P166" s="16"/>
      <c r="Q166" s="16"/>
      <c r="R166" s="16"/>
    </row>
    <row r="167" spans="2:18" x14ac:dyDescent="0.25">
      <c r="B167" s="18">
        <v>2034</v>
      </c>
      <c r="C167" s="18">
        <v>10</v>
      </c>
      <c r="D167" s="16">
        <v>48</v>
      </c>
      <c r="E167" s="16"/>
      <c r="F167" s="16">
        <v>69</v>
      </c>
      <c r="G167" s="16"/>
      <c r="H167" s="16"/>
      <c r="I167" s="16"/>
      <c r="K167" s="18">
        <v>2034</v>
      </c>
      <c r="L167" s="18">
        <v>10</v>
      </c>
      <c r="M167" s="16"/>
      <c r="N167" s="16"/>
      <c r="O167" s="16"/>
      <c r="P167" s="16"/>
      <c r="Q167" s="16"/>
      <c r="R167" s="16"/>
    </row>
    <row r="168" spans="2:18" x14ac:dyDescent="0.25">
      <c r="B168" s="18">
        <v>2034</v>
      </c>
      <c r="C168" s="18">
        <v>11</v>
      </c>
      <c r="D168" s="16">
        <v>179</v>
      </c>
      <c r="E168" s="16"/>
      <c r="F168" s="16">
        <v>237</v>
      </c>
      <c r="G168" s="16"/>
      <c r="H168" s="16"/>
      <c r="I168" s="16"/>
      <c r="K168" s="18">
        <v>2034</v>
      </c>
      <c r="L168" s="18">
        <v>11</v>
      </c>
      <c r="M168" s="16"/>
      <c r="N168" s="16"/>
      <c r="O168" s="16"/>
      <c r="P168" s="16"/>
      <c r="Q168" s="16"/>
      <c r="R168" s="16"/>
    </row>
    <row r="169" spans="2:18" x14ac:dyDescent="0.25">
      <c r="B169" s="18">
        <v>2034</v>
      </c>
      <c r="C169" s="18">
        <v>12</v>
      </c>
      <c r="D169" s="16">
        <v>319</v>
      </c>
      <c r="E169" s="16"/>
      <c r="F169" s="16">
        <v>404</v>
      </c>
      <c r="G169" s="16"/>
      <c r="H169" s="16"/>
      <c r="I169" s="16"/>
      <c r="K169" s="18">
        <v>2034</v>
      </c>
      <c r="L169" s="18">
        <v>12</v>
      </c>
      <c r="M169" s="16"/>
      <c r="N169" s="16"/>
      <c r="O169" s="16"/>
      <c r="P169" s="16"/>
      <c r="Q169" s="16"/>
      <c r="R169" s="16"/>
    </row>
    <row r="170" spans="2:18" x14ac:dyDescent="0.25">
      <c r="B170" s="18">
        <v>2035</v>
      </c>
      <c r="C170" s="18">
        <v>1</v>
      </c>
      <c r="D170" s="16">
        <v>318</v>
      </c>
      <c r="E170" s="16"/>
      <c r="F170" s="16">
        <v>405</v>
      </c>
      <c r="G170" s="16"/>
      <c r="H170" s="16"/>
      <c r="I170" s="16"/>
      <c r="K170" s="18">
        <v>2035</v>
      </c>
      <c r="L170" s="18">
        <v>1</v>
      </c>
      <c r="M170" s="16"/>
      <c r="N170" s="16"/>
      <c r="O170" s="16"/>
      <c r="P170" s="16"/>
      <c r="Q170" s="16"/>
      <c r="R170" s="16"/>
    </row>
    <row r="171" spans="2:18" x14ac:dyDescent="0.25">
      <c r="B171" s="18">
        <v>2035</v>
      </c>
      <c r="C171" s="18">
        <v>2</v>
      </c>
      <c r="D171" s="16">
        <v>203</v>
      </c>
      <c r="E171" s="16"/>
      <c r="F171" s="16">
        <v>269</v>
      </c>
      <c r="G171" s="16"/>
      <c r="H171" s="16"/>
      <c r="I171" s="16"/>
      <c r="K171" s="18">
        <v>2035</v>
      </c>
      <c r="L171" s="18">
        <v>2</v>
      </c>
      <c r="M171" s="16"/>
      <c r="N171" s="16"/>
      <c r="O171" s="16"/>
      <c r="P171" s="16"/>
      <c r="Q171" s="16"/>
      <c r="R171" s="16"/>
    </row>
    <row r="172" spans="2:18" x14ac:dyDescent="0.25">
      <c r="B172" s="18">
        <v>2035</v>
      </c>
      <c r="C172" s="18">
        <v>3</v>
      </c>
      <c r="D172" s="16">
        <v>181</v>
      </c>
      <c r="E172" s="16"/>
      <c r="F172" s="16">
        <v>233</v>
      </c>
      <c r="G172" s="16"/>
      <c r="H172" s="16"/>
      <c r="I172" s="16"/>
      <c r="K172" s="18">
        <v>2035</v>
      </c>
      <c r="L172" s="18">
        <v>3</v>
      </c>
      <c r="M172" s="16"/>
      <c r="N172" s="16"/>
      <c r="O172" s="16"/>
      <c r="P172" s="16"/>
      <c r="Q172" s="16"/>
      <c r="R172" s="16"/>
    </row>
    <row r="173" spans="2:18" x14ac:dyDescent="0.25">
      <c r="B173" s="18">
        <v>2035</v>
      </c>
      <c r="C173" s="18">
        <v>4</v>
      </c>
      <c r="D173" s="16">
        <v>114</v>
      </c>
      <c r="E173" s="16"/>
      <c r="F173" s="16">
        <v>149</v>
      </c>
      <c r="G173" s="16"/>
      <c r="H173" s="16"/>
      <c r="I173" s="16"/>
      <c r="K173" s="18">
        <v>2035</v>
      </c>
      <c r="L173" s="18">
        <v>4</v>
      </c>
      <c r="M173" s="16"/>
      <c r="N173" s="16"/>
      <c r="O173" s="16"/>
      <c r="P173" s="16"/>
      <c r="Q173" s="16"/>
      <c r="R173" s="16"/>
    </row>
    <row r="174" spans="2:18" x14ac:dyDescent="0.25">
      <c r="B174" s="18">
        <v>2035</v>
      </c>
      <c r="C174" s="18">
        <v>5</v>
      </c>
      <c r="D174" s="16">
        <v>54</v>
      </c>
      <c r="E174" s="16"/>
      <c r="F174" s="16">
        <v>80</v>
      </c>
      <c r="G174" s="16"/>
      <c r="H174" s="16"/>
      <c r="I174" s="16"/>
      <c r="K174" s="18">
        <v>2035</v>
      </c>
      <c r="L174" s="18">
        <v>5</v>
      </c>
      <c r="M174" s="16"/>
      <c r="N174" s="16"/>
      <c r="O174" s="16"/>
      <c r="P174" s="16"/>
      <c r="Q174" s="16"/>
      <c r="R174" s="16"/>
    </row>
    <row r="175" spans="2:18" x14ac:dyDescent="0.25">
      <c r="B175" s="18">
        <v>2035</v>
      </c>
      <c r="C175" s="18">
        <v>6</v>
      </c>
      <c r="D175" s="16">
        <v>18</v>
      </c>
      <c r="E175" s="16"/>
      <c r="F175" s="16">
        <v>30</v>
      </c>
      <c r="G175" s="16"/>
      <c r="H175" s="16"/>
      <c r="I175" s="16"/>
      <c r="K175" s="18">
        <v>2035</v>
      </c>
      <c r="L175" s="18">
        <v>6</v>
      </c>
      <c r="M175" s="16"/>
      <c r="N175" s="16"/>
      <c r="O175" s="16"/>
      <c r="P175" s="16"/>
      <c r="Q175" s="16"/>
      <c r="R175" s="16"/>
    </row>
    <row r="176" spans="2:18" x14ac:dyDescent="0.25">
      <c r="B176" s="18">
        <v>2035</v>
      </c>
      <c r="C176" s="18">
        <v>7</v>
      </c>
      <c r="D176" s="16">
        <v>7</v>
      </c>
      <c r="E176" s="16"/>
      <c r="F176" s="16">
        <v>12</v>
      </c>
      <c r="G176" s="16"/>
      <c r="H176" s="16"/>
      <c r="I176" s="16"/>
      <c r="K176" s="18">
        <v>2035</v>
      </c>
      <c r="L176" s="18">
        <v>7</v>
      </c>
      <c r="M176" s="16"/>
      <c r="N176" s="16"/>
      <c r="O176" s="16"/>
      <c r="P176" s="16"/>
      <c r="Q176" s="16"/>
      <c r="R176" s="16"/>
    </row>
    <row r="177" spans="2:18" x14ac:dyDescent="0.25">
      <c r="B177" s="18">
        <v>2035</v>
      </c>
      <c r="C177" s="18">
        <v>8</v>
      </c>
      <c r="D177" s="16">
        <v>9</v>
      </c>
      <c r="E177" s="16"/>
      <c r="F177" s="16">
        <v>13</v>
      </c>
      <c r="G177" s="16"/>
      <c r="H177" s="16"/>
      <c r="I177" s="16"/>
      <c r="K177" s="18">
        <v>2035</v>
      </c>
      <c r="L177" s="18">
        <v>8</v>
      </c>
      <c r="M177" s="16"/>
      <c r="N177" s="16"/>
      <c r="O177" s="16"/>
      <c r="P177" s="16"/>
      <c r="Q177" s="16"/>
      <c r="R177" s="16"/>
    </row>
    <row r="178" spans="2:18" x14ac:dyDescent="0.25">
      <c r="B178" s="18">
        <v>2035</v>
      </c>
      <c r="C178" s="18">
        <v>9</v>
      </c>
      <c r="D178" s="16">
        <v>13</v>
      </c>
      <c r="E178" s="16"/>
      <c r="F178" s="16">
        <v>21</v>
      </c>
      <c r="G178" s="16"/>
      <c r="H178" s="16"/>
      <c r="I178" s="16"/>
      <c r="K178" s="18">
        <v>2035</v>
      </c>
      <c r="L178" s="18">
        <v>9</v>
      </c>
      <c r="M178" s="16"/>
      <c r="N178" s="16"/>
      <c r="O178" s="16"/>
      <c r="P178" s="16"/>
      <c r="Q178" s="16"/>
      <c r="R178" s="16"/>
    </row>
    <row r="179" spans="2:18" x14ac:dyDescent="0.25">
      <c r="B179" s="18">
        <v>2035</v>
      </c>
      <c r="C179" s="18">
        <v>10</v>
      </c>
      <c r="D179" s="16">
        <v>47</v>
      </c>
      <c r="E179" s="16"/>
      <c r="F179" s="16">
        <v>69</v>
      </c>
      <c r="G179" s="16"/>
      <c r="H179" s="16"/>
      <c r="I179" s="16"/>
      <c r="K179" s="18">
        <v>2035</v>
      </c>
      <c r="L179" s="18">
        <v>10</v>
      </c>
      <c r="M179" s="16"/>
      <c r="N179" s="16"/>
      <c r="O179" s="16"/>
      <c r="P179" s="16"/>
      <c r="Q179" s="16"/>
      <c r="R179" s="16"/>
    </row>
    <row r="180" spans="2:18" x14ac:dyDescent="0.25">
      <c r="B180" s="18">
        <v>2035</v>
      </c>
      <c r="C180" s="18">
        <v>11</v>
      </c>
      <c r="D180" s="16">
        <v>178</v>
      </c>
      <c r="E180" s="16"/>
      <c r="F180" s="16">
        <v>237</v>
      </c>
      <c r="G180" s="16"/>
      <c r="H180" s="16"/>
      <c r="I180" s="16"/>
      <c r="K180" s="18">
        <v>2035</v>
      </c>
      <c r="L180" s="18">
        <v>11</v>
      </c>
      <c r="M180" s="16"/>
      <c r="N180" s="16"/>
      <c r="O180" s="16"/>
      <c r="P180" s="16"/>
      <c r="Q180" s="16"/>
      <c r="R180" s="16"/>
    </row>
    <row r="181" spans="2:18" x14ac:dyDescent="0.25">
      <c r="B181" s="18">
        <v>2035</v>
      </c>
      <c r="C181" s="18">
        <v>12</v>
      </c>
      <c r="D181" s="16">
        <v>317</v>
      </c>
      <c r="E181" s="16"/>
      <c r="F181" s="16">
        <v>405</v>
      </c>
      <c r="G181" s="16"/>
      <c r="H181" s="16"/>
      <c r="I181" s="16"/>
      <c r="K181" s="18">
        <v>2035</v>
      </c>
      <c r="L181" s="18">
        <v>12</v>
      </c>
      <c r="M181" s="16"/>
      <c r="N181" s="16"/>
      <c r="O181" s="16"/>
      <c r="P181" s="16"/>
      <c r="Q181" s="16"/>
      <c r="R181" s="16"/>
    </row>
    <row r="182" spans="2:18" x14ac:dyDescent="0.25">
      <c r="B182" s="18">
        <v>2036</v>
      </c>
      <c r="C182" s="18">
        <v>1</v>
      </c>
      <c r="D182" s="16">
        <v>317</v>
      </c>
      <c r="E182" s="16"/>
      <c r="F182" s="16">
        <v>405</v>
      </c>
      <c r="G182" s="16"/>
      <c r="H182" s="16"/>
      <c r="I182" s="16"/>
      <c r="K182" s="18">
        <v>2036</v>
      </c>
      <c r="L182" s="18">
        <v>1</v>
      </c>
      <c r="M182" s="16"/>
      <c r="N182" s="16"/>
      <c r="O182" s="16"/>
      <c r="P182" s="16"/>
      <c r="Q182" s="16"/>
      <c r="R182" s="16"/>
    </row>
    <row r="183" spans="2:18" x14ac:dyDescent="0.25">
      <c r="B183" s="18">
        <v>2036</v>
      </c>
      <c r="C183" s="18">
        <v>2</v>
      </c>
      <c r="D183" s="16">
        <v>200</v>
      </c>
      <c r="E183" s="16"/>
      <c r="F183" s="16">
        <v>268</v>
      </c>
      <c r="G183" s="16"/>
      <c r="H183" s="16"/>
      <c r="I183" s="16"/>
      <c r="K183" s="18">
        <v>2036</v>
      </c>
      <c r="L183" s="18">
        <v>2</v>
      </c>
      <c r="M183" s="16"/>
      <c r="N183" s="16"/>
      <c r="O183" s="16"/>
      <c r="P183" s="16"/>
      <c r="Q183" s="16"/>
      <c r="R183" s="16"/>
    </row>
    <row r="184" spans="2:18" x14ac:dyDescent="0.25">
      <c r="B184" s="18">
        <v>2036</v>
      </c>
      <c r="C184" s="18">
        <v>3</v>
      </c>
      <c r="D184" s="16">
        <v>180</v>
      </c>
      <c r="E184" s="16"/>
      <c r="F184" s="16">
        <v>230</v>
      </c>
      <c r="G184" s="16"/>
      <c r="H184" s="16"/>
      <c r="I184" s="16"/>
      <c r="K184" s="18">
        <v>2036</v>
      </c>
      <c r="L184" s="18">
        <v>3</v>
      </c>
      <c r="M184" s="16"/>
      <c r="N184" s="16"/>
      <c r="O184" s="16"/>
      <c r="P184" s="16"/>
      <c r="Q184" s="16"/>
      <c r="R184" s="16"/>
    </row>
    <row r="185" spans="2:18" x14ac:dyDescent="0.25">
      <c r="B185" s="18">
        <v>2036</v>
      </c>
      <c r="C185" s="18">
        <v>4</v>
      </c>
      <c r="D185" s="16">
        <v>113</v>
      </c>
      <c r="E185" s="16"/>
      <c r="F185" s="16">
        <v>148</v>
      </c>
      <c r="G185" s="16"/>
      <c r="H185" s="16"/>
      <c r="I185" s="16"/>
      <c r="K185" s="18">
        <v>2036</v>
      </c>
      <c r="L185" s="18">
        <v>4</v>
      </c>
      <c r="M185" s="16"/>
      <c r="N185" s="16"/>
      <c r="O185" s="16"/>
      <c r="P185" s="16"/>
      <c r="Q185" s="16"/>
      <c r="R185" s="16"/>
    </row>
    <row r="186" spans="2:18" x14ac:dyDescent="0.25">
      <c r="B186" s="18">
        <v>2036</v>
      </c>
      <c r="C186" s="18">
        <v>5</v>
      </c>
      <c r="D186" s="16">
        <v>53</v>
      </c>
      <c r="E186" s="16"/>
      <c r="F186" s="16">
        <v>78</v>
      </c>
      <c r="G186" s="16"/>
      <c r="H186" s="16"/>
      <c r="I186" s="16"/>
      <c r="K186" s="18">
        <v>2036</v>
      </c>
      <c r="L186" s="18">
        <v>5</v>
      </c>
      <c r="M186" s="16"/>
      <c r="N186" s="16"/>
      <c r="O186" s="16"/>
      <c r="P186" s="16"/>
      <c r="Q186" s="16"/>
      <c r="R186" s="16"/>
    </row>
    <row r="187" spans="2:18" x14ac:dyDescent="0.25">
      <c r="B187" s="18">
        <v>2036</v>
      </c>
      <c r="C187" s="18">
        <v>6</v>
      </c>
      <c r="D187" s="16">
        <v>18</v>
      </c>
      <c r="E187" s="16"/>
      <c r="F187" s="16">
        <v>29</v>
      </c>
      <c r="G187" s="16"/>
      <c r="H187" s="16"/>
      <c r="I187" s="16"/>
      <c r="K187" s="18">
        <v>2036</v>
      </c>
      <c r="L187" s="18">
        <v>6</v>
      </c>
      <c r="M187" s="16"/>
      <c r="N187" s="16"/>
      <c r="O187" s="16"/>
      <c r="P187" s="16"/>
      <c r="Q187" s="16"/>
      <c r="R187" s="16"/>
    </row>
    <row r="188" spans="2:18" x14ac:dyDescent="0.25">
      <c r="B188" s="18">
        <v>2036</v>
      </c>
      <c r="C188" s="18">
        <v>7</v>
      </c>
      <c r="D188" s="16">
        <v>7</v>
      </c>
      <c r="E188" s="16"/>
      <c r="F188" s="16">
        <v>11</v>
      </c>
      <c r="G188" s="16"/>
      <c r="H188" s="16"/>
      <c r="I188" s="16"/>
      <c r="K188" s="18">
        <v>2036</v>
      </c>
      <c r="L188" s="18">
        <v>7</v>
      </c>
      <c r="M188" s="16"/>
      <c r="N188" s="16"/>
      <c r="O188" s="16"/>
      <c r="P188" s="16"/>
      <c r="Q188" s="16"/>
      <c r="R188" s="16"/>
    </row>
    <row r="189" spans="2:18" x14ac:dyDescent="0.25">
      <c r="B189" s="18">
        <v>2036</v>
      </c>
      <c r="C189" s="18">
        <v>8</v>
      </c>
      <c r="D189" s="16">
        <v>8</v>
      </c>
      <c r="E189" s="16"/>
      <c r="F189" s="16">
        <v>13</v>
      </c>
      <c r="G189" s="16"/>
      <c r="H189" s="16"/>
      <c r="I189" s="16"/>
      <c r="K189" s="18">
        <v>2036</v>
      </c>
      <c r="L189" s="18">
        <v>8</v>
      </c>
      <c r="M189" s="16"/>
      <c r="N189" s="16"/>
      <c r="O189" s="16"/>
      <c r="P189" s="16"/>
      <c r="Q189" s="16"/>
      <c r="R189" s="16"/>
    </row>
    <row r="190" spans="2:18" x14ac:dyDescent="0.25">
      <c r="B190" s="18">
        <v>2036</v>
      </c>
      <c r="C190" s="18">
        <v>9</v>
      </c>
      <c r="D190" s="16">
        <v>13</v>
      </c>
      <c r="E190" s="16"/>
      <c r="F190" s="16">
        <v>21</v>
      </c>
      <c r="G190" s="16"/>
      <c r="H190" s="16"/>
      <c r="I190" s="16"/>
      <c r="J190" s="19"/>
      <c r="K190" s="18">
        <v>2036</v>
      </c>
      <c r="L190" s="18">
        <v>9</v>
      </c>
      <c r="M190" s="16"/>
      <c r="N190" s="16"/>
      <c r="O190" s="16"/>
      <c r="P190" s="16"/>
      <c r="Q190" s="16"/>
      <c r="R190" s="16"/>
    </row>
    <row r="191" spans="2:18" x14ac:dyDescent="0.25">
      <c r="B191" s="18">
        <v>2036</v>
      </c>
      <c r="C191" s="18">
        <v>10</v>
      </c>
      <c r="D191" s="16">
        <v>47</v>
      </c>
      <c r="E191" s="16"/>
      <c r="F191" s="16">
        <v>69</v>
      </c>
      <c r="G191" s="16"/>
      <c r="H191" s="16"/>
      <c r="I191" s="16"/>
      <c r="J191" s="19"/>
      <c r="K191" s="18">
        <v>2036</v>
      </c>
      <c r="L191" s="18">
        <v>10</v>
      </c>
      <c r="M191" s="16"/>
      <c r="N191" s="16"/>
      <c r="O191" s="16"/>
      <c r="P191" s="16"/>
      <c r="Q191" s="16"/>
      <c r="R191" s="16"/>
    </row>
    <row r="192" spans="2:18" x14ac:dyDescent="0.25">
      <c r="B192" s="18">
        <v>2036</v>
      </c>
      <c r="C192" s="18">
        <v>11</v>
      </c>
      <c r="D192" s="16">
        <v>177</v>
      </c>
      <c r="E192" s="16"/>
      <c r="F192" s="16">
        <v>237</v>
      </c>
      <c r="G192" s="16"/>
      <c r="H192" s="16"/>
      <c r="I192" s="16"/>
      <c r="J192" s="19"/>
      <c r="K192" s="18">
        <v>2036</v>
      </c>
      <c r="L192" s="18">
        <v>11</v>
      </c>
      <c r="M192" s="16"/>
      <c r="N192" s="16"/>
      <c r="O192" s="16"/>
      <c r="P192" s="16"/>
      <c r="Q192" s="16"/>
      <c r="R192" s="16"/>
    </row>
    <row r="193" spans="2:18" x14ac:dyDescent="0.25">
      <c r="B193" s="18">
        <v>2036</v>
      </c>
      <c r="C193" s="18">
        <v>12</v>
      </c>
      <c r="D193" s="16">
        <v>316</v>
      </c>
      <c r="E193" s="16"/>
      <c r="F193" s="16">
        <v>406</v>
      </c>
      <c r="G193" s="16"/>
      <c r="H193" s="16"/>
      <c r="I193" s="16"/>
      <c r="J193" s="19"/>
      <c r="K193" s="18">
        <v>2036</v>
      </c>
      <c r="L193" s="18">
        <v>12</v>
      </c>
      <c r="M193" s="16"/>
      <c r="N193" s="16"/>
      <c r="O193" s="16"/>
      <c r="P193" s="16"/>
      <c r="Q193" s="16"/>
      <c r="R193" s="16"/>
    </row>
    <row r="194" spans="2:18" x14ac:dyDescent="0.25">
      <c r="B194" s="18">
        <v>2037</v>
      </c>
      <c r="C194" s="18">
        <v>1</v>
      </c>
      <c r="D194" s="16">
        <v>315</v>
      </c>
      <c r="E194" s="16"/>
      <c r="F194" s="16">
        <v>405</v>
      </c>
      <c r="G194" s="16"/>
      <c r="H194" s="16"/>
      <c r="I194" s="16"/>
      <c r="J194" s="19"/>
      <c r="K194" s="18">
        <v>2037</v>
      </c>
      <c r="L194" s="18">
        <v>1</v>
      </c>
      <c r="M194" s="16"/>
      <c r="N194" s="16"/>
      <c r="O194" s="16"/>
      <c r="P194" s="16"/>
      <c r="Q194" s="16"/>
      <c r="R194" s="16"/>
    </row>
    <row r="195" spans="2:18" x14ac:dyDescent="0.25">
      <c r="B195" s="18">
        <v>2037</v>
      </c>
      <c r="C195" s="18">
        <v>2</v>
      </c>
      <c r="D195" s="16">
        <v>198</v>
      </c>
      <c r="E195" s="16"/>
      <c r="F195" s="16">
        <v>267</v>
      </c>
      <c r="G195" s="16"/>
      <c r="H195" s="16"/>
      <c r="I195" s="16"/>
      <c r="J195" s="19"/>
      <c r="K195" s="18">
        <v>2037</v>
      </c>
      <c r="L195" s="18">
        <v>2</v>
      </c>
      <c r="M195" s="16"/>
      <c r="N195" s="16"/>
      <c r="O195" s="16"/>
      <c r="P195" s="16"/>
      <c r="Q195" s="16"/>
      <c r="R195" s="16"/>
    </row>
    <row r="196" spans="2:18" x14ac:dyDescent="0.25">
      <c r="B196" s="18">
        <v>2037</v>
      </c>
      <c r="C196" s="18">
        <v>3</v>
      </c>
      <c r="D196" s="16">
        <v>178</v>
      </c>
      <c r="E196" s="16"/>
      <c r="F196" s="16">
        <v>227</v>
      </c>
      <c r="G196" s="16"/>
      <c r="H196" s="16"/>
      <c r="I196" s="16"/>
      <c r="J196" s="19"/>
      <c r="K196" s="18">
        <v>2037</v>
      </c>
      <c r="L196" s="18">
        <v>3</v>
      </c>
      <c r="M196" s="16"/>
      <c r="N196" s="16"/>
      <c r="O196" s="16"/>
      <c r="P196" s="16"/>
      <c r="Q196" s="16"/>
      <c r="R196" s="16"/>
    </row>
    <row r="197" spans="2:18" x14ac:dyDescent="0.25">
      <c r="B197" s="18">
        <v>2037</v>
      </c>
      <c r="C197" s="18">
        <v>4</v>
      </c>
      <c r="D197" s="16">
        <v>113</v>
      </c>
      <c r="E197" s="16"/>
      <c r="F197" s="16">
        <v>148</v>
      </c>
      <c r="G197" s="16"/>
      <c r="H197" s="16"/>
      <c r="I197" s="16"/>
      <c r="J197" s="19"/>
      <c r="K197" s="18">
        <v>2037</v>
      </c>
      <c r="L197" s="18">
        <v>4</v>
      </c>
      <c r="M197" s="16"/>
      <c r="N197" s="16"/>
      <c r="O197" s="16"/>
      <c r="P197" s="16"/>
      <c r="Q197" s="16"/>
      <c r="R197" s="16"/>
    </row>
    <row r="198" spans="2:18" x14ac:dyDescent="0.25">
      <c r="B198" s="18">
        <v>2037</v>
      </c>
      <c r="C198" s="18">
        <v>5</v>
      </c>
      <c r="D198" s="16">
        <v>52</v>
      </c>
      <c r="E198" s="16"/>
      <c r="F198" s="16">
        <v>76</v>
      </c>
      <c r="G198" s="16"/>
      <c r="H198" s="16"/>
      <c r="I198" s="16"/>
      <c r="K198" s="18">
        <v>2037</v>
      </c>
      <c r="L198" s="18">
        <v>5</v>
      </c>
      <c r="M198" s="16"/>
      <c r="N198" s="16"/>
      <c r="O198" s="16"/>
      <c r="P198" s="16"/>
      <c r="Q198" s="16"/>
      <c r="R198" s="16"/>
    </row>
    <row r="199" spans="2:18" x14ac:dyDescent="0.25">
      <c r="B199" s="18">
        <v>2037</v>
      </c>
      <c r="C199" s="18">
        <v>6</v>
      </c>
      <c r="D199" s="16">
        <v>17</v>
      </c>
      <c r="E199" s="16"/>
      <c r="F199" s="16">
        <v>28</v>
      </c>
      <c r="G199" s="16"/>
      <c r="H199" s="16"/>
      <c r="I199" s="16"/>
      <c r="K199" s="18">
        <v>2037</v>
      </c>
      <c r="L199" s="18">
        <v>6</v>
      </c>
      <c r="M199" s="16"/>
      <c r="N199" s="16"/>
      <c r="O199" s="16"/>
      <c r="P199" s="16"/>
      <c r="Q199" s="16"/>
      <c r="R199" s="16"/>
    </row>
    <row r="200" spans="2:18" x14ac:dyDescent="0.25">
      <c r="B200" s="18">
        <v>2037</v>
      </c>
      <c r="C200" s="18">
        <v>7</v>
      </c>
      <c r="D200" s="16">
        <v>7</v>
      </c>
      <c r="E200" s="16"/>
      <c r="F200" s="16">
        <v>11</v>
      </c>
      <c r="G200" s="16"/>
      <c r="H200" s="16"/>
      <c r="I200" s="16"/>
      <c r="J200" s="22"/>
      <c r="K200" s="18">
        <v>2037</v>
      </c>
      <c r="L200" s="18">
        <v>7</v>
      </c>
      <c r="M200" s="16"/>
      <c r="N200" s="16"/>
      <c r="O200" s="16"/>
      <c r="P200" s="16"/>
      <c r="Q200" s="16"/>
      <c r="R200" s="16"/>
    </row>
    <row r="201" spans="2:18" x14ac:dyDescent="0.25">
      <c r="B201" s="18">
        <v>2037</v>
      </c>
      <c r="C201" s="18">
        <v>8</v>
      </c>
      <c r="D201" s="16">
        <v>8</v>
      </c>
      <c r="E201" s="16"/>
      <c r="F201" s="16">
        <v>12</v>
      </c>
      <c r="G201" s="16"/>
      <c r="H201" s="16"/>
      <c r="I201" s="16"/>
      <c r="J201" s="20"/>
      <c r="K201" s="18">
        <v>2037</v>
      </c>
      <c r="L201" s="18">
        <v>8</v>
      </c>
      <c r="M201" s="16"/>
      <c r="N201" s="16"/>
      <c r="O201" s="16"/>
      <c r="P201" s="16"/>
      <c r="Q201" s="16"/>
      <c r="R201" s="16"/>
    </row>
    <row r="202" spans="2:18" x14ac:dyDescent="0.25">
      <c r="B202" s="18">
        <v>2037</v>
      </c>
      <c r="C202" s="18">
        <v>9</v>
      </c>
      <c r="D202" s="16">
        <v>13</v>
      </c>
      <c r="E202" s="16"/>
      <c r="F202" s="16">
        <v>20</v>
      </c>
      <c r="G202" s="16"/>
      <c r="H202" s="16"/>
      <c r="I202" s="16"/>
      <c r="J202" s="19"/>
      <c r="K202" s="18">
        <v>2037</v>
      </c>
      <c r="L202" s="18">
        <v>9</v>
      </c>
      <c r="M202" s="16"/>
      <c r="N202" s="16"/>
      <c r="O202" s="16"/>
      <c r="P202" s="16"/>
      <c r="Q202" s="16"/>
      <c r="R202" s="16"/>
    </row>
    <row r="203" spans="2:18" x14ac:dyDescent="0.25">
      <c r="B203" s="18">
        <v>2037</v>
      </c>
      <c r="C203" s="18">
        <v>10</v>
      </c>
      <c r="D203" s="16">
        <v>46</v>
      </c>
      <c r="E203" s="16"/>
      <c r="F203" s="16">
        <v>68</v>
      </c>
      <c r="G203" s="16"/>
      <c r="H203" s="16"/>
      <c r="I203" s="16"/>
      <c r="J203" s="19"/>
      <c r="K203" s="18">
        <v>2037</v>
      </c>
      <c r="L203" s="18">
        <v>10</v>
      </c>
      <c r="M203" s="16"/>
      <c r="N203" s="16"/>
      <c r="O203" s="16"/>
      <c r="P203" s="16"/>
      <c r="Q203" s="16"/>
      <c r="R203" s="16"/>
    </row>
    <row r="204" spans="2:18" x14ac:dyDescent="0.25">
      <c r="B204" s="18">
        <v>2037</v>
      </c>
      <c r="C204" s="18">
        <v>11</v>
      </c>
      <c r="D204" s="16">
        <v>177</v>
      </c>
      <c r="E204" s="16"/>
      <c r="F204" s="16">
        <v>237</v>
      </c>
      <c r="G204" s="16"/>
      <c r="H204" s="16"/>
      <c r="I204" s="16"/>
      <c r="J204" s="19"/>
      <c r="K204" s="18">
        <v>2037</v>
      </c>
      <c r="L204" s="18">
        <v>11</v>
      </c>
      <c r="M204" s="16"/>
      <c r="N204" s="16"/>
      <c r="O204" s="16"/>
      <c r="P204" s="16"/>
      <c r="Q204" s="16"/>
      <c r="R204" s="16"/>
    </row>
    <row r="205" spans="2:18" x14ac:dyDescent="0.25">
      <c r="B205" s="18">
        <v>2037</v>
      </c>
      <c r="C205" s="18">
        <v>12</v>
      </c>
      <c r="D205" s="16">
        <v>314</v>
      </c>
      <c r="E205" s="16"/>
      <c r="F205" s="16">
        <v>407</v>
      </c>
      <c r="G205" s="16"/>
      <c r="H205" s="16"/>
      <c r="I205" s="16"/>
      <c r="J205" s="19"/>
      <c r="K205" s="18">
        <v>2037</v>
      </c>
      <c r="L205" s="18">
        <v>12</v>
      </c>
      <c r="M205" s="16"/>
      <c r="N205" s="16"/>
      <c r="O205" s="16"/>
      <c r="P205" s="16"/>
      <c r="Q205" s="16"/>
      <c r="R205" s="16"/>
    </row>
    <row r="206" spans="2:18" x14ac:dyDescent="0.25">
      <c r="B206" s="18">
        <v>2038</v>
      </c>
      <c r="C206" s="18">
        <v>1</v>
      </c>
      <c r="D206" s="16">
        <v>314</v>
      </c>
      <c r="E206" s="16"/>
      <c r="F206" s="16">
        <v>405</v>
      </c>
      <c r="G206" s="16"/>
      <c r="H206" s="16"/>
      <c r="I206" s="16"/>
      <c r="J206" s="19"/>
      <c r="K206" s="18">
        <v>2038</v>
      </c>
      <c r="L206" s="18">
        <v>1</v>
      </c>
      <c r="M206" s="16"/>
      <c r="N206" s="16"/>
      <c r="O206" s="16"/>
      <c r="P206" s="16"/>
      <c r="Q206" s="16"/>
      <c r="R206" s="16"/>
    </row>
    <row r="207" spans="2:18" x14ac:dyDescent="0.25">
      <c r="B207" s="18">
        <v>2038</v>
      </c>
      <c r="C207" s="18">
        <v>2</v>
      </c>
      <c r="D207" s="16">
        <v>195</v>
      </c>
      <c r="E207" s="16"/>
      <c r="F207" s="16">
        <v>265</v>
      </c>
      <c r="G207" s="16"/>
      <c r="H207" s="16"/>
      <c r="I207" s="16"/>
      <c r="J207" s="19"/>
      <c r="K207" s="18">
        <v>2038</v>
      </c>
      <c r="L207" s="18">
        <v>2</v>
      </c>
      <c r="M207" s="16"/>
      <c r="N207" s="16"/>
      <c r="O207" s="16"/>
      <c r="P207" s="16"/>
      <c r="Q207" s="16"/>
      <c r="R207" s="16"/>
    </row>
    <row r="208" spans="2:18" x14ac:dyDescent="0.25">
      <c r="B208" s="18">
        <v>2038</v>
      </c>
      <c r="C208" s="18">
        <v>3</v>
      </c>
      <c r="D208" s="16">
        <v>177</v>
      </c>
      <c r="E208" s="16"/>
      <c r="F208" s="16">
        <v>224</v>
      </c>
      <c r="G208" s="16"/>
      <c r="H208" s="16"/>
      <c r="I208" s="16"/>
      <c r="J208" s="19"/>
      <c r="K208" s="18">
        <v>2038</v>
      </c>
      <c r="L208" s="18">
        <v>3</v>
      </c>
      <c r="M208" s="16"/>
      <c r="N208" s="16"/>
      <c r="O208" s="16"/>
      <c r="P208" s="16"/>
      <c r="Q208" s="16"/>
      <c r="R208" s="16"/>
    </row>
    <row r="209" spans="2:18" x14ac:dyDescent="0.25">
      <c r="B209" s="18">
        <v>2038</v>
      </c>
      <c r="C209" s="18">
        <v>4</v>
      </c>
      <c r="D209" s="16">
        <v>112</v>
      </c>
      <c r="E209" s="16"/>
      <c r="F209" s="16">
        <v>147</v>
      </c>
      <c r="G209" s="16"/>
      <c r="H209" s="16"/>
      <c r="I209" s="16"/>
      <c r="J209" s="19"/>
      <c r="K209" s="18">
        <v>2038</v>
      </c>
      <c r="L209" s="18">
        <v>4</v>
      </c>
      <c r="M209" s="16"/>
      <c r="N209" s="16"/>
      <c r="O209" s="16"/>
      <c r="P209" s="16"/>
      <c r="Q209" s="16"/>
      <c r="R209" s="16"/>
    </row>
    <row r="210" spans="2:18" x14ac:dyDescent="0.25">
      <c r="B210" s="18">
        <v>2038</v>
      </c>
      <c r="C210" s="18">
        <v>5</v>
      </c>
      <c r="D210" s="16">
        <v>51</v>
      </c>
      <c r="E210" s="16"/>
      <c r="F210" s="16">
        <v>74</v>
      </c>
      <c r="G210" s="16"/>
      <c r="H210" s="16"/>
      <c r="I210" s="16"/>
      <c r="J210" s="19"/>
      <c r="K210" s="18">
        <v>2038</v>
      </c>
      <c r="L210" s="18">
        <v>5</v>
      </c>
      <c r="M210" s="16"/>
      <c r="N210" s="16"/>
      <c r="O210" s="16"/>
      <c r="P210" s="16"/>
      <c r="Q210" s="16"/>
      <c r="R210" s="16"/>
    </row>
    <row r="211" spans="2:18" x14ac:dyDescent="0.25">
      <c r="B211" s="18">
        <v>2038</v>
      </c>
      <c r="C211" s="18">
        <v>6</v>
      </c>
      <c r="D211" s="16">
        <v>17</v>
      </c>
      <c r="E211" s="16"/>
      <c r="F211" s="16">
        <v>27</v>
      </c>
      <c r="G211" s="16"/>
      <c r="H211" s="16"/>
      <c r="I211" s="16"/>
      <c r="J211" s="19"/>
      <c r="K211" s="18">
        <v>2038</v>
      </c>
      <c r="L211" s="18">
        <v>6</v>
      </c>
      <c r="M211" s="16"/>
      <c r="N211" s="16"/>
      <c r="O211" s="16"/>
      <c r="P211" s="16"/>
      <c r="Q211" s="16"/>
      <c r="R211" s="16"/>
    </row>
    <row r="212" spans="2:18" x14ac:dyDescent="0.25">
      <c r="B212" s="18">
        <v>2038</v>
      </c>
      <c r="C212" s="18">
        <v>7</v>
      </c>
      <c r="D212" s="16">
        <v>7</v>
      </c>
      <c r="E212" s="16"/>
      <c r="F212" s="16">
        <v>11</v>
      </c>
      <c r="G212" s="16"/>
      <c r="H212" s="16"/>
      <c r="I212" s="16"/>
      <c r="J212" s="19"/>
      <c r="K212" s="18">
        <v>2038</v>
      </c>
      <c r="L212" s="18">
        <v>7</v>
      </c>
      <c r="M212" s="16"/>
      <c r="N212" s="16"/>
      <c r="O212" s="16"/>
      <c r="P212" s="16"/>
      <c r="Q212" s="16"/>
      <c r="R212" s="16"/>
    </row>
    <row r="213" spans="2:18" x14ac:dyDescent="0.25">
      <c r="B213" s="18">
        <v>2038</v>
      </c>
      <c r="C213" s="18">
        <v>8</v>
      </c>
      <c r="D213" s="16">
        <v>8</v>
      </c>
      <c r="E213" s="16"/>
      <c r="F213" s="16">
        <v>12</v>
      </c>
      <c r="G213" s="16"/>
      <c r="H213" s="16"/>
      <c r="I213" s="16"/>
      <c r="J213" s="19"/>
      <c r="K213" s="18">
        <v>2038</v>
      </c>
      <c r="L213" s="18">
        <v>8</v>
      </c>
      <c r="M213" s="16"/>
      <c r="N213" s="16"/>
      <c r="O213" s="16"/>
      <c r="P213" s="16"/>
      <c r="Q213" s="16"/>
      <c r="R213" s="16"/>
    </row>
    <row r="214" spans="2:18" x14ac:dyDescent="0.25">
      <c r="B214" s="18">
        <v>2038</v>
      </c>
      <c r="C214" s="18">
        <v>9</v>
      </c>
      <c r="D214" s="16">
        <v>12</v>
      </c>
      <c r="E214" s="16"/>
      <c r="F214" s="16">
        <v>20</v>
      </c>
      <c r="G214" s="16"/>
      <c r="H214" s="16"/>
      <c r="I214" s="16"/>
      <c r="K214" s="18">
        <v>2038</v>
      </c>
      <c r="L214" s="18">
        <v>9</v>
      </c>
      <c r="M214" s="16"/>
      <c r="N214" s="16"/>
      <c r="O214" s="16"/>
      <c r="P214" s="16"/>
      <c r="Q214" s="16"/>
      <c r="R214" s="16"/>
    </row>
    <row r="215" spans="2:18" x14ac:dyDescent="0.25">
      <c r="B215" s="18">
        <v>2038</v>
      </c>
      <c r="C215" s="18">
        <v>10</v>
      </c>
      <c r="D215" s="16">
        <v>46</v>
      </c>
      <c r="E215" s="16"/>
      <c r="F215" s="16">
        <v>68</v>
      </c>
      <c r="G215" s="16"/>
      <c r="H215" s="16"/>
      <c r="I215" s="16"/>
      <c r="K215" s="18">
        <v>2038</v>
      </c>
      <c r="L215" s="18">
        <v>10</v>
      </c>
      <c r="M215" s="16"/>
      <c r="N215" s="16"/>
      <c r="O215" s="16"/>
      <c r="P215" s="16"/>
      <c r="Q215" s="16"/>
      <c r="R215" s="16"/>
    </row>
    <row r="216" spans="2:18" x14ac:dyDescent="0.25">
      <c r="B216" s="18">
        <v>2038</v>
      </c>
      <c r="C216" s="18">
        <v>11</v>
      </c>
      <c r="D216" s="16">
        <v>176</v>
      </c>
      <c r="E216" s="16"/>
      <c r="F216" s="16">
        <v>237</v>
      </c>
      <c r="G216" s="16"/>
      <c r="H216" s="16"/>
      <c r="I216" s="16"/>
      <c r="K216" s="18">
        <v>2038</v>
      </c>
      <c r="L216" s="18">
        <v>11</v>
      </c>
      <c r="M216" s="16"/>
      <c r="N216" s="16"/>
      <c r="O216" s="16"/>
      <c r="P216" s="16"/>
      <c r="Q216" s="16"/>
      <c r="R216" s="16"/>
    </row>
    <row r="217" spans="2:18" x14ac:dyDescent="0.25">
      <c r="B217" s="18">
        <v>2038</v>
      </c>
      <c r="C217" s="18">
        <v>12</v>
      </c>
      <c r="D217" s="16">
        <v>313</v>
      </c>
      <c r="E217" s="16"/>
      <c r="F217" s="16">
        <v>408</v>
      </c>
      <c r="G217" s="16"/>
      <c r="H217" s="16"/>
      <c r="I217" s="16"/>
      <c r="K217" s="18">
        <v>2038</v>
      </c>
      <c r="L217" s="18">
        <v>12</v>
      </c>
      <c r="M217" s="16"/>
      <c r="N217" s="16"/>
      <c r="O217" s="16"/>
      <c r="P217" s="16"/>
      <c r="Q217" s="16"/>
      <c r="R217" s="16"/>
    </row>
    <row r="218" spans="2:18" x14ac:dyDescent="0.25">
      <c r="B218" s="18">
        <v>2039</v>
      </c>
      <c r="C218" s="18">
        <v>1</v>
      </c>
      <c r="D218" s="16">
        <v>313</v>
      </c>
      <c r="E218" s="16"/>
      <c r="F218" s="16">
        <v>406</v>
      </c>
      <c r="G218" s="16"/>
      <c r="H218" s="16"/>
      <c r="I218" s="16"/>
      <c r="K218" s="18">
        <v>2039</v>
      </c>
      <c r="L218" s="18">
        <v>1</v>
      </c>
      <c r="M218" s="16"/>
      <c r="N218" s="16"/>
      <c r="O218" s="16"/>
      <c r="P218" s="16"/>
      <c r="Q218" s="16"/>
      <c r="R218" s="16"/>
    </row>
    <row r="219" spans="2:18" x14ac:dyDescent="0.25">
      <c r="B219" s="18">
        <v>2039</v>
      </c>
      <c r="C219" s="18">
        <v>2</v>
      </c>
      <c r="D219" s="16">
        <v>193</v>
      </c>
      <c r="E219" s="16"/>
      <c r="F219" s="16">
        <v>264</v>
      </c>
      <c r="G219" s="16"/>
      <c r="H219" s="16"/>
      <c r="I219" s="16"/>
      <c r="K219" s="18">
        <v>2039</v>
      </c>
      <c r="L219" s="18">
        <v>2</v>
      </c>
      <c r="M219" s="16"/>
      <c r="N219" s="16"/>
      <c r="O219" s="16"/>
      <c r="P219" s="16"/>
      <c r="Q219" s="16"/>
      <c r="R219" s="16"/>
    </row>
    <row r="220" spans="2:18" x14ac:dyDescent="0.25">
      <c r="B220" s="18">
        <v>2039</v>
      </c>
      <c r="C220" s="18">
        <v>3</v>
      </c>
      <c r="D220" s="16">
        <v>175</v>
      </c>
      <c r="E220" s="16"/>
      <c r="F220" s="16">
        <v>222</v>
      </c>
      <c r="G220" s="16"/>
      <c r="H220" s="16"/>
      <c r="I220" s="16"/>
      <c r="K220" s="18">
        <v>2039</v>
      </c>
      <c r="L220" s="18">
        <v>3</v>
      </c>
      <c r="M220" s="16"/>
      <c r="N220" s="16"/>
      <c r="O220" s="16"/>
      <c r="P220" s="16"/>
      <c r="Q220" s="16"/>
      <c r="R220" s="16"/>
    </row>
    <row r="221" spans="2:18" x14ac:dyDescent="0.25">
      <c r="B221" s="18">
        <v>2039</v>
      </c>
      <c r="C221" s="18">
        <v>4</v>
      </c>
      <c r="D221" s="16">
        <v>112</v>
      </c>
      <c r="E221" s="16"/>
      <c r="F221" s="16">
        <v>146</v>
      </c>
      <c r="G221" s="16"/>
      <c r="H221" s="16"/>
      <c r="I221" s="16"/>
      <c r="K221" s="18">
        <v>2039</v>
      </c>
      <c r="L221" s="18">
        <v>4</v>
      </c>
      <c r="M221" s="16"/>
      <c r="N221" s="16"/>
      <c r="O221" s="16"/>
      <c r="P221" s="16"/>
      <c r="Q221" s="16"/>
      <c r="R221" s="16"/>
    </row>
    <row r="222" spans="2:18" x14ac:dyDescent="0.25">
      <c r="B222" s="18">
        <v>2039</v>
      </c>
      <c r="C222" s="18">
        <v>5</v>
      </c>
      <c r="D222" s="16">
        <v>50</v>
      </c>
      <c r="E222" s="16"/>
      <c r="F222" s="16">
        <v>72</v>
      </c>
      <c r="G222" s="16"/>
      <c r="H222" s="16"/>
      <c r="I222" s="16"/>
      <c r="K222" s="18">
        <v>2039</v>
      </c>
      <c r="L222" s="18">
        <v>5</v>
      </c>
      <c r="M222" s="16"/>
      <c r="N222" s="16"/>
      <c r="O222" s="16"/>
      <c r="P222" s="16"/>
      <c r="Q222" s="16"/>
      <c r="R222" s="16"/>
    </row>
    <row r="223" spans="2:18" x14ac:dyDescent="0.25">
      <c r="B223" s="18">
        <v>2039</v>
      </c>
      <c r="C223" s="18">
        <v>6</v>
      </c>
      <c r="D223" s="16">
        <v>16</v>
      </c>
      <c r="E223" s="16"/>
      <c r="F223" s="16">
        <v>26</v>
      </c>
      <c r="G223" s="16"/>
      <c r="H223" s="16"/>
      <c r="I223" s="16"/>
      <c r="K223" s="18">
        <v>2039</v>
      </c>
      <c r="L223" s="18">
        <v>6</v>
      </c>
      <c r="M223" s="16"/>
      <c r="N223" s="16"/>
      <c r="O223" s="16"/>
      <c r="P223" s="16"/>
      <c r="Q223" s="16"/>
      <c r="R223" s="16"/>
    </row>
    <row r="224" spans="2:18" x14ac:dyDescent="0.25">
      <c r="B224" s="18">
        <v>2039</v>
      </c>
      <c r="C224" s="18">
        <v>7</v>
      </c>
      <c r="D224" s="16">
        <v>6</v>
      </c>
      <c r="E224" s="16"/>
      <c r="F224" s="16">
        <v>10</v>
      </c>
      <c r="G224" s="16"/>
      <c r="H224" s="16"/>
      <c r="I224" s="16"/>
      <c r="K224" s="18">
        <v>2039</v>
      </c>
      <c r="L224" s="18">
        <v>7</v>
      </c>
      <c r="M224" s="16"/>
      <c r="N224" s="16"/>
      <c r="O224" s="16"/>
      <c r="P224" s="16"/>
      <c r="Q224" s="16"/>
      <c r="R224" s="16"/>
    </row>
    <row r="225" spans="2:18" x14ac:dyDescent="0.25">
      <c r="B225" s="18">
        <v>2039</v>
      </c>
      <c r="C225" s="18">
        <v>8</v>
      </c>
      <c r="D225" s="16">
        <v>8</v>
      </c>
      <c r="E225" s="16"/>
      <c r="F225" s="16">
        <v>12</v>
      </c>
      <c r="G225" s="16"/>
      <c r="H225" s="16"/>
      <c r="I225" s="16"/>
      <c r="K225" s="18">
        <v>2039</v>
      </c>
      <c r="L225" s="18">
        <v>8</v>
      </c>
      <c r="M225" s="16"/>
      <c r="N225" s="16"/>
      <c r="O225" s="16"/>
      <c r="P225" s="16"/>
      <c r="Q225" s="16"/>
      <c r="R225" s="16"/>
    </row>
    <row r="226" spans="2:18" x14ac:dyDescent="0.25">
      <c r="B226" s="18">
        <v>2039</v>
      </c>
      <c r="C226" s="18">
        <v>9</v>
      </c>
      <c r="D226" s="16">
        <v>12</v>
      </c>
      <c r="E226" s="16"/>
      <c r="F226" s="16">
        <v>19</v>
      </c>
      <c r="G226" s="16"/>
      <c r="H226" s="16"/>
      <c r="I226" s="16"/>
      <c r="K226" s="18">
        <v>2039</v>
      </c>
      <c r="L226" s="18">
        <v>9</v>
      </c>
      <c r="M226" s="16"/>
      <c r="N226" s="16"/>
      <c r="O226" s="16"/>
      <c r="P226" s="16"/>
      <c r="Q226" s="16"/>
      <c r="R226" s="16"/>
    </row>
    <row r="227" spans="2:18" x14ac:dyDescent="0.25">
      <c r="B227" s="18">
        <v>2039</v>
      </c>
      <c r="C227" s="18">
        <v>10</v>
      </c>
      <c r="D227" s="16">
        <v>45</v>
      </c>
      <c r="E227" s="16"/>
      <c r="F227" s="16">
        <v>68</v>
      </c>
      <c r="G227" s="16"/>
      <c r="H227" s="16"/>
      <c r="I227" s="16"/>
      <c r="K227" s="18">
        <v>2039</v>
      </c>
      <c r="L227" s="18">
        <v>10</v>
      </c>
      <c r="M227" s="16"/>
      <c r="N227" s="16"/>
      <c r="O227" s="16"/>
      <c r="P227" s="16"/>
      <c r="Q227" s="16"/>
      <c r="R227" s="16"/>
    </row>
    <row r="228" spans="2:18" x14ac:dyDescent="0.25">
      <c r="B228" s="18">
        <v>2039</v>
      </c>
      <c r="C228" s="18">
        <v>11</v>
      </c>
      <c r="D228" s="16">
        <v>176</v>
      </c>
      <c r="E228" s="16"/>
      <c r="F228" s="16">
        <v>238</v>
      </c>
      <c r="G228" s="16"/>
      <c r="H228" s="16"/>
      <c r="I228" s="16"/>
      <c r="K228" s="18">
        <v>2039</v>
      </c>
      <c r="L228" s="18">
        <v>11</v>
      </c>
      <c r="M228" s="16"/>
      <c r="N228" s="16"/>
      <c r="O228" s="16"/>
      <c r="P228" s="16"/>
      <c r="Q228" s="16"/>
      <c r="R228" s="16"/>
    </row>
    <row r="229" spans="2:18" x14ac:dyDescent="0.25">
      <c r="B229" s="18">
        <v>2039</v>
      </c>
      <c r="C229" s="18">
        <v>12</v>
      </c>
      <c r="D229" s="16">
        <v>311</v>
      </c>
      <c r="E229" s="16"/>
      <c r="F229" s="16">
        <v>409</v>
      </c>
      <c r="G229" s="16"/>
      <c r="H229" s="16"/>
      <c r="I229" s="16"/>
      <c r="K229" s="18">
        <v>2039</v>
      </c>
      <c r="L229" s="18">
        <v>12</v>
      </c>
      <c r="M229" s="16"/>
      <c r="N229" s="16"/>
      <c r="O229" s="16"/>
      <c r="P229" s="16"/>
      <c r="Q229" s="16"/>
      <c r="R229" s="16"/>
    </row>
    <row r="230" spans="2:18" x14ac:dyDescent="0.25">
      <c r="B230" s="18">
        <v>2040</v>
      </c>
      <c r="C230" s="18">
        <v>1</v>
      </c>
      <c r="D230" s="16">
        <v>311</v>
      </c>
      <c r="E230" s="16"/>
      <c r="F230" s="16">
        <v>406</v>
      </c>
      <c r="G230" s="16"/>
      <c r="H230" s="16"/>
      <c r="I230" s="16"/>
      <c r="K230" s="18">
        <v>2040</v>
      </c>
      <c r="L230" s="18">
        <v>1</v>
      </c>
      <c r="M230" s="16"/>
      <c r="N230" s="16"/>
      <c r="O230" s="16"/>
      <c r="P230" s="16"/>
      <c r="Q230" s="16"/>
      <c r="R230" s="16"/>
    </row>
    <row r="231" spans="2:18" x14ac:dyDescent="0.25">
      <c r="B231" s="18">
        <v>2040</v>
      </c>
      <c r="C231" s="18">
        <v>2</v>
      </c>
      <c r="D231" s="16">
        <v>190</v>
      </c>
      <c r="E231" s="16"/>
      <c r="F231" s="16">
        <v>263</v>
      </c>
      <c r="G231" s="16"/>
      <c r="H231" s="16"/>
      <c r="I231" s="16"/>
      <c r="K231" s="18">
        <v>2040</v>
      </c>
      <c r="L231" s="18">
        <v>2</v>
      </c>
      <c r="M231" s="16"/>
      <c r="N231" s="16"/>
      <c r="O231" s="16"/>
      <c r="P231" s="16"/>
      <c r="Q231" s="16"/>
      <c r="R231" s="16"/>
    </row>
    <row r="232" spans="2:18" x14ac:dyDescent="0.25">
      <c r="B232" s="18">
        <v>2040</v>
      </c>
      <c r="C232" s="18">
        <v>3</v>
      </c>
      <c r="D232" s="16">
        <v>174</v>
      </c>
      <c r="E232" s="16"/>
      <c r="F232" s="16">
        <v>219</v>
      </c>
      <c r="G232" s="16"/>
      <c r="H232" s="16"/>
      <c r="I232" s="16"/>
      <c r="K232" s="18">
        <v>2040</v>
      </c>
      <c r="L232" s="18">
        <v>3</v>
      </c>
      <c r="M232" s="16"/>
      <c r="N232" s="16"/>
      <c r="O232" s="16"/>
      <c r="P232" s="16"/>
      <c r="Q232" s="16"/>
      <c r="R232" s="16"/>
    </row>
    <row r="233" spans="2:18" x14ac:dyDescent="0.25">
      <c r="B233" s="18">
        <v>2040</v>
      </c>
      <c r="C233" s="18">
        <v>4</v>
      </c>
      <c r="D233" s="16">
        <v>111</v>
      </c>
      <c r="E233" s="16"/>
      <c r="F233" s="16">
        <v>146</v>
      </c>
      <c r="G233" s="16"/>
      <c r="H233" s="16"/>
      <c r="I233" s="16"/>
      <c r="K233" s="18">
        <v>2040</v>
      </c>
      <c r="L233" s="18">
        <v>4</v>
      </c>
      <c r="M233" s="16"/>
      <c r="N233" s="16"/>
      <c r="O233" s="16"/>
      <c r="P233" s="16"/>
      <c r="Q233" s="16"/>
      <c r="R233" s="16"/>
    </row>
    <row r="234" spans="2:18" x14ac:dyDescent="0.25">
      <c r="B234" s="18">
        <v>2040</v>
      </c>
      <c r="C234" s="18">
        <v>5</v>
      </c>
      <c r="D234" s="16">
        <v>49</v>
      </c>
      <c r="E234" s="16"/>
      <c r="F234" s="16">
        <v>70</v>
      </c>
      <c r="G234" s="16"/>
      <c r="H234" s="16"/>
      <c r="I234" s="16"/>
      <c r="K234" s="18">
        <v>2040</v>
      </c>
      <c r="L234" s="18">
        <v>5</v>
      </c>
      <c r="M234" s="16"/>
      <c r="N234" s="16"/>
      <c r="O234" s="16"/>
      <c r="P234" s="16"/>
      <c r="Q234" s="16"/>
      <c r="R234" s="16"/>
    </row>
    <row r="235" spans="2:18" x14ac:dyDescent="0.25">
      <c r="B235" s="18">
        <v>2040</v>
      </c>
      <c r="C235" s="18">
        <v>6</v>
      </c>
      <c r="D235" s="16">
        <v>15</v>
      </c>
      <c r="E235" s="16"/>
      <c r="F235" s="16">
        <v>26</v>
      </c>
      <c r="G235" s="16"/>
      <c r="H235" s="16"/>
      <c r="I235" s="16"/>
      <c r="K235" s="18">
        <v>2040</v>
      </c>
      <c r="L235" s="18">
        <v>6</v>
      </c>
      <c r="M235" s="16"/>
      <c r="N235" s="16"/>
      <c r="O235" s="16"/>
      <c r="P235" s="16"/>
      <c r="Q235" s="16"/>
      <c r="R235" s="16"/>
    </row>
    <row r="236" spans="2:18" x14ac:dyDescent="0.25">
      <c r="B236" s="18">
        <v>2040</v>
      </c>
      <c r="C236" s="18">
        <v>7</v>
      </c>
      <c r="D236" s="16">
        <v>6</v>
      </c>
      <c r="E236" s="16"/>
      <c r="F236" s="16">
        <v>10</v>
      </c>
      <c r="G236" s="16"/>
      <c r="H236" s="16"/>
      <c r="I236" s="16"/>
      <c r="K236" s="18">
        <v>2040</v>
      </c>
      <c r="L236" s="18">
        <v>7</v>
      </c>
      <c r="M236" s="16"/>
      <c r="N236" s="16"/>
      <c r="O236" s="16"/>
      <c r="P236" s="16"/>
      <c r="Q236" s="16"/>
      <c r="R236" s="16"/>
    </row>
    <row r="237" spans="2:18" x14ac:dyDescent="0.25">
      <c r="B237" s="18">
        <v>2040</v>
      </c>
      <c r="C237" s="18">
        <v>8</v>
      </c>
      <c r="D237" s="16">
        <v>7</v>
      </c>
      <c r="E237" s="16"/>
      <c r="F237" s="16">
        <v>11</v>
      </c>
      <c r="G237" s="16"/>
      <c r="H237" s="16"/>
      <c r="I237" s="16"/>
      <c r="K237" s="18">
        <v>2040</v>
      </c>
      <c r="L237" s="18">
        <v>8</v>
      </c>
      <c r="M237" s="16"/>
      <c r="N237" s="16"/>
      <c r="O237" s="16"/>
      <c r="P237" s="16"/>
      <c r="Q237" s="16"/>
      <c r="R237" s="16"/>
    </row>
    <row r="238" spans="2:18" x14ac:dyDescent="0.25">
      <c r="B238" s="18">
        <v>2040</v>
      </c>
      <c r="C238" s="18">
        <v>9</v>
      </c>
      <c r="D238" s="16">
        <v>12</v>
      </c>
      <c r="E238" s="16"/>
      <c r="F238" s="16">
        <v>18</v>
      </c>
      <c r="G238" s="16"/>
      <c r="H238" s="16"/>
      <c r="I238" s="16"/>
      <c r="K238" s="18">
        <v>2040</v>
      </c>
      <c r="L238" s="18">
        <v>9</v>
      </c>
      <c r="M238" s="16"/>
      <c r="N238" s="16"/>
      <c r="O238" s="16"/>
      <c r="P238" s="16"/>
      <c r="Q238" s="16"/>
      <c r="R238" s="16"/>
    </row>
    <row r="239" spans="2:18" x14ac:dyDescent="0.25">
      <c r="B239" s="18">
        <v>2040</v>
      </c>
      <c r="C239" s="18">
        <v>10</v>
      </c>
      <c r="D239" s="16">
        <v>45</v>
      </c>
      <c r="E239" s="16"/>
      <c r="F239" s="16">
        <v>68</v>
      </c>
      <c r="G239" s="16"/>
      <c r="H239" s="16"/>
      <c r="I239" s="16"/>
      <c r="K239" s="18">
        <v>2040</v>
      </c>
      <c r="L239" s="18">
        <v>10</v>
      </c>
      <c r="M239" s="16"/>
      <c r="N239" s="16"/>
      <c r="O239" s="16"/>
      <c r="P239" s="16"/>
      <c r="Q239" s="16"/>
      <c r="R239" s="16"/>
    </row>
    <row r="240" spans="2:18" x14ac:dyDescent="0.25">
      <c r="B240" s="18">
        <v>2040</v>
      </c>
      <c r="C240" s="18">
        <v>11</v>
      </c>
      <c r="D240" s="16">
        <v>175</v>
      </c>
      <c r="E240" s="16"/>
      <c r="F240" s="16">
        <v>238</v>
      </c>
      <c r="G240" s="16"/>
      <c r="H240" s="16"/>
      <c r="I240" s="16"/>
      <c r="K240" s="18">
        <v>2040</v>
      </c>
      <c r="L240" s="18">
        <v>11</v>
      </c>
      <c r="M240" s="16"/>
      <c r="N240" s="16"/>
      <c r="O240" s="16"/>
      <c r="P240" s="16"/>
      <c r="Q240" s="16"/>
      <c r="R240" s="16"/>
    </row>
    <row r="241" spans="2:18" x14ac:dyDescent="0.25">
      <c r="B241" s="18">
        <v>2040</v>
      </c>
      <c r="C241" s="18">
        <v>12</v>
      </c>
      <c r="D241" s="16">
        <v>310</v>
      </c>
      <c r="E241" s="16"/>
      <c r="F241" s="16">
        <v>411</v>
      </c>
      <c r="G241" s="16"/>
      <c r="H241" s="16"/>
      <c r="I241" s="16"/>
      <c r="K241" s="18">
        <v>2040</v>
      </c>
      <c r="L241" s="18">
        <v>12</v>
      </c>
      <c r="M241" s="16"/>
      <c r="N241" s="16"/>
      <c r="O241" s="16"/>
      <c r="P241" s="16"/>
      <c r="Q241" s="16"/>
      <c r="R241" s="16"/>
    </row>
  </sheetData>
  <mergeCells count="11">
    <mergeCell ref="B36:I36"/>
    <mergeCell ref="B8:E8"/>
    <mergeCell ref="L9:U9"/>
    <mergeCell ref="L28:U28"/>
    <mergeCell ref="K36:R36"/>
    <mergeCell ref="B1:AA1"/>
    <mergeCell ref="C2:Z2"/>
    <mergeCell ref="D3:N3"/>
    <mergeCell ref="K8:U8"/>
    <mergeCell ref="K27:U27"/>
    <mergeCell ref="B5:AA5"/>
  </mergeCells>
  <phoneticPr fontId="17" type="noConversion"/>
  <pageMargins left="0.7" right="0.7" top="0.75" bottom="0.75" header="0.3" footer="0.3"/>
  <pageSetup scale="48" fitToHeight="0" orientation="landscape" r:id="rId1"/>
  <headerFooter>
    <oddFooter xml:space="preserve">&amp;C_x000D_&amp;1#&amp;"Calibri"&amp;10&amp;K000000 Internal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8" ma:contentTypeDescription="Create a new document." ma:contentTypeScope="" ma:versionID="a61efd9438766ed232a16486f26505eb">
  <xsd:schema xmlns:xsd="http://www.w3.org/2001/XMLSchema" xmlns:xs="http://www.w3.org/2001/XMLSchema" xmlns:p="http://schemas.microsoft.com/office/2006/metadata/properties" xmlns:ns2="97e57212-3e02-407f-8b2d-05f7d7f19b15" xmlns:ns3="8d1920f3-fb12-4031-be42-54eaa502303d" xmlns:ns4="feee0b67-f1a5-4c93-ae24-780ef2bb04c9" targetNamespace="http://schemas.microsoft.com/office/2006/metadata/properties" ma:root="true" ma:fieldsID="ae6c775d291c298d1efe352f947d3a83" ns2:_="" ns3:_="" ns4:_="">
    <xsd:import namespace="97e57212-3e02-407f-8b2d-05f7d7f19b15"/>
    <xsd:import namespace="8d1920f3-fb12-4031-be42-54eaa502303d"/>
    <xsd:import namespace="feee0b67-f1a5-4c93-ae24-780ef2bb04c9"/>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element ref="ns4:SharedWithUsers" minOccurs="0"/>
                <xsd:element ref="ns4:SharedWithDetail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e0b67-f1a5-4c93-ae24-780ef2bb04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SharedWithUsers xmlns="feee0b67-f1a5-4c93-ae24-780ef2bb04c9">
      <UserInfo>
        <DisplayName>Gutierrez, Julio@Energy</DisplayName>
        <AccountId>78</AccountId>
        <AccountType/>
      </UserInfo>
    </SharedWithUsers>
    <pgeRetentionTriggerDate xmlns="97e57212-3e02-407f-8b2d-05f7d7f19b15" xsi:nil="true"/>
    <mca9ac2a47d44219b4ff213ace4480ec xmlns="97e57212-3e02-407f-8b2d-05f7d7f19b15">
      <Terms xmlns="http://schemas.microsoft.com/office/infopath/2007/PartnerControls"/>
    </mca9ac2a47d44219b4ff213ace4480ec>
  </documentManagement>
</p:properties>
</file>

<file path=customXml/itemProps1.xml><?xml version="1.0" encoding="utf-8"?>
<ds:datastoreItem xmlns:ds="http://schemas.openxmlformats.org/officeDocument/2006/customXml" ds:itemID="{7413FDA1-F64A-42E1-BEFD-10BE1C0B739C}">
  <ds:schemaRefs>
    <ds:schemaRef ds:uri="Microsoft.SharePoint.Taxonomy.ContentTypeSync"/>
  </ds:schemaRefs>
</ds:datastoreItem>
</file>

<file path=customXml/itemProps2.xml><?xml version="1.0" encoding="utf-8"?>
<ds:datastoreItem xmlns:ds="http://schemas.openxmlformats.org/officeDocument/2006/customXml" ds:itemID="{2F4E7FFB-C7BF-4E31-9D0D-C3759B16C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d1920f3-fb12-4031-be42-54eaa502303d"/>
    <ds:schemaRef ds:uri="feee0b67-f1a5-4c93-ae24-780ef2bb0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C46F0A-D228-46DD-BAB0-21CF8307FB81}">
  <ds:schemaRefs>
    <ds:schemaRef ds:uri="feee0b67-f1a5-4c93-ae24-780ef2bb04c9"/>
    <ds:schemaRef ds:uri="http://purl.org/dc/elements/1.1/"/>
    <ds:schemaRef ds:uri="http://schemas.microsoft.com/office/2006/metadata/properties"/>
    <ds:schemaRef ds:uri="8d1920f3-fb12-4031-be42-54eaa502303d"/>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 3.1</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Harmon, Josh A</cp:lastModifiedBy>
  <cp:revision/>
  <cp:lastPrinted>2025-05-22T22:09:12Z</cp:lastPrinted>
  <dcterms:created xsi:type="dcterms:W3CDTF">2004-11-07T17:37:25Z</dcterms:created>
  <dcterms:modified xsi:type="dcterms:W3CDTF">2025-05-22T23:23:09Z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0x010100715F9A531DBBB14EA6CD52CC3538AD64</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y fmtid="{D5CDD505-2E9C-101B-9397-08002B2CF9AE}" pid="14" name="pgeRecordCategory">
    <vt:lpwstr/>
  </property>
</Properties>
</file>